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FEA100ED-1EBC-4CBB-A764-FD8DE82D61B9}"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4" i="13" l="1"/>
  <c r="B34" i="13"/>
  <c r="AQ34" i="13"/>
  <c r="AO34" i="13"/>
  <c r="AN34" i="13"/>
  <c r="AM34" i="13"/>
  <c r="AK34" i="13"/>
  <c r="AJ34" i="13"/>
  <c r="AI34" i="13"/>
  <c r="U34" i="13"/>
  <c r="S34" i="13"/>
  <c r="T34" i="13" s="1"/>
  <c r="Q34" i="13"/>
  <c r="M34" i="13"/>
  <c r="L34" i="13"/>
  <c r="W34" i="13"/>
  <c r="A34" i="13"/>
  <c r="Z30" i="13"/>
  <c r="Z31" i="13"/>
  <c r="Z32" i="13"/>
  <c r="Z29" i="13"/>
  <c r="M25" i="13"/>
  <c r="M26" i="13"/>
  <c r="M27" i="13"/>
  <c r="M28" i="13"/>
  <c r="M24" i="13"/>
  <c r="Z24" i="13"/>
  <c r="Z15" i="13"/>
  <c r="Z16" i="13"/>
  <c r="Z17" i="13"/>
  <c r="Z18" i="13"/>
  <c r="Z14" i="13"/>
  <c r="Z10" i="13"/>
  <c r="Z11" i="13"/>
  <c r="Z12" i="13"/>
  <c r="Z13" i="13"/>
  <c r="Z9" i="13"/>
  <c r="Z5" i="13"/>
  <c r="Z6" i="13"/>
  <c r="Z7" i="13"/>
  <c r="Z8" i="13"/>
  <c r="Z4" i="13"/>
  <c r="S33" i="13"/>
  <c r="Z33" i="13" s="1"/>
  <c r="M33" i="13"/>
  <c r="L33" i="13"/>
  <c r="B13" i="13"/>
  <c r="B14" i="13"/>
  <c r="B15" i="13"/>
  <c r="B16" i="13"/>
  <c r="B17" i="13"/>
  <c r="B18" i="13"/>
  <c r="B19" i="13"/>
  <c r="B20" i="13"/>
  <c r="B21" i="13"/>
  <c r="B22" i="13"/>
  <c r="B23" i="13"/>
  <c r="B29" i="13"/>
  <c r="W29" i="13" s="1"/>
  <c r="B30" i="13"/>
  <c r="B31" i="13"/>
  <c r="W31" i="13" s="1"/>
  <c r="B32" i="13"/>
  <c r="W32" i="13" s="1"/>
  <c r="W30" i="13"/>
  <c r="S5" i="13"/>
  <c r="S6" i="13"/>
  <c r="S7" i="13"/>
  <c r="S8" i="13"/>
  <c r="S9" i="13"/>
  <c r="S10" i="13"/>
  <c r="S11" i="13"/>
  <c r="S12" i="13"/>
  <c r="S13" i="13"/>
  <c r="S14" i="13"/>
  <c r="S15" i="13"/>
  <c r="S16" i="13"/>
  <c r="S17" i="13"/>
  <c r="S18" i="13"/>
  <c r="S19" i="13"/>
  <c r="S20" i="13"/>
  <c r="S21" i="13"/>
  <c r="S22" i="13"/>
  <c r="S23" i="13"/>
  <c r="S24" i="13"/>
  <c r="S25" i="13"/>
  <c r="S26" i="13"/>
  <c r="S27" i="13"/>
  <c r="S28" i="13"/>
  <c r="S29" i="13"/>
  <c r="T29" i="13" s="1"/>
  <c r="S30" i="13"/>
  <c r="T30" i="13" s="1"/>
  <c r="S31" i="13"/>
  <c r="T31" i="13" s="1"/>
  <c r="S32" i="13"/>
  <c r="S4" i="13"/>
  <c r="M20" i="13"/>
  <c r="M21" i="13"/>
  <c r="M22" i="13"/>
  <c r="M23" i="13"/>
  <c r="M19" i="13"/>
  <c r="M15" i="13"/>
  <c r="M16" i="13"/>
  <c r="M17" i="13"/>
  <c r="M18" i="13"/>
  <c r="M14" i="13"/>
  <c r="M10" i="13"/>
  <c r="M11" i="13"/>
  <c r="M12" i="13"/>
  <c r="M13" i="13"/>
  <c r="M9" i="13"/>
  <c r="M30" i="13"/>
  <c r="M31" i="13"/>
  <c r="M32" i="13"/>
  <c r="M29" i="13"/>
  <c r="M5" i="13"/>
  <c r="M6" i="13"/>
  <c r="M7" i="13"/>
  <c r="M8" i="13"/>
  <c r="M4" i="13"/>
  <c r="Z25" i="13"/>
  <c r="Z26" i="13"/>
  <c r="Z27" i="13"/>
  <c r="Z28" i="13"/>
  <c r="Z20" i="13"/>
  <c r="Z21" i="13"/>
  <c r="Z22" i="13"/>
  <c r="Z23" i="13"/>
  <c r="Z19" i="13"/>
  <c r="A29" i="13"/>
  <c r="Q29" i="13"/>
  <c r="U29" i="13"/>
  <c r="AG29" i="13"/>
  <c r="AI29" i="13"/>
  <c r="AJ29" i="13"/>
  <c r="AK29" i="13"/>
  <c r="A30" i="13"/>
  <c r="Q30" i="13"/>
  <c r="U30" i="13"/>
  <c r="AG30" i="13"/>
  <c r="AI30" i="13"/>
  <c r="AJ30" i="13"/>
  <c r="AK30" i="13"/>
  <c r="A31" i="13"/>
  <c r="Q31" i="13"/>
  <c r="U31" i="13"/>
  <c r="AG31" i="13"/>
  <c r="AI31" i="13"/>
  <c r="AJ31" i="13"/>
  <c r="AK31" i="13"/>
  <c r="A32" i="13"/>
  <c r="Q32" i="13"/>
  <c r="T32" i="13"/>
  <c r="U32" i="13"/>
  <c r="AG32" i="13"/>
  <c r="AI32" i="13"/>
  <c r="AJ32" i="13"/>
  <c r="AK32" i="13"/>
  <c r="Z34" i="13" l="1"/>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O29" i="13" s="1"/>
  <c r="AO30" i="13" s="1"/>
  <c r="AO31" i="13" s="1"/>
  <c r="AO32" i="13" s="1"/>
  <c r="AN25" i="13"/>
  <c r="AN26" i="13" s="1"/>
  <c r="AN27" i="13" s="1"/>
  <c r="AN28" i="13" s="1"/>
  <c r="AN29" i="13" s="1"/>
  <c r="AN30" i="13" s="1"/>
  <c r="AN31" i="13" s="1"/>
  <c r="AN32" i="13" s="1"/>
  <c r="AM25" i="13"/>
  <c r="AM26" i="13" s="1"/>
  <c r="AM27" i="13" s="1"/>
  <c r="AM28" i="13" s="1"/>
  <c r="AM29" i="13" s="1"/>
  <c r="AM30" i="13" s="1"/>
  <c r="AM31" i="13" s="1"/>
  <c r="AM32"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E24" i="13"/>
  <c r="AF24" i="13"/>
  <c r="AH24" i="13"/>
  <c r="R26" i="13"/>
  <c r="R21" i="13"/>
  <c r="AQ21" i="13" s="1"/>
  <c r="R16" i="13"/>
  <c r="AQ16" i="13" s="1"/>
  <c r="R11" i="13"/>
  <c r="AQ11" i="13" s="1"/>
  <c r="AJ4" i="13"/>
  <c r="AH25" i="13" l="1"/>
  <c r="AH26" i="13" s="1"/>
  <c r="AH27" i="13" s="1"/>
  <c r="AH28" i="13" s="1"/>
  <c r="AH29" i="13" s="1"/>
  <c r="AH30" i="13" s="1"/>
  <c r="AH31" i="13" s="1"/>
  <c r="AH32" i="13" s="1"/>
  <c r="AH34" i="13"/>
  <c r="AF25" i="13"/>
  <c r="AF26" i="13" s="1"/>
  <c r="AF27" i="13" s="1"/>
  <c r="AF28" i="13" s="1"/>
  <c r="AF29" i="13" s="1"/>
  <c r="AF30" i="13" s="1"/>
  <c r="AF31" i="13" s="1"/>
  <c r="AF32" i="13" s="1"/>
  <c r="AF34" i="13"/>
  <c r="AE25" i="13"/>
  <c r="AE26" i="13" s="1"/>
  <c r="AE27" i="13" s="1"/>
  <c r="AE28" i="13" s="1"/>
  <c r="AE29" i="13" s="1"/>
  <c r="AE30" i="13" s="1"/>
  <c r="AE31" i="13" s="1"/>
  <c r="AE32" i="13" s="1"/>
  <c r="AE34" i="13"/>
  <c r="AD25" i="13"/>
  <c r="AD26" i="13" s="1"/>
  <c r="AD27" i="13" s="1"/>
  <c r="AD28" i="13" s="1"/>
  <c r="AD29" i="13" s="1"/>
  <c r="AD30" i="13" s="1"/>
  <c r="AD31" i="13" s="1"/>
  <c r="AD32" i="13" s="1"/>
  <c r="AD34" i="13"/>
  <c r="R27" i="13"/>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AQ33" i="13"/>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7" i="13"/>
  <c r="R23" i="13"/>
  <c r="AQ23" i="13" s="1"/>
  <c r="R18" i="13"/>
  <c r="AQ18" i="13" s="1"/>
  <c r="R13" i="13"/>
  <c r="AQ13" i="13" s="1"/>
  <c r="T33" i="13"/>
  <c r="AQ28" i="13" l="1"/>
  <c r="R29" i="13"/>
  <c r="T6" i="13"/>
  <c r="U6" i="13"/>
  <c r="AI6" i="13"/>
  <c r="AK6" i="13"/>
  <c r="T7" i="13"/>
  <c r="U7" i="13"/>
  <c r="AI7" i="13"/>
  <c r="AK7" i="13"/>
  <c r="T8" i="13"/>
  <c r="U8" i="13"/>
  <c r="AI8" i="13"/>
  <c r="AK8" i="13"/>
  <c r="U5" i="13"/>
  <c r="AK5" i="13"/>
  <c r="AK4" i="13"/>
  <c r="C1" i="13"/>
  <c r="R30" i="13" l="1"/>
  <c r="AQ29" i="13"/>
  <c r="Q4" i="13"/>
  <c r="R31" i="13" l="1"/>
  <c r="AQ30"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31" i="13" l="1"/>
  <c r="R32" i="13"/>
  <c r="AQ32" i="13" s="1"/>
  <c r="AG9" i="13"/>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6" i="13" l="1"/>
  <c r="B11" i="13"/>
  <c r="B24" i="13"/>
  <c r="B28" i="13"/>
  <c r="W28" i="13" s="1"/>
  <c r="B5" i="13"/>
  <c r="B8" i="13"/>
  <c r="B7" i="13"/>
  <c r="B12" i="13"/>
  <c r="B25" i="13"/>
  <c r="W25" i="13" s="1"/>
  <c r="B33" i="13"/>
  <c r="B10" i="13"/>
  <c r="B4" i="13"/>
  <c r="W4" i="13" s="1"/>
  <c r="B9" i="13"/>
  <c r="B26" i="13"/>
  <c r="B27" i="13"/>
  <c r="W27" i="13" s="1"/>
  <c r="W33" i="13"/>
  <c r="W26" i="13"/>
  <c r="W24" i="13"/>
  <c r="W23" i="13"/>
  <c r="W21" i="13"/>
  <c r="W22" i="13"/>
  <c r="W19" i="13"/>
  <c r="W20" i="13"/>
  <c r="W18" i="13"/>
  <c r="W17" i="13"/>
  <c r="W15" i="13"/>
  <c r="W14" i="13"/>
  <c r="W16" i="13"/>
  <c r="W9" i="13"/>
  <c r="W13" i="13"/>
  <c r="W12" i="13"/>
  <c r="W10" i="13"/>
  <c r="W11" i="13"/>
  <c r="W6" i="13"/>
  <c r="W5" i="13"/>
  <c r="W7"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B33" i="13"/>
  <c r="AB24" i="13"/>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AB25" i="13" l="1"/>
  <c r="AB26" i="13" s="1"/>
  <c r="AB27" i="13" s="1"/>
  <c r="AB28" i="13" s="1"/>
  <c r="AB29" i="13" s="1"/>
  <c r="AB30" i="13" s="1"/>
  <c r="AB31" i="13" s="1"/>
  <c r="AB32" i="13" s="1"/>
  <c r="AB34" i="13"/>
  <c r="AA25" i="13"/>
  <c r="AA26" i="13" s="1"/>
  <c r="AA27" i="13" s="1"/>
  <c r="AA28" i="13" s="1"/>
  <c r="AA29" i="13" s="1"/>
  <c r="AA30" i="13" s="1"/>
  <c r="AA31" i="13" s="1"/>
  <c r="AA32" i="13" s="1"/>
  <c r="AA34" i="13"/>
  <c r="X33" i="13"/>
  <c r="X24" i="13"/>
  <c r="AC11" i="13"/>
  <c r="AP10" i="13"/>
  <c r="AP7" i="13"/>
  <c r="X25" i="13" l="1"/>
  <c r="X26" i="13" s="1"/>
  <c r="X27" i="13" s="1"/>
  <c r="X28" i="13" s="1"/>
  <c r="X29" i="13" s="1"/>
  <c r="X30" i="13" s="1"/>
  <c r="X31" i="13" s="1"/>
  <c r="X32" i="13" s="1"/>
  <c r="X34" i="13"/>
  <c r="AP11" i="13"/>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C34" i="13" s="1"/>
  <c r="AP34" i="13" s="1"/>
  <c r="AP22" i="13"/>
  <c r="AC25" i="13" l="1"/>
  <c r="AP24" i="13"/>
  <c r="AC33" i="13"/>
  <c r="AP33" i="13" s="1"/>
  <c r="AP23" i="13"/>
  <c r="AP25" i="13" l="1"/>
  <c r="AC26" i="13"/>
  <c r="AC27" i="13" l="1"/>
  <c r="AP26" i="13"/>
  <c r="AP27" i="13" l="1"/>
  <c r="AC28" i="13"/>
  <c r="AP28" i="13" l="1"/>
  <c r="AC29" i="13"/>
  <c r="AP29" i="13" l="1"/>
  <c r="AC30" i="13"/>
  <c r="AC31" i="13" l="1"/>
  <c r="AP30" i="13"/>
  <c r="AC32" i="13" l="1"/>
  <c r="AP32" i="13" s="1"/>
  <c r="AP31"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<sst xmlns="http://schemas.openxmlformats.org/spreadsheetml/2006/main" count="36983" uniqueCount="13841">
  <si>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</si>
  <si>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</si>
  <si>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</si>
  <si>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</si>
  <si>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</si>
  <si>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</si>
  <si>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</si>
  <si>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</si>
  <si>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</si>
  <si>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</si>
  <si>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</si>
  <si>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</si>
  <si>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</si>
  <si>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</si>
  <si>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</si>
  <si>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</si>
  <si>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</si>
  <si>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</si>
  <si>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</si>
  <si>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</si>
  <si>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</si>
  <si>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</si>
  <si>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</si>
  <si>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</si>
  <si>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</si>
  <si>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</si>
  <si>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</si>
  <si>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</si>
  <si>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</si>
  <si>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</si>
  <si>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</si>
  <si>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</si>
  <si>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</si>
  <si>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</si>
  <si>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</si>
  <si>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</si>
  <si>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</si>
  <si>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</si>
  <si>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</si>
  <si>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</si>
  <si>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</si>
  <si>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</si>
  <si>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</si>
  <si>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</si>
  <si>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</si>
  <si>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</si>
  <si>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</si>
  <si>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</si>
  <si>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</si>
  <si>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</si>
  <si>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</si>
  <si>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</si>
  <si>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</si>
  <si>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</si>
  <si>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</si>
  <si>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</si>
  <si>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</si>
  <si>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</si>
  <si>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</si>
  <si>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</si>
  <si>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</si>
  <si>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</si>
  <si>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</si>
  <si>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</si>
  <si>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</si>
  <si>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</si>
  <si>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</si>
  <si>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</si>
  <si>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</si>
  <si>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</si>
  <si>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</si>
  <si>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</si>
  <si>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</si>
  <si>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</si>
  <si>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</si>
  <si>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</si>
  <si>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</si>
  <si>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</si>
  <si>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</si>
  <si>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</si>
  <si>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</si>
  <si>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</si>
  <si>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</si>
  <si>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</si>
  <si>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</si>
  <si>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</si>
  <si>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</si>
  <si>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</si>
  <si>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</si>
  <si>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</si>
  <si>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</si>
  <si>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</si>
  <si>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</si>
  <si>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</si>
  <si>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</si>
  <si>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</si>
  <si>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</si>
  <si>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</si>
  <si>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</si>
  <si>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</si>
  <si>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</si>
  <si>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</si>
  <si>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</si>
  <si>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</si>
  <si>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</si>
  <si>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</si>
  <si>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</si>
  <si>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</si>
  <si>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</si>
  <si>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</si>
  <si>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</si>
  <si>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</si>
  <si>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</si>
  <si>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</si>
  <si>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</si>
  <si>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</si>
  <si>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</si>
  <si>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</si>
  <si>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</si>
  <si>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</si>
  <si>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</si>
  <si>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</si>
  <si>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</si>
  <si>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</si>
  <si>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</si>
  <si>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</si>
  <si>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</si>
  <si>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</si>
  <si>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</si>
  <si>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</si>
  <si>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</si>
  <si>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</si>
  <si>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</si>
  <si>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</si>
  <si>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</si>
  <si>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</si>
  <si>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</si>
  <si>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</si>
  <si>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</si>
  <si>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</si>
  <si>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</si>
  <si>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</si>
  <si>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</si>
  <si>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</si>
  <si>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</si>
  <si>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</si>
  <si>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</si>
  <si>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</si>
  <si>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</si>
  <si>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</si>
  <si>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</si>
  <si>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</si>
  <si>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</si>
  <si>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</si>
  <si>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</si>
  <si>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</si>
  <si>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</si>
  <si>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</si>
  <si>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</si>
  <si>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</si>
  <si>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</si>
  <si>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</si>
  <si>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</si>
  <si>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</si>
  <si>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</si>
  <si>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</si>
  <si>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</si>
  <si>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</si>
  <si>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</si>
  <si>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</si>
  <si>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</si>
  <si>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</si>
  <si>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</si>
  <si>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</si>
  <si>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</si>
  <si>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</si>
  <si>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</si>
  <si>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</si>
  <si>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</si>
  <si>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</si>
  <si>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</si>
  <si>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</si>
  <si>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</si>
  <si>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</si>
  <si>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</si>
  <si>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</si>
  <si>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</si>
  <si>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</si>
  <si>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</si>
  <si>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</si>
  <si>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</si>
  <si>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</si>
  <si>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</si>
  <si>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</si>
  <si>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</si>
  <si>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</si>
  <si>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</si>
  <si>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</si>
  <si>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</si>
  <si>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</si>
  <si>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</si>
  <si>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</si>
  <si>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</si>
  <si>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</si>
  <si>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</si>
  <si>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</si>
  <si>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</si>
  <si>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</si>
  <si>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</si>
  <si>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</si>
  <si>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</si>
  <si>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</si>
  <si>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</si>
  <si>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</si>
  <si>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</si>
  <si>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</si>
  <si>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</si>
  <si>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</si>
  <si>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</si>
  <si>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</si>
  <si>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</si>
  <si>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</si>
  <si>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</si>
  <si>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</si>
  <si>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</si>
  <si>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</si>
  <si>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</si>
  <si>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</si>
  <si>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</si>
  <si>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</si>
  <si>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</si>
  <si>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</si>
  <si>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</si>
  <si>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</si>
  <si>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</si>
  <si>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</si>
  <si>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</si>
  <si>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</si>
  <si>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</si>
  <si>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</si>
  <si>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</si>
  <si>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</si>
  <si>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</si>
  <si>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</si>
  <si>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</si>
  <si>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</si>
  <si>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</si>
  <si>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</si>
  <si>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</si>
  <si>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</si>
  <si>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</si>
  <si>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</si>
  <si>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</si>
  <si>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</si>
  <si>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</si>
  <si>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</si>
  <si>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</si>
  <si>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</si>
  <si>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</si>
  <si>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</si>
  <si>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</si>
  <si>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</si>
  <si>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</si>
  <si>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</si>
  <si>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</si>
  <si>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</si>
  <si>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</si>
  <si>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</si>
  <si>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</si>
  <si>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</si>
  <si>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</si>
  <si>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</si>
  <si>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</si>
  <si>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</si>
  <si>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</si>
  <si>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</si>
  <si>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</si>
  <si>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</si>
  <si>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</si>
  <si>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</si>
  <si>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</si>
  <si>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</si>
  <si>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</si>
  <si>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</si>
  <si>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</si>
  <si>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</si>
  <si>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</si>
  <si>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</si>
  <si>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</si>
  <si>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</si>
  <si>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</si>
  <si>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</si>
  <si>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</si>
  <si>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</si>
  <si>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</si>
  <si>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</si>
  <si>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</si>
  <si>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</si>
  <si>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</si>
  <si>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</si>
  <si>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</si>
  <si>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</si>
  <si>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</si>
  <si>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</si>
  <si>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</si>
  <si>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</si>
  <si>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</si>
  <si>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</si>
  <si>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</si>
  <si>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</si>
  <si>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</si>
  <si>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</si>
  <si>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</si>
  <si>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</si>
  <si>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</si>
  <si>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</si>
  <si>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</si>
  <si>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</si>
  <si>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</si>
  <si>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</si>
  <si>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</si>
  <si>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</si>
  <si>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</si>
  <si>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</si>
  <si>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</si>
  <si>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</si>
  <si>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</si>
  <si>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</si>
  <si>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</si>
  <si>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</si>
  <si>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</si>
  <si>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</si>
  <si>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</si>
  <si>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</si>
  <si>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</si>
  <si>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</si>
  <si>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</si>
  <si>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</si>
  <si>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</si>
  <si>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</si>
  <si>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</si>
  <si>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</si>
  <si>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</si>
  <si>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</si>
  <si>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</si>
  <si>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</si>
  <si>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</si>
  <si>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</si>
  <si>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</si>
  <si>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</si>
  <si>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</si>
  <si>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</si>
  <si>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</si>
  <si>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</si>
  <si>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</si>
  <si>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</si>
  <si>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</si>
  <si>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</si>
  <si>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</si>
  <si>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</si>
  <si>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</si>
  <si>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</si>
  <si>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</si>
  <si>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</si>
  <si>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</si>
  <si>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</si>
  <si>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</si>
  <si>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</si>
  <si>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</si>
  <si>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</si>
  <si>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</si>
  <si>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</si>
  <si>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</si>
  <si>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</si>
  <si>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</si>
  <si>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</si>
  <si>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</si>
  <si>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</si>
  <si>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</si>
  <si>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</si>
  <si>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</si>
  <si>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</si>
  <si>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</si>
  <si>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</si>
  <si>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</si>
  <si>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</si>
  <si>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</si>
  <si>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</si>
  <si>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</si>
  <si>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</si>
  <si>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</si>
  <si>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</si>
  <si>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</si>
  <si>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</si>
  <si>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</si>
  <si>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</si>
  <si>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</si>
  <si>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</si>
  <si>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</si>
  <si>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</si>
  <si>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</si>
  <si>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</si>
  <si>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</si>
  <si>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</si>
  <si>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</si>
  <si>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</si>
  <si>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</si>
  <si>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</si>
  <si>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</si>
  <si>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</si>
  <si>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</si>
  <si>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</si>
  <si>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</si>
  <si>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</si>
  <si>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</si>
  <si>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</si>
  <si>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</si>
  <si>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</si>
  <si>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</si>
  <si>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</si>
  <si>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</si>
  <si>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</si>
  <si>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</si>
  <si>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</si>
  <si>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</si>
  <si>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</si>
  <si>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</si>
  <si>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</si>
  <si>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</si>
  <si>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</si>
  <si>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</si>
  <si>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</si>
  <si>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</si>
  <si>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</si>
  <si>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</si>
  <si>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</si>
  <si>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</si>
  <si>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</si>
  <si>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</si>
  <si>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</si>
  <si>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</si>
  <si>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</si>
  <si>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</si>
  <si>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</si>
  <si>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</si>
  <si>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</si>
  <si>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</si>
  <si>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</si>
  <si>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</si>
  <si>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</si>
  <si>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</si>
  <si>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</si>
  <si>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</si>
  <si>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</si>
  <si>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</si>
  <si>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</si>
  <si>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</si>
  <si>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</si>
  <si>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</si>
  <si>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</si>
  <si>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</si>
  <si>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</si>
  <si>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</si>
  <si>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</si>
  <si>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</si>
  <si>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</si>
  <si>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</si>
  <si>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</si>
  <si>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</si>
  <si>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</si>
  <si>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</si>
  <si>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</si>
  <si>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</si>
  <si>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</si>
  <si>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</si>
  <si>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</si>
  <si>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</si>
  <si>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</si>
  <si>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</si>
  <si>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</si>
  <si>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</si>
  <si>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</si>
  <si>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</si>
  <si>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</si>
  <si>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</si>
  <si>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</si>
  <si>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</si>
  <si>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</si>
  <si>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</si>
  <si>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</si>
  <si>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</si>
  <si>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</si>
  <si>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</si>
  <si>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</si>
  <si>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</si>
  <si>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</si>
  <si>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</si>
  <si>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</si>
  <si>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</si>
  <si>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</si>
  <si>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</si>
  <si>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</si>
  <si>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</si>
  <si>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</si>
  <si>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</si>
  <si>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</si>
  <si>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</si>
  <si>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</si>
  <si>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</si>
  <si>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</si>
  <si>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</si>
  <si>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</si>
  <si>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</si>
  <si>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</si>
  <si>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</si>
  <si>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</si>
  <si>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</si>
  <si>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</si>
  <si>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</si>
  <si>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</si>
  <si>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</si>
  <si>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</si>
  <si>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</si>
  <si>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</si>
  <si>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</si>
  <si>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</si>
  <si>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</si>
  <si>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</si>
  <si>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</si>
  <si>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</si>
  <si>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</si>
  <si>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</si>
  <si>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</si>
  <si>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</si>
  <si>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</si>
  <si>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</si>
  <si>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</si>
  <si>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</si>
  <si>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</si>
  <si>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</si>
  <si>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</si>
  <si>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</si>
  <si>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</si>
  <si>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</si>
  <si>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</si>
  <si>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</si>
  <si>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</si>
  <si>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</si>
  <si>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</si>
  <si>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</si>
  <si>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</si>
  <si>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</si>
  <si>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</si>
  <si>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</si>
  <si>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</si>
  <si>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</si>
  <si>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</si>
  <si>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</si>
  <si>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</si>
  <si>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</si>
  <si>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</si>
  <si>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</si>
  <si>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</si>
  <si>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</si>
  <si>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</si>
  <si>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</si>
  <si>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</si>
  <si>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</si>
  <si>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</si>
  <si>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</si>
  <si>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</si>
  <si>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</si>
  <si>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</si>
  <si>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</si>
  <si>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</si>
  <si>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</si>
  <si>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</si>
  <si>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</si>
  <si>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</si>
  <si>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</si>
  <si>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</si>
  <si>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</si>
  <si>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</si>
  <si>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</si>
  <si>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</si>
  <si>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</si>
  <si>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</si>
  <si>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</si>
  <si>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</si>
  <si>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</si>
  <si>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</si>
  <si>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</si>
  <si>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</si>
  <si>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</si>
  <si>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</si>
  <si>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</si>
  <si>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</si>
  <si>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</si>
  <si>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</si>
  <si>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</si>
  <si>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</si>
  <si>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</si>
  <si>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</si>
  <si>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</si>
  <si>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</si>
  <si>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</si>
  <si>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</si>
  <si>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</si>
  <si>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</si>
  <si>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</si>
  <si>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</si>
  <si>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</si>
  <si>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</si>
  <si>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</si>
  <si>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</si>
  <si>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</si>
  <si>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</si>
  <si>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</si>
  <si>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</si>
  <si>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</si>
  <si>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</si>
  <si>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</si>
  <si>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</si>
  <si>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</si>
  <si>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</si>
  <si>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</si>
  <si>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</si>
  <si>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</si>
  <si>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</si>
  <si>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</si>
  <si>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</si>
  <si>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</si>
  <si>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</si>
  <si>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</si>
  <si>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</si>
  <si>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</si>
  <si>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</si>
  <si>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</si>
  <si>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</si>
  <si>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</si>
  <si>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</si>
  <si>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</si>
  <si>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</si>
  <si>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</si>
  <si>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</si>
  <si>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</si>
  <si>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</si>
  <si>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</si>
  <si>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</si>
  <si>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</si>
  <si>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</si>
  <si>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</si>
  <si>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</si>
  <si>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</si>
  <si>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</si>
  <si>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</si>
  <si>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</si>
  <si>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</si>
  <si>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</si>
  <si>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</si>
  <si>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</si>
  <si>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</si>
  <si>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</si>
  <si>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</si>
  <si>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</si>
  <si>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</si>
  <si>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</si>
  <si>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</si>
  <si>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</si>
  <si>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</si>
  <si>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</si>
  <si>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</si>
  <si>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</si>
  <si>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</si>
  <si>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</si>
  <si>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</si>
  <si>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</si>
  <si>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</si>
  <si>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</si>
  <si>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</si>
  <si>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</si>
  <si>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</si>
  <si>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</si>
  <si>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</si>
  <si>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</si>
  <si>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</si>
  <si>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</si>
  <si>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</si>
  <si>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</si>
  <si>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</si>
  <si>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</si>
  <si>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</si>
  <si>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</si>
  <si>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</si>
  <si>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</si>
  <si>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</si>
  <si>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</si>
  <si>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</si>
  <si>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</si>
  <si>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</si>
  <si>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</si>
  <si>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</si>
  <si>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</si>
  <si>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</si>
  <si>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</si>
  <si>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</si>
  <si>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</si>
  <si>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</si>
  <si>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</si>
  <si>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</si>
  <si>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</si>
  <si>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</si>
  <si>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</si>
  <si>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</si>
  <si>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</si>
  <si>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</si>
  <si>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</si>
  <si>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</si>
  <si>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</si>
  <si>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</si>
  <si>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</si>
  <si>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</si>
  <si>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</si>
  <si>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</si>
  <si>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</si>
  <si>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</si>
  <si>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</si>
  <si>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</si>
  <si>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</si>
  <si>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</si>
  <si>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</si>
  <si>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</si>
  <si>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</si>
  <si>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</si>
  <si>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</si>
  <si>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</si>
  <si>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</si>
  <si>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</si>
  <si>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</si>
  <si>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</si>
  <si>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</si>
  <si>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</si>
  <si>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</si>
  <si>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</si>
  <si>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</si>
  <si>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</si>
  <si>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</si>
  <si>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</si>
  <si>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</si>
  <si>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</si>
  <si>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</si>
  <si>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</si>
  <si>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</si>
  <si>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</si>
  <si>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</si>
  <si>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</si>
  <si>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</si>
  <si>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</si>
  <si>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</si>
  <si>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</si>
  <si>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</si>
  <si>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</si>
  <si>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</si>
  <si>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</si>
  <si>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</si>
  <si>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</si>
  <si>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</si>
  <si>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</si>
  <si>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</si>
  <si>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</si>
  <si>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</si>
  <si>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</si>
  <si>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</si>
  <si>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</si>
  <si>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</si>
  <si>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</si>
  <si>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</si>
  <si>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</si>
  <si>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</si>
  <si>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</si>
  <si>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</si>
  <si>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</si>
  <si>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</si>
  <si>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</si>
  <si>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</si>
  <si>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</si>
  <si>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</si>
  <si>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</si>
  <si>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</si>
  <si>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</si>
  <si>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</si>
  <si>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</si>
  <si>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</si>
  <si>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</si>
  <si>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</si>
  <si>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</si>
  <si>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</si>
  <si>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</si>
  <si>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</si>
  <si>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</si>
  <si>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</si>
  <si>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</si>
  <si>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</si>
  <si>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</si>
  <si>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</si>
  <si>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</si>
  <si>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</si>
  <si>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</si>
  <si>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</si>
  <si>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</si>
  <si>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</si>
  <si>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</si>
  <si>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</si>
  <si>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</si>
  <si>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</si>
  <si>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</si>
  <si>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</si>
  <si>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</si>
  <si>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</si>
  <si>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</si>
  <si>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</si>
  <si>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</si>
  <si>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</si>
  <si>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</si>
  <si>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</si>
  <si>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</si>
  <si>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</si>
  <si>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</si>
  <si>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</si>
  <si>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</si>
  <si>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</si>
  <si>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</si>
  <si>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</si>
  <si>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</si>
  <si>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</si>
  <si>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</si>
  <si>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</si>
  <si>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</si>
  <si>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</si>
  <si>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</si>
  <si>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</si>
  <si>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</si>
  <si>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</si>
  <si>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</si>
  <si>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</si>
  <si>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</si>
  <si>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</si>
  <si>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</si>
  <si>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</si>
  <si>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</si>
  <si>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</si>
  <si>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</si>
  <si>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</si>
  <si>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</si>
  <si>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</si>
  <si>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</si>
  <si>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</si>
  <si>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</si>
  <si>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</si>
  <si>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</si>
  <si>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</si>
  <si>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</si>
  <si>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</si>
  <si>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</si>
  <si>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</si>
  <si>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</si>
  <si>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</si>
  <si>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</si>
  <si>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</si>
  <si>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</si>
  <si>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</si>
  <si>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</si>
  <si>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</si>
  <si>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</si>
  <si>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</si>
  <si>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</si>
  <si>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</si>
  <si>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</si>
  <si>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</si>
  <si>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</si>
  <si>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</si>
  <si>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</si>
  <si>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</si>
  <si>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</si>
  <si>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</si>
  <si>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</si>
  <si>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</si>
  <si>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</si>
  <si>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</si>
  <si>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</si>
  <si>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</si>
  <si>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</si>
  <si>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</si>
  <si>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</si>
  <si>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</si>
  <si>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</si>
  <si>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</si>
  <si>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</si>
  <si>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</si>
  <si>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</si>
  <si>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</si>
  <si>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</si>
  <si>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</si>
  <si>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</si>
  <si>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</si>
  <si>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</si>
  <si>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</si>
  <si>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</si>
  <si>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</si>
  <si>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</si>
  <si>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</si>
  <si>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</si>
  <si>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</si>
  <si>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</si>
  <si>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</si>
  <si>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</si>
  <si>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</si>
  <si>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</si>
  <si>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</si>
  <si>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</si>
  <si>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</si>
  <si>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</si>
  <si>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</si>
  <si>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</si>
  <si>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</si>
  <si>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</si>
  <si>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</si>
  <si>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</si>
  <si>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</si>
  <si>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</si>
  <si>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</si>
  <si>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</si>
  <si>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</si>
  <si>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</si>
  <si>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</si>
  <si>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</si>
  <si>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</si>
  <si>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</si>
  <si>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</si>
  <si>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</si>
  <si>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</si>
  <si>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</si>
  <si>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</si>
  <si>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</si>
  <si>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</si>
  <si>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</si>
  <si>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</si>
  <si>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</si>
  <si>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</si>
  <si>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</si>
  <si>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</si>
  <si>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</si>
  <si>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</si>
  <si>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</si>
  <si>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</si>
  <si>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</si>
  <si>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</si>
  <si>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</si>
  <si>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</si>
  <si>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</si>
  <si>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</si>
  <si>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</si>
  <si>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</si>
  <si>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</si>
  <si>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</si>
  <si>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</si>
  <si>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</si>
  <si>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</si>
  <si>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</si>
  <si>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</si>
  <si>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</si>
  <si>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</si>
  <si>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</si>
  <si>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</si>
  <si>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</si>
  <si>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</si>
  <si>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</si>
  <si>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</si>
  <si>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</si>
  <si>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</si>
  <si>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</si>
  <si>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</si>
  <si>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</si>
  <si>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</si>
  <si>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</si>
  <si>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</si>
  <si>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</si>
  <si>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</si>
  <si>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</si>
  <si>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</si>
  <si>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</si>
  <si>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</si>
  <si>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</si>
  <si>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</si>
  <si>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</si>
  <si>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</si>
  <si>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</si>
  <si>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</si>
  <si>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</si>
  <si>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</si>
  <si>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</si>
  <si>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</si>
  <si>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</si>
  <si>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</si>
  <si>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</si>
  <si>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</si>
  <si>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</si>
  <si>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</si>
  <si>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</si>
  <si>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</si>
  <si>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</si>
  <si>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</si>
  <si>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</si>
  <si>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</si>
  <si>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</si>
  <si>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</si>
  <si>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</si>
  <si>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</si>
  <si>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</si>
  <si>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</si>
  <si>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</si>
  <si>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</si>
  <si>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</si>
  <si>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</si>
  <si>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</si>
  <si>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</si>
  <si>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</si>
  <si>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</si>
  <si>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</si>
  <si>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</si>
  <si>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</si>
  <si>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</si>
  <si>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</si>
  <si>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</si>
  <si>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</si>
  <si>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</si>
  <si>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</si>
  <si>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</si>
  <si>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</si>
  <si>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</si>
  <si>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</si>
  <si>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</si>
  <si>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</si>
  <si>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</si>
  <si>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</si>
  <si>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</si>
  <si>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</si>
  <si>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</si>
  <si>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</si>
  <si>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</si>
  <si>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</si>
  <si>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</si>
  <si>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</si>
  <si>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</si>
  <si>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</si>
  <si>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</si>
  <si>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</si>
  <si>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</si>
  <si>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</si>
  <si>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</si>
  <si>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</si>
  <si>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</si>
  <si>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</si>
  <si>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</si>
  <si>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</si>
  <si>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</si>
  <si>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</si>
  <si>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</si>
  <si>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</si>
  <si>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</si>
  <si>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</si>
  <si>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</si>
  <si>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</si>
  <si>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</si>
  <si>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</si>
  <si>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</si>
  <si>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</si>
  <si>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</si>
  <si>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</si>
  <si>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</si>
  <si>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</si>
  <si>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</si>
  <si>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</si>
  <si>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</si>
  <si>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</si>
  <si>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</si>
  <si>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</si>
  <si>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</si>
  <si>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</si>
  <si>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</si>
  <si>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</si>
  <si>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</si>
  <si>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</si>
  <si>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</si>
  <si>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</si>
  <si>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</si>
  <si>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</si>
  <si>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</si>
  <si>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</si>
  <si>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</si>
  <si>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</si>
  <si>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</si>
  <si>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</si>
  <si>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</si>
  <si>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</si>
  <si>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</si>
  <si>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</si>
  <si>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</si>
  <si>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</si>
  <si>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</si>
  <si>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</si>
  <si>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</si>
  <si>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</si>
  <si>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</si>
  <si>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</si>
  <si>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</si>
  <si>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</si>
  <si>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</si>
  <si>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</si>
  <si>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</si>
  <si>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</si>
  <si>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</si>
  <si>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</si>
  <si>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</si>
  <si>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</si>
  <si>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</si>
  <si>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</si>
  <si>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</si>
  <si>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</si>
  <si>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</si>
  <si>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</si>
  <si>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</si>
  <si>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</si>
  <si>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</si>
  <si>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</si>
  <si>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</si>
  <si>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</si>
  <si>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</si>
  <si>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</si>
  <si>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</si>
  <si>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</si>
  <si>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</si>
  <si>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</si>
  <si>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</si>
  <si>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</si>
  <si>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</si>
  <si>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</si>
  <si>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</si>
  <si>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</si>
  <si>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</si>
  <si>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</si>
  <si>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</si>
  <si>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</si>
  <si>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</si>
  <si>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</si>
  <si>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</si>
  <si>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</si>
  <si>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</si>
  <si>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</si>
  <si>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</si>
  <si>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</si>
  <si>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</si>
  <si>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</si>
  <si>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</si>
  <si>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</si>
  <si>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</si>
  <si>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</si>
  <si>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</si>
  <si>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</si>
  <si>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</si>
  <si>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</si>
  <si>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</si>
  <si>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</si>
  <si>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</si>
  <si>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</si>
  <si>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</si>
  <si>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</si>
  <si>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</si>
  <si>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</si>
  <si>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</si>
  <si>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</si>
  <si>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</si>
  <si>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</si>
  <si>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</si>
  <si>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</si>
  <si>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</si>
  <si>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</si>
  <si>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</si>
  <si>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</si>
  <si>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</si>
  <si>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</si>
  <si>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</si>
  <si>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</si>
  <si>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</si>
  <si>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</si>
  <si>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</si>
  <si>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</si>
  <si>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</si>
  <si>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</si>
  <si>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</si>
  <si>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</si>
  <si>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</si>
  <si>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</si>
  <si>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</si>
  <si>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</si>
  <si>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</si>
  <si>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</si>
  <si>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</si>
  <si>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</si>
  <si>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</si>
  <si>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</si>
  <si>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</si>
  <si>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</si>
  <si>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</si>
  <si>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</si>
  <si>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</si>
  <si>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</si>
  <si>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</si>
  <si>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</si>
  <si>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</si>
  <si>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</si>
  <si>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</si>
  <si>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</si>
  <si>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</si>
  <si>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</si>
  <si>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</si>
  <si>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</si>
  <si>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</si>
  <si>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</si>
  <si>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</si>
  <si>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</si>
  <si>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</si>
  <si>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</si>
  <si>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</si>
  <si>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</si>
  <si>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</si>
  <si>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</si>
  <si>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</si>
  <si>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</si>
  <si>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</si>
  <si>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</si>
  <si>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</si>
  <si>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</si>
  <si>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</si>
  <si>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</si>
  <si>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</si>
  <si>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</si>
  <si>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</si>
  <si>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</si>
  <si>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</si>
  <si>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</si>
  <si>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</si>
  <si>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</si>
  <si>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</si>
  <si>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</si>
  <si>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</si>
  <si>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</si>
  <si>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</si>
  <si>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</si>
  <si>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</si>
  <si>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</si>
  <si>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</si>
  <si>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</si>
  <si>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</si>
  <si>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</si>
  <si>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</si>
  <si>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</si>
  <si>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</si>
  <si>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</si>
  <si>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</si>
  <si>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</si>
  <si>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</si>
  <si>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</si>
  <si>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</si>
  <si>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</si>
  <si>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</si>
  <si>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</si>
  <si>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</si>
  <si>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</si>
  <si>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</si>
  <si>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</si>
  <si>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</si>
  <si>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</si>
  <si>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</si>
  <si>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</si>
  <si>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</si>
  <si>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</si>
  <si>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</si>
  <si>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</si>
  <si>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</si>
  <si>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</si>
  <si>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</si>
  <si>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</si>
  <si>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</si>
  <si>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</si>
  <si>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</si>
  <si>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</si>
  <si>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</si>
  <si>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</si>
  <si>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</si>
  <si>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</si>
  <si>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</si>
  <si>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</si>
  <si>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</si>
  <si>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</si>
  <si>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</si>
  <si>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</si>
  <si>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</si>
  <si>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</si>
  <si>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</si>
  <si>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</si>
  <si>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</si>
  <si>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</si>
  <si>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</si>
  <si>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</si>
  <si>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</si>
  <si>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</si>
  <si>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</si>
  <si>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</si>
  <si>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</si>
  <si>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</si>
  <si>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</si>
  <si>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</si>
  <si>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</si>
  <si>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</si>
  <si>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</si>
  <si>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</si>
  <si>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</si>
  <si>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</si>
  <si>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</si>
  <si>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</si>
  <si>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</si>
  <si>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</si>
  <si>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</si>
  <si>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</si>
  <si>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</si>
  <si>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</si>
  <si>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</si>
  <si>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</si>
  <si>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</si>
  <si>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</si>
  <si>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</si>
  <si>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</si>
  <si>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</si>
  <si>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</si>
  <si>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</si>
  <si>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</si>
  <si>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</si>
  <si>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</si>
  <si>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</si>
  <si>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</si>
  <si>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</si>
  <si>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</si>
  <si>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</si>
  <si>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</si>
  <si>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</si>
  <si>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</si>
  <si>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</si>
  <si>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</si>
  <si>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</si>
  <si>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</si>
  <si>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</si>
  <si>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</si>
  <si>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</si>
  <si>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</si>
  <si>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</si>
  <si>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</si>
  <si>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</si>
  <si>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</si>
  <si>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</si>
  <si>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</si>
  <si>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</si>
  <si>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</si>
  <si>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</si>
  <si>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</si>
  <si>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</si>
  <si>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</si>
  <si>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</si>
  <si>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</si>
  <si>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</si>
  <si>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</si>
  <si>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</si>
  <si>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</si>
  <si>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</si>
  <si>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</si>
  <si>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</si>
  <si>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</si>
  <si>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</si>
  <si>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</si>
  <si>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</si>
  <si>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</si>
  <si>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</si>
  <si>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</si>
  <si>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</si>
  <si>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</si>
  <si>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</si>
  <si>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</si>
  <si>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</si>
  <si>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</si>
  <si>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</si>
  <si>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</si>
  <si>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</si>
  <si>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</si>
  <si>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</si>
  <si>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</si>
  <si>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</si>
  <si>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</si>
  <si>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</si>
  <si>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</si>
  <si>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</si>
  <si>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</si>
  <si>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</si>
  <si>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</si>
  <si>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</si>
  <si>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</si>
  <si>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</si>
  <si>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</si>
  <si>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</si>
  <si>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</si>
  <si>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</si>
  <si>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</si>
  <si>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</si>
  <si>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</si>
  <si>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</si>
  <si>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</si>
  <si>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</si>
  <si>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</si>
  <si>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</si>
  <si>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</si>
  <si>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</si>
  <si>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</si>
  <si>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</si>
  <si>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</si>
  <si>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</si>
  <si>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</si>
  <si>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</si>
  <si>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</si>
  <si>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</si>
  <si>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</si>
  <si>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</si>
  <si>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</si>
  <si>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</si>
  <si>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</si>
  <si>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</si>
  <si>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</si>
  <si>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</si>
  <si>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</si>
  <si>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</si>
  <si>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</si>
  <si>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</si>
  <si>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</si>
  <si>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</si>
  <si>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</si>
  <si>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</si>
  <si>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</si>
  <si>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</si>
  <si>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</si>
  <si>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</si>
  <si>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</si>
  <si>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</si>
  <si>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</si>
  <si>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</si>
  <si>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</si>
  <si>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</si>
  <si>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</si>
  <si>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</si>
  <si>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</si>
  <si>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</si>
  <si>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</si>
  <si>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</si>
  <si>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</si>
  <si>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</si>
  <si>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</si>
  <si>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</si>
  <si>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</si>
  <si>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</si>
  <si>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</si>
  <si>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</si>
  <si>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</si>
  <si>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</si>
  <si>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</si>
  <si>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</si>
  <si>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</si>
  <si>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</si>
  <si>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</si>
  <si>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</si>
  <si>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</si>
  <si>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</si>
  <si>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</si>
  <si>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</si>
  <si>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</si>
  <si>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</si>
  <si>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</si>
  <si>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</si>
  <si>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</si>
  <si>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</si>
  <si>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</si>
  <si>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</si>
  <si>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</si>
  <si>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</si>
  <si>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</si>
  <si>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</si>
  <si>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</si>
  <si>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</si>
  <si>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</si>
  <si>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</si>
  <si>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</si>
  <si>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</si>
  <si>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</si>
  <si>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</si>
  <si>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</si>
  <si>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</si>
  <si>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</si>
  <si>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</si>
  <si>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</si>
  <si>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</si>
  <si>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</si>
  <si>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</si>
  <si>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</si>
  <si>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</si>
  <si>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</si>
  <si>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</si>
  <si>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</si>
  <si>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</si>
  <si>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</si>
  <si>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</si>
  <si>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</si>
  <si>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</si>
  <si>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</si>
  <si>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</si>
  <si>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</si>
  <si>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</si>
  <si>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</si>
  <si>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</si>
  <si>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</si>
  <si>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</si>
  <si>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</si>
  <si>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</si>
  <si>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</si>
  <si>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</si>
  <si>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</si>
  <si>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</si>
  <si>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</si>
  <si>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</si>
  <si>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</si>
  <si>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</si>
  <si>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</si>
  <si>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</si>
  <si>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</si>
  <si>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</si>
  <si>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</si>
  <si>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</si>
  <si>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</si>
  <si>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</si>
  <si>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</si>
  <si>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</si>
  <si>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</si>
  <si>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</si>
  <si>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</si>
  <si>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</si>
  <si>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</si>
  <si>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</si>
  <si>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</si>
  <si>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</si>
  <si>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</si>
  <si>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</si>
  <si>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</si>
  <si>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</si>
  <si>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</si>
  <si>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</si>
  <si>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</si>
  <si>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</si>
  <si>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</si>
  <si>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</si>
  <si>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</si>
  <si>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</si>
  <si>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</si>
  <si>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</si>
  <si>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</si>
  <si>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</si>
  <si>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</si>
  <si>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</si>
  <si>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</si>
  <si>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</si>
  <si>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</si>
  <si>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</si>
  <si>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</si>
  <si>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</si>
  <si>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</si>
  <si>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</si>
  <si>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</si>
  <si>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</si>
  <si>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</si>
  <si>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</si>
  <si>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</si>
  <si>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</si>
  <si>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</si>
  <si>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</si>
  <si>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</si>
  <si>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</si>
  <si>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</si>
  <si>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</si>
  <si>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</si>
  <si>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</si>
  <si>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</si>
  <si>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</si>
  <si>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</si>
  <si>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</si>
  <si>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</si>
  <si>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</si>
  <si>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</si>
  <si>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</si>
  <si>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</si>
  <si>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</si>
  <si>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</si>
  <si>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</si>
  <si>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</si>
  <si>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</si>
  <si>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</si>
  <si>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</si>
  <si>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</si>
  <si>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</si>
  <si>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</si>
  <si>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</si>
  <si>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</si>
  <si>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</si>
  <si>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</si>
  <si>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</si>
  <si>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</si>
  <si>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</si>
  <si>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</si>
  <si>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</si>
  <si>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</si>
  <si>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</si>
  <si>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</si>
  <si>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</si>
  <si>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</si>
  <si>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</si>
  <si>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</si>
  <si>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</si>
  <si>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</si>
  <si>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</si>
  <si>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</si>
  <si>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</si>
  <si>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</si>
  <si>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</si>
  <si>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</si>
  <si>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</si>
  <si>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</si>
  <si>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</si>
  <si>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</si>
  <si>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</si>
  <si>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</si>
  <si>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</si>
  <si>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</si>
  <si>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</si>
  <si>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</si>
  <si>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</si>
  <si>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</si>
  <si>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</si>
  <si>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</si>
  <si>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</si>
  <si>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</si>
  <si>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</si>
  <si>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</si>
  <si>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</si>
  <si>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</si>
  <si>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</si>
  <si>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</si>
  <si>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</si>
  <si>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</si>
  <si>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</si>
  <si>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</si>
  <si>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</si>
  <si>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</si>
  <si>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</si>
  <si>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</si>
  <si>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</si>
  <si>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</si>
  <si>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</si>
  <si>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</si>
  <si>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</si>
  <si>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</si>
  <si>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</si>
  <si>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</si>
  <si>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</si>
  <si>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</si>
  <si>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</si>
  <si>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</si>
  <si>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</si>
  <si>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</si>
  <si>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</si>
  <si>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</si>
  <si>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</si>
  <si>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</si>
  <si>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</si>
  <si>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</si>
  <si>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</si>
  <si>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</si>
  <si>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</si>
  <si>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</si>
  <si>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</si>
  <si>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</si>
  <si>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</si>
  <si>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</si>
  <si>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</si>
  <si>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</si>
  <si>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</si>
  <si>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</si>
  <si>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</si>
  <si>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</si>
  <si>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</si>
  <si>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</si>
  <si>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</si>
  <si>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</si>
  <si>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</si>
  <si>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</si>
  <si>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</si>
  <si>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</si>
  <si>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</si>
  <si>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</si>
  <si>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</si>
  <si>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</si>
  <si>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</si>
  <si>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</si>
  <si>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</si>
  <si>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</si>
  <si>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</si>
  <si>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</si>
  <si>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</si>
  <si>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</si>
  <si>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</si>
  <si>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</si>
  <si>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</si>
  <si>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</si>
  <si>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</si>
  <si>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</si>
  <si>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</si>
  <si>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</si>
  <si>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</si>
  <si>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</si>
  <si>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</si>
  <si>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</si>
  <si>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</si>
  <si>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</si>
  <si>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</si>
  <si>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</si>
  <si>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</si>
  <si>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</si>
  <si>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</si>
  <si>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</si>
  <si>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</si>
  <si>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</si>
  <si>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</si>
  <si>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</si>
  <si>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</si>
  <si>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</si>
  <si>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</si>
  <si>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</si>
  <si>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</si>
  <si>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</si>
  <si>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</si>
  <si>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</si>
  <si>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</si>
  <si>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</si>
  <si>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</si>
  <si>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</si>
  <si>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</si>
  <si>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</si>
  <si>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</si>
  <si>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</si>
  <si>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</si>
  <si>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</si>
  <si>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</si>
  <si>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</si>
  <si>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</si>
  <si>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</si>
  <si>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</si>
  <si>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</si>
  <si>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</si>
  <si>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</si>
  <si>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</si>
  <si>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</si>
  <si>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</si>
  <si>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</si>
  <si>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</si>
  <si>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</si>
  <si>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</si>
  <si>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</si>
  <si>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</si>
  <si>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</si>
  <si>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</si>
  <si>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</si>
  <si>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</si>
  <si>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</si>
  <si>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</si>
  <si>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</si>
  <si>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</si>
  <si>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</si>
  <si>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</si>
  <si>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</si>
  <si>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</si>
  <si>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</si>
  <si>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</si>
  <si>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</si>
  <si>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</si>
  <si>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</si>
  <si>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</si>
  <si>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</si>
  <si>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</si>
  <si>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</si>
  <si>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</si>
  <si>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</si>
  <si>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</si>
  <si>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</si>
  <si>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</si>
  <si>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</si>
  <si>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</si>
  <si>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</si>
  <si>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</si>
  <si>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</si>
  <si>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</si>
  <si>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</si>
  <si>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</si>
  <si>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</si>
  <si>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</si>
  <si>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</si>
  <si>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</si>
  <si>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</si>
  <si>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</si>
  <si>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</si>
  <si>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</si>
  <si>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</si>
  <si>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</si>
  <si>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</si>
  <si>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</si>
  <si>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</si>
  <si>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</si>
  <si>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</si>
  <si>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</si>
  <si>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</si>
  <si>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</si>
  <si>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</si>
  <si>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</si>
  <si>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</si>
  <si>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</si>
  <si>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</si>
  <si>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</si>
  <si>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</si>
  <si>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</si>
  <si>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</si>
  <si>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</si>
  <si>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</si>
  <si>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</si>
  <si>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</si>
  <si>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</si>
  <si>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</si>
  <si>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</si>
  <si>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</si>
  <si>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</si>
  <si>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</si>
  <si>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</si>
  <si>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</si>
  <si>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</si>
  <si>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</si>
  <si>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</si>
  <si>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</si>
  <si>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</si>
  <si>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</si>
  <si>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</si>
  <si>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</si>
  <si>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</si>
  <si>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</si>
  <si>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</si>
  <si>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</si>
  <si>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</si>
  <si>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</si>
  <si>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</si>
  <si>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</si>
  <si>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</si>
  <si>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</si>
  <si>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</si>
  <si>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</si>
  <si>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</si>
  <si>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</si>
  <si>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</si>
  <si>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</si>
  <si>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</si>
  <si>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</si>
  <si>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</si>
  <si>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</si>
  <si>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</si>
  <si>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</si>
  <si>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</si>
  <si>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</si>
  <si>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</si>
  <si>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</si>
  <si>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</si>
  <si>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</si>
  <si>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</si>
  <si>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</si>
  <si>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</si>
  <si>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</si>
  <si>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</si>
  <si>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</si>
  <si>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</si>
  <si>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</si>
  <si>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</si>
  <si>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</si>
  <si>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</si>
  <si>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</si>
  <si>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</si>
  <si>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</si>
  <si>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</si>
  <si>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</si>
  <si>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</si>
  <si>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</si>
  <si>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</si>
  <si>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</si>
  <si>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</si>
  <si>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</si>
  <si>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</si>
  <si>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</si>
  <si>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</si>
  <si>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</si>
  <si>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</si>
  <si>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</si>
  <si>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</si>
  <si>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</si>
  <si>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</si>
  <si>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</si>
  <si>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</si>
  <si>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</si>
  <si>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</si>
  <si>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</si>
  <si>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</si>
  <si>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</si>
  <si>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</si>
  <si>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</si>
  <si>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</si>
  <si>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</si>
  <si>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</si>
  <si>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</si>
  <si>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</si>
  <si>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</si>
  <si>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</si>
  <si>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</si>
  <si>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</si>
  <si>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</si>
  <si>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</si>
  <si>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</si>
  <si>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</si>
  <si>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</si>
  <si>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</si>
  <si>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</si>
  <si>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</si>
  <si>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</si>
  <si>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</si>
  <si>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</si>
  <si>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</si>
  <si>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</si>
  <si>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</si>
  <si>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</si>
  <si>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</si>
  <si>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</si>
  <si>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</si>
  <si>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</si>
  <si>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</si>
  <si>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</si>
  <si>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</si>
  <si>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</si>
  <si>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</si>
  <si>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</si>
  <si>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</si>
  <si>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</si>
  <si>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</si>
  <si>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</si>
  <si>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</si>
  <si>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</si>
  <si>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</si>
  <si>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</si>
  <si>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</si>
  <si>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</si>
  <si>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</si>
  <si>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</si>
  <si>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</si>
  <si>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</si>
  <si>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</si>
  <si>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</si>
  <si>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</si>
  <si>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</si>
  <si>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</si>
  <si>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</si>
  <si>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</si>
  <si>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</si>
  <si>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</si>
  <si>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</si>
  <si>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</si>
  <si>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</si>
  <si>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</si>
  <si>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</si>
  <si>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</si>
  <si>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</si>
  <si>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</si>
  <si>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</si>
  <si>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</si>
  <si>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</si>
  <si>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</si>
  <si>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</si>
  <si>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</si>
  <si>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</si>
  <si>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</si>
  <si>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</si>
  <si>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</si>
  <si>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</si>
  <si>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</si>
  <si>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</si>
  <si>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</si>
  <si>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</si>
  <si>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</si>
  <si>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</si>
  <si>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</si>
  <si>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</si>
  <si>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</si>
  <si>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</si>
  <si>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</si>
  <si>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</si>
  <si>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</si>
  <si>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</si>
  <si>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</si>
  <si>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</si>
  <si>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</si>
  <si>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</si>
  <si>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</si>
  <si>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</si>
  <si>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</si>
  <si>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</si>
  <si>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</si>
  <si>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</si>
  <si>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</si>
  <si>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</si>
  <si>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</si>
  <si>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</si>
  <si>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</si>
  <si>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</si>
  <si>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</si>
  <si>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</si>
  <si>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</si>
  <si>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</si>
  <si>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</si>
  <si>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</si>
  <si>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</si>
  <si>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</si>
  <si>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</si>
  <si>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</si>
  <si>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</si>
  <si>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</si>
  <si>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</si>
  <si>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</si>
  <si>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</si>
  <si>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</si>
  <si>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</si>
  <si>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</si>
  <si>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</si>
  <si>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</si>
  <si>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</si>
  <si>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</si>
  <si>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</si>
  <si>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</si>
  <si>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</si>
  <si>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</si>
  <si>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</si>
  <si>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</si>
  <si>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</si>
  <si>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</si>
  <si>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</si>
  <si>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</si>
  <si>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</si>
  <si>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</si>
  <si>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</si>
  <si>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</si>
  <si>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</si>
  <si>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</si>
  <si>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</si>
  <si>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</si>
  <si>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</si>
  <si>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</si>
  <si>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</si>
  <si>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</si>
  <si>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</si>
  <si>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</si>
  <si>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</si>
  <si>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</si>
  <si>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</si>
  <si>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</si>
  <si>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</si>
  <si>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</si>
  <si>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</si>
  <si>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</si>
  <si>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</si>
  <si>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</si>
  <si>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</si>
  <si>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</si>
  <si>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</si>
  <si>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</si>
  <si>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</si>
  <si>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</si>
  <si>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</si>
  <si>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</si>
  <si>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</si>
  <si>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</si>
  <si>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</si>
  <si>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</si>
  <si>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</si>
  <si>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</si>
  <si>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</si>
  <si>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</si>
  <si>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</si>
  <si>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</si>
  <si>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</si>
  <si>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</si>
  <si>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</si>
  <si>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</si>
  <si>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</si>
  <si>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</si>
  <si>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</si>
  <si>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</si>
  <si>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</si>
  <si>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</si>
  <si>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</si>
  <si>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</si>
  <si>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</si>
  <si>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</si>
  <si>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</si>
  <si>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</si>
  <si>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</si>
  <si>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</si>
  <si>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</si>
  <si>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</si>
  <si>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</si>
  <si>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</si>
  <si>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</si>
  <si>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</si>
  <si>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</si>
  <si>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</si>
  <si>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</si>
  <si>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</si>
  <si>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</si>
  <si>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</si>
  <si>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</si>
  <si>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</si>
  <si>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</si>
  <si>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</si>
  <si>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</si>
  <si>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</si>
  <si>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</si>
  <si>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</si>
  <si>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</si>
  <si>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</si>
  <si>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</si>
  <si>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</si>
  <si>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</si>
  <si>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</si>
  <si>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</si>
  <si>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</si>
  <si>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</si>
  <si>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</si>
  <si>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</si>
  <si>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</si>
  <si>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</si>
  <si>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</si>
  <si>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</si>
  <si>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</si>
  <si>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</si>
  <si>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</si>
  <si>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</si>
  <si>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</si>
  <si>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</si>
  <si>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</si>
  <si>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</si>
  <si>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</si>
  <si>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</si>
  <si>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</si>
  <si>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</si>
  <si>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</si>
  <si>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</si>
  <si>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</si>
  <si>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</si>
  <si>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</si>
  <si>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</si>
  <si>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</si>
  <si>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</si>
  <si>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</si>
  <si>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</si>
  <si>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</si>
  <si>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</si>
  <si>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</si>
  <si>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</si>
  <si>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</si>
  <si>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</si>
  <si>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</si>
  <si>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</si>
  <si>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</si>
  <si>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</si>
  <si>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</si>
  <si>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</si>
  <si>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</si>
  <si>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</si>
  <si>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</si>
  <si>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</si>
  <si>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</si>
  <si>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</si>
  <si>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</si>
  <si>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</si>
  <si>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</si>
  <si>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</si>
  <si>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</si>
  <si>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</si>
  <si>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</si>
  <si>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</si>
  <si>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</si>
  <si>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</si>
  <si>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</si>
  <si>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</si>
  <si>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</si>
  <si>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</si>
  <si>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</si>
  <si>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</si>
  <si>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</si>
  <si>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</si>
  <si>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</si>
  <si>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</si>
  <si>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</si>
  <si>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</si>
  <si>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</si>
  <si>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</si>
  <si>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</si>
  <si>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</si>
  <si>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</si>
  <si>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</si>
  <si>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</si>
  <si>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</si>
  <si>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</si>
  <si>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</si>
  <si>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</si>
  <si>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</si>
  <si>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</si>
  <si>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</si>
  <si>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</si>
  <si>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</si>
  <si>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</si>
  <si>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</si>
  <si>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</si>
  <si>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</si>
  <si>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</si>
  <si>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</si>
  <si>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</si>
  <si>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</si>
  <si>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</si>
  <si>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</si>
  <si>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</si>
  <si>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</si>
  <si>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</si>
  <si>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</si>
  <si>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</si>
  <si>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</si>
  <si>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</si>
  <si>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</si>
  <si>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</si>
  <si>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</si>
  <si>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</si>
  <si>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</si>
  <si>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</si>
  <si>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</si>
  <si>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</si>
  <si>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</si>
  <si>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</si>
  <si>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</si>
  <si>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</si>
  <si>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</si>
  <si>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</si>
  <si>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</si>
  <si>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</si>
  <si>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</si>
  <si>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</si>
  <si>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</si>
  <si>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</si>
  <si>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</si>
  <si>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</si>
  <si>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</si>
  <si>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</si>
  <si>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</si>
  <si>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</si>
  <si>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</si>
  <si>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</si>
  <si>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</si>
  <si>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</si>
  <si>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</si>
  <si>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</si>
  <si>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</si>
  <si>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</si>
  <si>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</si>
  <si>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</si>
  <si>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</si>
  <si>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</si>
  <si>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</si>
  <si>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</si>
  <si>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</si>
  <si>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</si>
  <si>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</si>
  <si>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</si>
  <si>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</si>
  <si>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</si>
  <si>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</si>
  <si>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</si>
  <si>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</si>
  <si>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</si>
  <si>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</si>
  <si>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</si>
  <si>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</si>
  <si>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</si>
  <si>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</si>
  <si>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</si>
  <si>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</si>
  <si>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</si>
  <si>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</si>
  <si>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</si>
  <si>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</si>
  <si>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</si>
  <si>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</si>
  <si>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</si>
  <si>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</si>
  <si>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</si>
  <si>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</si>
  <si>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</si>
  <si>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</si>
  <si>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</si>
  <si>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</si>
  <si>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</si>
  <si>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</si>
  <si>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</si>
  <si>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</si>
  <si>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</si>
  <si>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</si>
  <si>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</si>
  <si>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</si>
  <si>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</si>
  <si>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</si>
  <si>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</si>
  <si>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</si>
  <si>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</si>
  <si>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</si>
  <si>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</si>
  <si>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</si>
  <si>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</si>
  <si>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</si>
  <si>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</si>
  <si>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</si>
  <si>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</si>
  <si>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</si>
  <si>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</si>
  <si>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</si>
  <si>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</si>
  <si>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</si>
  <si>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</si>
  <si>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</si>
  <si>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</si>
  <si>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</si>
  <si>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</si>
  <si>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</si>
  <si>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</si>
  <si>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</si>
  <si>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</si>
  <si>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</si>
  <si>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</si>
  <si>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</si>
  <si>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</si>
  <si>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</si>
  <si>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</si>
  <si>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</si>
  <si>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</si>
  <si>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</si>
  <si>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</si>
  <si>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</si>
  <si>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</si>
  <si>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</si>
  <si>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</si>
  <si>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</si>
  <si>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</si>
  <si>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</si>
  <si>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</si>
  <si>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</si>
  <si>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</si>
  <si>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</si>
  <si>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</si>
  <si>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</si>
  <si>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</si>
  <si>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</si>
  <si>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</si>
  <si>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</si>
  <si>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</si>
  <si>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</si>
  <si>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</si>
  <si>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</si>
  <si>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</si>
  <si>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</si>
  <si>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</si>
  <si>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</si>
  <si>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</si>
  <si>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</si>
  <si>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</si>
  <si>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</si>
  <si>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</si>
  <si>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</si>
  <si>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</si>
  <si>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</si>
  <si>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</si>
  <si>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</si>
  <si>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</si>
  <si>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</si>
  <si>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</si>
  <si>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</si>
  <si>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</si>
  <si>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</si>
  <si>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</si>
  <si>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</si>
  <si>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</si>
  <si>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</si>
  <si>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</si>
  <si>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</si>
  <si>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</si>
  <si>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</si>
  <si>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</si>
  <si>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</si>
  <si>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</si>
  <si>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</si>
  <si>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</si>
  <si>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</si>
  <si>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</si>
  <si>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</si>
  <si>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</si>
  <si>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</si>
  <si>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</si>
  <si>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</si>
  <si>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</si>
  <si>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</si>
  <si>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</si>
  <si>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</si>
  <si>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</si>
  <si>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</si>
  <si>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</si>
  <si>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</si>
  <si>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</si>
  <si>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</si>
  <si>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</si>
  <si>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</si>
  <si>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</si>
  <si>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</si>
  <si>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</si>
  <si>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</si>
  <si>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</si>
  <si>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</si>
  <si>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</si>
  <si>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</si>
  <si>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</si>
  <si>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</si>
  <si>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</si>
  <si>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</si>
  <si>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</si>
  <si>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</si>
  <si>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</si>
  <si>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</si>
  <si>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</si>
  <si>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</si>
  <si>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</si>
  <si>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</si>
  <si>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</si>
  <si>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</si>
  <si>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</si>
  <si>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</si>
  <si>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</si>
  <si>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</si>
  <si>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</si>
  <si>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</si>
  <si>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</si>
  <si>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</si>
  <si>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</si>
  <si>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</si>
  <si>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</si>
  <si>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</si>
  <si>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</si>
  <si>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</si>
  <si>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</si>
  <si>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</si>
  <si>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</si>
  <si>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</si>
  <si>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</si>
  <si>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</si>
  <si>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</si>
  <si>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</si>
  <si>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</si>
  <si>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</si>
  <si>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</si>
  <si>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</si>
  <si>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</si>
  <si>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</si>
  <si>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</si>
  <si>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</si>
  <si>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</si>
  <si>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</si>
  <si>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</si>
  <si>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</si>
  <si>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</si>
  <si>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</si>
  <si>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</si>
  <si>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</si>
  <si>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</si>
  <si>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</si>
  <si>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</si>
  <si>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</si>
  <si>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</si>
  <si>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</si>
  <si>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</si>
  <si>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</si>
  <si>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</si>
  <si>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</si>
  <si>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</si>
  <si>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</si>
  <si>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</si>
  <si>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</si>
  <si>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</si>
  <si>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</si>
  <si>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</si>
  <si>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</si>
  <si>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</si>
  <si>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</si>
  <si>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</si>
  <si>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</si>
  <si>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</si>
  <si>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</si>
  <si>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</si>
  <si>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</si>
  <si>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</si>
  <si>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</si>
  <si>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</si>
  <si>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</si>
  <si>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</si>
  <si>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</si>
  <si>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</si>
  <si>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</si>
  <si>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</si>
  <si>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</si>
  <si>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</si>
  <si>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</si>
  <si>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</si>
  <si>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</si>
  <si>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</si>
  <si>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</si>
  <si>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</si>
  <si>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</si>
  <si>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</si>
  <si>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</si>
  <si>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</si>
  <si>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</si>
  <si>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</si>
  <si>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</si>
  <si>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</si>
  <si>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</si>
  <si>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</si>
  <si>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</si>
  <si>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</si>
  <si>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</si>
  <si>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</si>
  <si>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</si>
  <si>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</si>
  <si>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</si>
  <si>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</si>
  <si>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</si>
  <si>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</si>
  <si>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</si>
  <si>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</si>
  <si>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</si>
  <si>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</si>
  <si>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</si>
  <si>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</si>
  <si>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</si>
  <si>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</si>
  <si>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</si>
  <si>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</si>
  <si>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</si>
  <si>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</si>
  <si>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</si>
  <si>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</si>
  <si>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</si>
  <si>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</si>
  <si>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</si>
  <si>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</si>
  <si>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</si>
  <si>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</si>
  <si>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</si>
  <si>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</si>
  <si>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</si>
  <si>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</si>
  <si>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</si>
  <si>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</si>
  <si>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</si>
  <si>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</si>
  <si>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</si>
  <si>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</si>
  <si>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</si>
  <si>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</si>
  <si>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</si>
  <si>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</si>
  <si>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</si>
  <si>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</si>
  <si>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</si>
  <si>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</si>
  <si>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</si>
  <si>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</si>
  <si>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</si>
  <si>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</si>
  <si>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</si>
  <si>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</si>
  <si>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</si>
  <si>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</si>
  <si>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</si>
  <si>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</si>
  <si>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</si>
  <si>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</si>
  <si>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</si>
  <si>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</si>
  <si>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</si>
  <si>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</si>
  <si>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</si>
  <si>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</si>
  <si>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</si>
  <si>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</si>
  <si>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</si>
  <si>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</si>
  <si>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</si>
  <si>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</si>
  <si>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</si>
  <si>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</si>
  <si>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</si>
  <si>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</si>
  <si>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</si>
  <si>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</si>
  <si>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</si>
  <si>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</si>
  <si>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</si>
  <si>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</si>
  <si>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</si>
  <si>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</si>
  <si>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</si>
  <si>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</si>
  <si>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</si>
  <si>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</si>
  <si>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</si>
  <si>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</si>
  <si>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</si>
  <si>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</si>
  <si>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</si>
  <si>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</si>
  <si>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</si>
  <si>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</si>
  <si>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</si>
  <si>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</si>
  <si>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</si>
  <si>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</si>
  <si>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</si>
  <si>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</si>
  <si>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</si>
  <si>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</si>
  <si>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</si>
  <si>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</si>
  <si>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</si>
  <si>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</si>
  <si>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</si>
  <si>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</si>
  <si>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</si>
  <si>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</si>
  <si>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</si>
  <si>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</si>
  <si>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</si>
  <si>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</si>
  <si>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</si>
  <si>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</si>
  <si>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</si>
  <si>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</si>
  <si>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</si>
  <si>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</si>
  <si>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</si>
  <si>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</si>
  <si>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</si>
  <si>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</si>
  <si>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</si>
  <si>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</si>
  <si>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</si>
  <si>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</si>
  <si>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</si>
  <si>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</si>
  <si>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</si>
  <si>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</si>
  <si>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</si>
  <si>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</si>
  <si>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</si>
  <si>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</si>
  <si>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</si>
  <si>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</si>
  <si>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</si>
  <si>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</si>
  <si>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</si>
  <si>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</si>
  <si>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</si>
  <si>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</si>
  <si>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</si>
  <si>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</si>
  <si>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</si>
  <si>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</si>
  <si>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</si>
  <si>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</si>
  <si>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</si>
  <si>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</si>
  <si>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</si>
  <si>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</si>
  <si>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</si>
  <si>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</si>
  <si>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</si>
  <si>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</si>
  <si>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</si>
  <si>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</si>
  <si>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</si>
  <si>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</si>
  <si>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</si>
  <si>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</si>
  <si>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</si>
  <si>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</si>
  <si>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</si>
  <si>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</si>
  <si>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</si>
  <si>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</si>
  <si>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</si>
  <si>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</si>
  <si>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</si>
  <si>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</si>
  <si>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</si>
  <si>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</si>
  <si>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</si>
  <si>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</si>
  <si>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</si>
  <si>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</si>
  <si>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</si>
  <si>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</si>
  <si>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</si>
  <si>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</si>
  <si>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</si>
  <si>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</si>
  <si>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</si>
  <si>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</si>
  <si>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</si>
  <si>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</si>
  <si>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</si>
  <si>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</si>
  <si>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</si>
  <si>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</si>
  <si>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</si>
  <si>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</si>
  <si>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</si>
  <si>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</si>
  <si>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</si>
  <si>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</si>
  <si>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</si>
  <si>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</si>
  <si>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</si>
  <si>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</si>
  <si>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</si>
  <si>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</si>
  <si>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</si>
  <si>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</si>
  <si>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</si>
  <si>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</si>
  <si>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</si>
  <si>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</si>
  <si>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</si>
  <si>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</si>
  <si>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</si>
  <si>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</si>
  <si>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</si>
  <si>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</si>
  <si>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</si>
  <si>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</si>
  <si>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</si>
  <si>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</si>
  <si>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</si>
  <si>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</si>
  <si>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</si>
  <si>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</si>
  <si>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</si>
  <si>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</si>
  <si>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</si>
  <si>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</si>
  <si>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</si>
  <si>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</si>
  <si>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</si>
  <si>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</si>
  <si>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</si>
  <si>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</si>
  <si>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</si>
  <si>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</si>
  <si>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</si>
  <si>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</si>
  <si>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</si>
  <si>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</si>
  <si>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</si>
  <si>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</si>
  <si>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</si>
  <si>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</si>
  <si>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</si>
  <si>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</si>
  <si>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</si>
  <si>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</si>
  <si>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</si>
  <si>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</si>
  <si>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</si>
  <si>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</si>
  <si>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</si>
  <si>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</si>
  <si>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</si>
  <si>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</si>
  <si>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</si>
  <si>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</si>
  <si>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</si>
  <si>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</si>
  <si>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</si>
  <si>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</si>
  <si>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</si>
  <si>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</si>
  <si>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</si>
  <si>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</si>
  <si>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</si>
  <si>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</si>
  <si>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</si>
  <si>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</si>
  <si>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</si>
  <si>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</si>
  <si>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</si>
  <si>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</si>
  <si>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</si>
  <si>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</si>
  <si>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</si>
  <si>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</si>
  <si>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</si>
  <si>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</si>
  <si>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</si>
  <si>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</si>
  <si>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</si>
  <si>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</si>
  <si>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</si>
  <si>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</si>
  <si>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</si>
  <si>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</si>
  <si>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</si>
  <si>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</si>
  <si>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</si>
  <si>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</si>
  <si>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</si>
  <si>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</si>
  <si>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</si>
  <si>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</si>
  <si>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</si>
  <si>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</si>
  <si>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</si>
  <si>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</si>
  <si>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</si>
  <si>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</si>
  <si>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</si>
  <si>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</si>
  <si>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</si>
  <si>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</si>
  <si>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</si>
  <si>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</si>
  <si>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</si>
  <si>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</si>
  <si>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</si>
  <si>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</si>
  <si>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</si>
  <si>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</si>
  <si>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</si>
  <si>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</si>
  <si>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</si>
  <si>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</si>
  <si>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</si>
  <si>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</si>
  <si>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</si>
  <si>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</si>
  <si>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</si>
  <si>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</si>
  <si>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</si>
  <si>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</si>
  <si>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</si>
  <si>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</si>
  <si>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</si>
  <si>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</si>
  <si>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</si>
  <si>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</si>
  <si>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</si>
  <si>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</si>
  <si>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</si>
  <si>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</si>
  <si>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</si>
  <si>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</si>
  <si>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</si>
  <si>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</si>
  <si>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</si>
  <si>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</si>
  <si>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</si>
  <si>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</si>
  <si>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</si>
  <si>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</si>
  <si>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</si>
  <si>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</si>
  <si>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</si>
  <si>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</si>
  <si>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</si>
  <si>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</si>
  <si>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</si>
  <si>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</si>
  <si>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</si>
  <si>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</si>
  <si>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</si>
  <si>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</si>
  <si>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</si>
  <si>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</si>
  <si>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</si>
  <si>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</si>
  <si>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</si>
  <si>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</si>
  <si>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</si>
  <si>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</si>
  <si>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</si>
  <si>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</si>
  <si>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</si>
  <si>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</si>
  <si>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</si>
  <si>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</si>
  <si>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</si>
  <si>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</si>
  <si>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</si>
  <si>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</si>
  <si>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</si>
  <si>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</si>
  <si>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</si>
  <si>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</si>
  <si>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</si>
  <si>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</si>
  <si>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</si>
  <si>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</si>
  <si>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</si>
  <si>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</si>
  <si>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</si>
  <si>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</si>
  <si>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</si>
  <si>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</si>
  <si>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</si>
  <si>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</si>
  <si>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</si>
  <si>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</si>
  <si>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</si>
  <si>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</si>
  <si>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</si>
  <si>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</si>
  <si>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</si>
  <si>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</si>
  <si>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</si>
  <si>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</si>
  <si>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</si>
  <si>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</si>
  <si>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</si>
  <si>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</si>
  <si>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</si>
  <si>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</si>
  <si>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</si>
  <si>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</si>
  <si>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</si>
  <si>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</si>
  <si>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</si>
  <si>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</si>
  <si>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</si>
  <si>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</si>
  <si>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</si>
  <si>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</si>
  <si>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</si>
  <si>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</si>
  <si>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</si>
  <si>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</si>
  <si>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</si>
  <si>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</si>
  <si>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</si>
  <si>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</si>
  <si>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</si>
  <si>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</si>
  <si>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</si>
  <si>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</si>
  <si>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</si>
  <si>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</si>
  <si>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</si>
  <si>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</si>
  <si>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</si>
  <si>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</si>
  <si>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</si>
  <si>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</si>
  <si>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</si>
  <si>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</si>
  <si>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</si>
  <si>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</si>
  <si>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</si>
  <si>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</si>
  <si>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</si>
  <si>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</si>
  <si>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</si>
  <si>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</si>
  <si>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</si>
  <si>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</si>
  <si>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</si>
  <si>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</si>
  <si>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</si>
  <si>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</si>
  <si>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</si>
  <si>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</si>
  <si>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</si>
  <si>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</si>
  <si>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</si>
  <si>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</si>
  <si>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</si>
  <si>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</si>
  <si>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</si>
  <si>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</si>
  <si>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</si>
  <si>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</si>
  <si>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</si>
  <si>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</si>
  <si>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</si>
  <si>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</si>
  <si>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</si>
  <si>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</si>
  <si>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</si>
  <si>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</si>
  <si>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</si>
  <si>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</si>
  <si>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</si>
  <si>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</si>
  <si>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</si>
  <si>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</si>
  <si>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</si>
  <si>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</si>
  <si>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</si>
  <si>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</si>
  <si>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</si>
  <si>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</si>
  <si>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</si>
  <si>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</si>
  <si>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</si>
  <si>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</si>
  <si>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</si>
  <si>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</si>
  <si>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</si>
  <si>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</si>
  <si>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</si>
  <si>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</si>
  <si>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</si>
  <si>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</si>
  <si>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</si>
  <si>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</si>
  <si>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</si>
  <si>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</si>
  <si>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</si>
  <si>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</si>
  <si>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</si>
  <si>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</si>
  <si>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</si>
  <si>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</si>
  <si>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</si>
  <si>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</si>
  <si>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</si>
  <si>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</si>
  <si>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</si>
  <si>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</si>
  <si>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</si>
  <si>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</si>
  <si>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</si>
  <si>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</si>
  <si>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</si>
  <si>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</si>
  <si>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</si>
  <si>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</si>
  <si>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</si>
  <si>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</si>
  <si>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</si>
  <si>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</si>
  <si>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</si>
  <si>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</si>
  <si>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</si>
  <si>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</si>
  <si>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</si>
  <si>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</si>
  <si>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</si>
  <si>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</si>
  <si>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</si>
  <si>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</si>
  <si>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</si>
  <si>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</si>
  <si>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</si>
  <si>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</si>
  <si>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</si>
  <si>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</si>
  <si>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</si>
  <si>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</si>
  <si>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</si>
  <si>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</si>
  <si>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</si>
  <si>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</si>
  <si>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</si>
  <si>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</si>
  <si>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</si>
  <si>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</si>
  <si>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</si>
  <si>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</si>
  <si>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</si>
  <si>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</si>
  <si>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</si>
  <si>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</si>
  <si>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</si>
  <si>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</si>
  <si>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</si>
  <si>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</si>
  <si>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</si>
  <si>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</si>
  <si>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</si>
  <si>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</si>
  <si>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</si>
  <si>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</si>
  <si>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</si>
  <si>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</si>
  <si>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</si>
  <si>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</si>
  <si>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</si>
  <si>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</si>
  <si>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</si>
  <si>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</si>
  <si>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</si>
  <si>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</si>
  <si>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</si>
  <si>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</si>
  <si>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</si>
  <si>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</si>
  <si>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</si>
  <si>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</si>
  <si>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</si>
  <si>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</si>
  <si>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</si>
  <si>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</si>
  <si>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</si>
  <si>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</si>
  <si>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</si>
  <si>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</si>
  <si>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</si>
  <si>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</si>
  <si>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</si>
  <si>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</si>
  <si>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</si>
  <si>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</si>
  <si>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</si>
  <si>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</si>
  <si>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</si>
  <si>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</si>
  <si>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</si>
  <si>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</si>
  <si>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</si>
  <si>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</si>
  <si>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</si>
  <si>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</si>
  <si>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</si>
  <si>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</si>
  <si>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</si>
  <si>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</si>
  <si>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</si>
  <si>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</si>
  <si>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</si>
  <si>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</si>
  <si>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</si>
  <si>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</si>
  <si>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</si>
  <si>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</si>
  <si>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</si>
  <si>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</si>
  <si>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</si>
  <si>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</si>
  <si>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</si>
  <si>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</si>
  <si>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</si>
  <si>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</si>
  <si>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</si>
  <si>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</si>
  <si>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</si>
  <si>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</si>
  <si>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</si>
  <si>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</si>
  <si>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</si>
  <si>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</si>
  <si>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</si>
  <si>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</si>
  <si>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</si>
  <si>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</si>
  <si>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</si>
  <si>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</si>
  <si>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</si>
  <si>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</si>
  <si>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</si>
  <si>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</si>
  <si>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</si>
  <si>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</si>
  <si>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</si>
  <si>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</si>
  <si>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</si>
  <si>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</si>
  <si>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</si>
  <si>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</si>
  <si>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</si>
  <si>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</si>
  <si>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</si>
  <si>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</si>
  <si>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</si>
  <si>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</si>
  <si>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</si>
  <si>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</si>
  <si>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</si>
  <si>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</si>
  <si>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</si>
  <si>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</si>
  <si>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</si>
  <si>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</si>
  <si>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</si>
  <si>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</si>
  <si>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</si>
  <si>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</si>
  <si>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</si>
  <si>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</si>
  <si>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</si>
  <si>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</si>
  <si>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</si>
  <si>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</si>
  <si>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</si>
  <si>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</si>
  <si>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</si>
  <si>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</si>
  <si>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</si>
  <si>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</si>
  <si>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</si>
  <si>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</si>
  <si>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</si>
  <si>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</si>
  <si>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</si>
  <si>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</si>
  <si>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</si>
  <si>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</si>
  <si>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</si>
  <si>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</si>
  <si>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</si>
  <si>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</si>
  <si>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</si>
  <si>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</si>
  <si>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</si>
  <si>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</si>
  <si>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</si>
  <si>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</si>
  <si>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</si>
  <si>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</si>
  <si>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</si>
  <si>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</si>
  <si>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</si>
  <si>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</si>
  <si>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</si>
  <si>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</si>
  <si>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</si>
  <si>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</si>
  <si>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</si>
  <si>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</si>
  <si>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</si>
  <si>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</si>
  <si>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</si>
  <si>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</si>
  <si>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</si>
  <si>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</si>
  <si>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</si>
  <si>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</si>
  <si>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</si>
  <si>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</si>
  <si>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</si>
  <si>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</si>
  <si>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</si>
  <si>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</si>
  <si>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</si>
  <si>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</si>
  <si>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</si>
  <si>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</si>
  <si>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</si>
  <si>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</si>
  <si>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</si>
  <si>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</si>
  <si>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</si>
  <si>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</si>
  <si>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</si>
  <si>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</si>
  <si>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</si>
  <si>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</si>
  <si>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</si>
  <si>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</si>
  <si>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</si>
  <si>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</si>
  <si>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</si>
  <si>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</si>
  <si>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</si>
  <si>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</si>
  <si>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</si>
  <si>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</si>
  <si>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</si>
  <si>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</si>
  <si>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</si>
  <si>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</si>
  <si>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</si>
  <si>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</si>
  <si>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</si>
  <si>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</si>
  <si>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</si>
  <si>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</si>
  <si>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</si>
  <si>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</si>
  <si>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</si>
  <si>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</si>
  <si>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</si>
  <si>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</si>
  <si>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</si>
  <si>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</si>
  <si>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</si>
  <si>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</si>
  <si>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</si>
  <si>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</si>
  <si>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</si>
  <si>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</si>
  <si>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</si>
  <si>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</si>
  <si>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</si>
  <si>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</si>
  <si>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</si>
  <si>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</si>
  <si>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</si>
  <si>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</si>
  <si>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</si>
  <si>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</si>
  <si>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</si>
  <si>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</si>
  <si>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</si>
  <si>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</si>
  <si>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</si>
  <si>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</si>
  <si>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</si>
  <si>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</si>
  <si>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</si>
  <si>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</si>
  <si>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</si>
  <si>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</si>
  <si>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</si>
  <si>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</si>
  <si>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</si>
  <si>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</si>
  <si>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</si>
  <si>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</si>
  <si>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</si>
  <si>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</si>
  <si>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</si>
  <si>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</si>
  <si>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</si>
  <si>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</si>
  <si>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</si>
  <si>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</si>
  <si>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</si>
  <si>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</si>
  <si>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</si>
  <si>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</si>
  <si>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</si>
  <si>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</si>
  <si>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</si>
  <si>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</si>
  <si>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</si>
  <si>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</si>
  <si>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</si>
  <si>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</si>
  <si>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</si>
  <si>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</si>
  <si>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</si>
  <si>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</si>
  <si>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</si>
  <si>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</si>
  <si>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</si>
  <si>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</si>
  <si>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</si>
  <si>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</si>
  <si>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</si>
  <si>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</si>
  <si>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</si>
  <si>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</si>
  <si>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</si>
  <si>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</si>
  <si>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</si>
  <si>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</si>
  <si>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</si>
  <si>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</si>
  <si>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</si>
  <si>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</si>
  <si>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</si>
  <si>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</si>
  <si>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</si>
  <si>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</si>
  <si>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</si>
  <si>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</si>
  <si>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</si>
  <si>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</si>
  <si>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</si>
  <si>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</si>
  <si>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</si>
  <si>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</si>
  <si>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</si>
  <si>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</si>
  <si>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</si>
  <si>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</si>
  <si>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</si>
  <si>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</si>
  <si>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</si>
  <si>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</si>
  <si>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</si>
  <si>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</si>
  <si>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</si>
  <si>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</si>
  <si>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</si>
  <si>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</si>
  <si>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</si>
  <si>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</si>
  <si>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</si>
  <si>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</si>
  <si>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</si>
  <si>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</si>
  <si>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</si>
  <si>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</si>
  <si>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</si>
  <si>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</si>
  <si>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</si>
  <si>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</si>
  <si>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</si>
  <si>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</si>
  <si>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</si>
  <si>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</si>
  <si>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</si>
  <si>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</si>
  <si>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</si>
  <si>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</si>
  <si>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</si>
  <si>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</si>
  <si>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</si>
  <si>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</si>
  <si>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</si>
  <si>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</si>
  <si>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</si>
  <si>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</si>
  <si>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</si>
  <si>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</si>
  <si>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</si>
  <si>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</si>
  <si>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</si>
  <si>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</si>
  <si>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</si>
  <si>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</si>
  <si>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</si>
  <si>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</si>
  <si>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</si>
  <si>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</si>
  <si>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</si>
  <si>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</si>
  <si>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</si>
  <si>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</si>
  <si>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</si>
  <si>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</si>
  <si>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</si>
  <si>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</si>
  <si>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</si>
  <si>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</si>
  <si>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</si>
  <si>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</si>
  <si>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</si>
  <si>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</si>
  <si>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</si>
  <si>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</si>
  <si>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</si>
  <si>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</si>
  <si>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</si>
  <si>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</si>
  <si>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</si>
  <si>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</si>
  <si>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</si>
  <si>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</si>
  <si>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</si>
  <si>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</si>
  <si>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</si>
  <si>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</si>
  <si>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</si>
  <si>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</si>
  <si>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</si>
  <si>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</si>
  <si>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</si>
  <si>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</si>
  <si>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</si>
  <si>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</si>
  <si>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</si>
  <si>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</si>
  <si>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</si>
  <si>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</si>
  <si>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</si>
  <si>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</si>
  <si>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</si>
  <si>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</si>
  <si>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</si>
  <si>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</si>
  <si>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</si>
  <si>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</si>
  <si>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</si>
  <si>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</si>
  <si>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</si>
  <si>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</si>
  <si>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</si>
  <si>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</si>
  <si>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</si>
  <si>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</si>
  <si>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</si>
  <si>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</si>
  <si>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</si>
  <si>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</si>
  <si>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</si>
  <si>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</si>
  <si>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</si>
  <si>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</si>
  <si>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</si>
  <si>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</si>
  <si>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</si>
  <si>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</si>
  <si>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</si>
  <si>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</si>
  <si>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</si>
  <si>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</si>
  <si>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</si>
  <si>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</si>
  <si>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</si>
  <si>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</si>
  <si>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</si>
  <si>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</si>
  <si>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</si>
  <si>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</si>
  <si>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</si>
  <si>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</si>
  <si>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</si>
  <si>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</si>
  <si>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</si>
  <si>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</si>
  <si>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</si>
  <si>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</si>
  <si>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</si>
  <si>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</si>
  <si>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</si>
  <si>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</si>
  <si>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</si>
  <si>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</si>
  <si>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</si>
  <si>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</si>
  <si>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</si>
  <si>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</si>
  <si>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</si>
  <si>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</si>
  <si>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</si>
  <si>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</si>
  <si>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</si>
  <si>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</si>
  <si>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</si>
  <si>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</si>
  <si>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</si>
  <si>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</si>
  <si>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</si>
  <si>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</si>
  <si>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</si>
  <si>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</si>
  <si>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</si>
  <si>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</si>
  <si>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</si>
  <si>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</si>
  <si>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</si>
  <si>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</si>
  <si>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</si>
  <si>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</si>
  <si>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</si>
  <si>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</si>
  <si>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</si>
  <si>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</si>
  <si>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</si>
  <si>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</si>
  <si>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</si>
  <si>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</si>
  <si>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</si>
  <si>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</si>
  <si>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</si>
  <si>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</si>
  <si>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</si>
  <si>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</si>
  <si>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</si>
  <si>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</si>
  <si>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</si>
  <si>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</si>
  <si>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</si>
  <si>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</si>
  <si>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</si>
  <si>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</si>
  <si>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</si>
  <si>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</si>
  <si>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</si>
  <si>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</si>
  <si>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</si>
  <si>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</si>
  <si>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</si>
  <si>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</si>
  <si>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</si>
  <si>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</si>
  <si>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</si>
  <si>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</si>
  <si>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</si>
  <si>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</si>
  <si>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</si>
  <si>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</si>
  <si>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</si>
  <si>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</si>
  <si>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</si>
  <si>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</si>
  <si>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</si>
  <si>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</si>
  <si>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</si>
  <si>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</si>
  <si>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</si>
  <si>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</si>
  <si>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</si>
  <si>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</si>
  <si>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</si>
  <si>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</si>
  <si>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</si>
  <si>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</si>
  <si>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</si>
  <si>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</si>
  <si>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</si>
  <si>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</si>
  <si>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</si>
  <si>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</si>
  <si>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</si>
  <si>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</si>
  <si>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</si>
  <si>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</si>
  <si>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</si>
  <si>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</si>
  <si>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</si>
  <si>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</si>
  <si>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</si>
  <si>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</si>
  <si>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</si>
  <si>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</si>
  <si>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</si>
  <si>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</si>
  <si>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</si>
  <si>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</si>
  <si>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</si>
  <si>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</si>
  <si>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</si>
  <si>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</si>
  <si>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</si>
  <si>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</si>
  <si>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</si>
  <si>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</si>
  <si>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</si>
  <si>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</si>
  <si>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</si>
  <si>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</si>
  <si>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</si>
  <si>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</si>
  <si>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</si>
  <si>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</si>
  <si>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</si>
  <si>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</si>
  <si>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</si>
  <si>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</si>
  <si>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</si>
  <si>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</si>
  <si>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</si>
  <si>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</si>
  <si>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</si>
  <si>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</si>
  <si>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</si>
  <si>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</si>
  <si>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</si>
  <si>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</si>
  <si>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</si>
  <si>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</si>
  <si>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</si>
  <si>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</si>
  <si>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</si>
  <si>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</si>
  <si>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</si>
  <si>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</si>
  <si>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</si>
  <si>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</si>
  <si>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</si>
  <si>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</si>
  <si>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</si>
  <si>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</si>
  <si>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</si>
  <si>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</si>
  <si>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</si>
  <si>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</si>
  <si>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</si>
  <si>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</si>
  <si>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</si>
  <si>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</si>
  <si>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</si>
  <si>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</si>
  <si>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</si>
  <si>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</si>
  <si>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</si>
  <si>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</si>
  <si>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</si>
  <si>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</si>
  <si>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</si>
  <si>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</si>
  <si>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</si>
  <si>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</si>
  <si>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</si>
  <si>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</si>
  <si>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</si>
  <si>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</si>
  <si>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</si>
  <si>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</si>
  <si>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</si>
  <si>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</si>
  <si>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</si>
  <si>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</si>
  <si>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</si>
  <si>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</si>
  <si>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</si>
  <si>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</si>
  <si>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</si>
  <si>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</si>
  <si>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</si>
  <si>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</si>
  <si>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</si>
  <si>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</si>
  <si>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</si>
  <si>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</si>
  <si>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</si>
  <si>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</si>
  <si>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</si>
  <si>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</si>
  <si>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</si>
  <si>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</si>
  <si>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</si>
  <si>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</si>
  <si>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</si>
  <si>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</si>
  <si>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</si>
  <si>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</si>
  <si>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</si>
  <si>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</si>
  <si>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</si>
  <si>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</si>
  <si>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</si>
  <si>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</si>
  <si>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</si>
  <si>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</si>
  <si>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</si>
  <si>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</si>
  <si>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</si>
  <si>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</si>
  <si>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</si>
  <si>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</si>
  <si>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</si>
  <si>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</si>
  <si>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</si>
  <si>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</si>
  <si>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</si>
  <si>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</si>
  <si>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</si>
  <si>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</si>
  <si>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</si>
  <si>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</si>
  <si>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</si>
  <si>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</si>
  <si>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</si>
  <si>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</si>
  <si>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</si>
  <si>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</si>
  <si>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</si>
  <si>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</si>
  <si>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</si>
  <si>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</si>
  <si>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</si>
  <si>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</si>
  <si>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</si>
  <si>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</si>
  <si>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</si>
  <si>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</si>
  <si>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</si>
  <si>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</si>
  <si>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</si>
  <si>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</si>
  <si>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</si>
  <si>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</si>
  <si>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</si>
  <si>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</si>
  <si>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</si>
  <si>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</si>
  <si>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</si>
  <si>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</si>
  <si>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</si>
  <si>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</si>
  <si>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</si>
  <si>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</si>
  <si>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</si>
  <si>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</si>
  <si>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</si>
  <si>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</si>
  <si>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</si>
  <si>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</si>
  <si>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</si>
  <si>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</si>
  <si>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</si>
  <si>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</si>
  <si>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</si>
  <si>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</si>
  <si>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</si>
  <si>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</si>
  <si>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</si>
  <si>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</si>
  <si>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</si>
  <si>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</si>
  <si>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</si>
  <si>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</si>
  <si>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</si>
  <si>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</si>
  <si>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</si>
  <si>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</si>
  <si>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</si>
  <si>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</si>
  <si>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</si>
  <si>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</si>
  <si>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</si>
  <si>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</si>
  <si>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</si>
  <si>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</si>
  <si>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</si>
  <si>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</si>
  <si>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</si>
  <si>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</si>
  <si>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</si>
  <si>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</si>
  <si>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</si>
  <si>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</si>
  <si>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</si>
  <si>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</si>
  <si>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</si>
  <si>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</si>
  <si>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</si>
  <si>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</si>
  <si>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</si>
  <si>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</si>
  <si>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</si>
  <si>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</si>
  <si>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</si>
  <si>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</si>
  <si>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</si>
  <si>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</si>
  <si>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</si>
  <si>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</si>
  <si>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</si>
  <si>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</si>
  <si>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</si>
  <si>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</si>
  <si>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</si>
  <si>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</si>
  <si>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</si>
  <si>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</si>
  <si>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</si>
  <si>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</si>
  <si>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</si>
  <si>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</si>
  <si>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</si>
  <si>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</si>
  <si>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</si>
  <si>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</si>
  <si>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</si>
  <si>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</si>
  <si>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</si>
  <si>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</si>
  <si>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</si>
  <si>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</si>
  <si>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</si>
  <si>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</si>
  <si>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</si>
  <si>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</si>
  <si>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</si>
  <si>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</si>
  <si>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</si>
  <si>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</si>
  <si>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</si>
  <si>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</si>
  <si>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</si>
  <si>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</si>
  <si>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</si>
  <si>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</si>
  <si>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</si>
  <si>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</si>
  <si>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</si>
  <si>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</si>
  <si>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</si>
  <si>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</si>
  <si>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</si>
  <si>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</si>
  <si>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</si>
  <si>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</si>
  <si>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</si>
  <si>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</si>
  <si>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</si>
  <si>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</si>
  <si>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</si>
  <si>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</si>
  <si>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</si>
  <si>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</si>
  <si>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</si>
  <si>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</si>
  <si>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</si>
  <si>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</si>
  <si>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</si>
  <si>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</si>
  <si>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</si>
  <si>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</si>
  <si>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</si>
  <si>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</si>
  <si>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</si>
  <si>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</si>
  <si>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</si>
  <si>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</si>
  <si>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</si>
  <si>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</si>
  <si>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</si>
  <si>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</si>
  <si>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</si>
  <si>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</si>
  <si>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</si>
  <si>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</si>
  <si>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</si>
  <si>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</si>
  <si>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</si>
  <si>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</si>
  <si>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</si>
  <si>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</si>
  <si>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</si>
  <si>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</si>
  <si>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</si>
  <si>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</si>
  <si>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</si>
  <si>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</si>
  <si>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</si>
  <si>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</si>
  <si>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</si>
  <si>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</si>
  <si>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</si>
  <si>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</si>
  <si>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</si>
  <si>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</si>
  <si>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</si>
  <si>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</si>
  <si>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</si>
  <si>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</si>
  <si>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</si>
  <si>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</si>
  <si>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</si>
  <si>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</si>
  <si>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</si>
  <si>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</si>
  <si>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</si>
  <si>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</si>
  <si>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</si>
  <si>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</si>
  <si>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</si>
  <si>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</si>
  <si>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</si>
  <si>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</si>
  <si>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</si>
  <si>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</si>
  <si>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</si>
  <si>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</si>
  <si>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</si>
  <si>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</si>
  <si>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</si>
  <si>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</si>
  <si>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</si>
  <si>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</si>
  <si>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</si>
  <si>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</si>
  <si>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</si>
  <si>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</si>
  <si>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</si>
  <si>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</si>
  <si>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</si>
  <si>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</si>
  <si>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</si>
  <si>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</si>
  <si>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</si>
  <si>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</si>
  <si>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</si>
  <si>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</si>
  <si>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</si>
  <si>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</si>
  <si>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</si>
  <si>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</si>
  <si>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</si>
  <si>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</si>
  <si>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</si>
  <si>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</si>
  <si>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</si>
  <si>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</si>
  <si>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</si>
  <si>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</si>
  <si>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</si>
  <si>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</si>
  <si>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</si>
  <si>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</si>
  <si>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</si>
  <si>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</si>
  <si>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</si>
  <si>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</si>
  <si>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</si>
  <si>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</si>
  <si>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</si>
  <si>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</si>
  <si>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</si>
  <si>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</si>
  <si>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</si>
  <si>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</si>
  <si>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</si>
  <si>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</si>
  <si>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</si>
  <si>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</si>
  <si>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</si>
  <si>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</si>
  <si>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</si>
  <si>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</si>
  <si>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</si>
  <si>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</si>
  <si>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</si>
  <si>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</si>
  <si>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</si>
  <si>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</si>
  <si>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</si>
  <si>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</si>
  <si>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</si>
  <si>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</si>
  <si>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</si>
  <si>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</si>
  <si>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</si>
  <si>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</si>
  <si>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</si>
  <si>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</si>
  <si>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</si>
  <si>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</si>
  <si>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</si>
  <si>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</si>
  <si>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</si>
  <si>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</si>
  <si>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</si>
  <si>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</si>
  <si>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</si>
  <si>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</si>
  <si>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</si>
  <si>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</si>
  <si>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</si>
  <si>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</si>
  <si>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</si>
  <si>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</si>
  <si>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</si>
  <si>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</si>
  <si>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</si>
  <si>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</si>
  <si>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</si>
  <si>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</si>
  <si>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</si>
  <si>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</si>
  <si>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</si>
  <si>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</si>
  <si>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</si>
  <si>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</si>
  <si>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</si>
  <si>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</si>
  <si>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</si>
  <si>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</si>
  <si>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</si>
  <si>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</si>
  <si>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</si>
  <si>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</si>
  <si>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</si>
  <si>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</si>
  <si>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</si>
  <si>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</si>
  <si>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</si>
  <si>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</si>
  <si>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</si>
  <si>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</si>
  <si>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</si>
  <si>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</si>
  <si>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</si>
  <si>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</si>
  <si>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</si>
  <si>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</si>
  <si>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</si>
  <si>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</si>
  <si>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</si>
  <si>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</si>
  <si>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</si>
  <si>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</si>
  <si>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</si>
  <si>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</si>
  <si>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</si>
  <si>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</si>
  <si>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</si>
  <si>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</si>
  <si>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</si>
  <si>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</si>
  <si>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</si>
  <si>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</si>
  <si>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</si>
  <si>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</si>
  <si>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</si>
  <si>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</si>
  <si>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</si>
  <si>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</si>
  <si>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</si>
  <si>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</si>
  <si>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</si>
  <si>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</si>
  <si>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</si>
  <si>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</si>
  <si>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</si>
  <si>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</si>
  <si>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</si>
  <si>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</si>
  <si>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</si>
  <si>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</si>
  <si>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</si>
  <si>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</si>
  <si>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</si>
  <si>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</si>
  <si>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</si>
  <si>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</si>
  <si>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</si>
  <si>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</si>
  <si>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</si>
  <si>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</si>
  <si>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</si>
  <si>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</si>
  <si>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</si>
  <si>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</si>
  <si>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</si>
  <si>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</si>
  <si>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</si>
  <si>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</si>
  <si>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</si>
  <si>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</si>
  <si>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</si>
  <si>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</si>
  <si>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</si>
  <si>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</si>
  <si>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</si>
  <si>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</si>
  <si>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</si>
  <si>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</si>
  <si>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</si>
  <si>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</si>
  <si>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</si>
  <si>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</si>
  <si>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</si>
  <si>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</si>
  <si>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</si>
  <si>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</si>
  <si>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</si>
  <si>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</si>
  <si>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</si>
  <si>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</si>
  <si>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</si>
  <si>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</si>
  <si>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</si>
  <si>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</si>
  <si>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</si>
  <si>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</si>
  <si>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</si>
  <si>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</si>
  <si>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</si>
  <si>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</si>
  <si>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</si>
  <si>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</si>
  <si>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</si>
  <si>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</si>
  <si>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</si>
  <si>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</si>
  <si>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</si>
  <si>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</si>
  <si>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</si>
  <si>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</si>
  <si>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</si>
  <si>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</si>
  <si>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</si>
  <si>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</si>
  <si>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</si>
  <si>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</si>
  <si>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</si>
  <si>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</si>
  <si>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</si>
  <si>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</si>
  <si>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</si>
  <si>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</si>
  <si>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</si>
  <si>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</si>
  <si>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</si>
  <si>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</si>
  <si>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</si>
  <si>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</si>
  <si>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</si>
  <si>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</si>
  <si>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</si>
  <si>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</si>
  <si>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</si>
  <si>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</si>
  <si>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</si>
  <si>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</si>
  <si>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</si>
  <si>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</si>
  <si>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</si>
  <si>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</si>
  <si>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</si>
  <si>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</si>
  <si>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</si>
  <si>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</si>
  <si>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</si>
  <si>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</si>
  <si>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</si>
  <si>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</si>
  <si>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</si>
  <si>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</si>
  <si>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</si>
  <si>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</si>
  <si>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</si>
  <si>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</si>
  <si>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</si>
  <si>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</si>
  <si>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</si>
  <si>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</si>
  <si>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</si>
  <si>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</si>
  <si>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</si>
  <si>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</si>
  <si>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</si>
  <si>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</si>
  <si>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</si>
  <si>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</si>
  <si>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</si>
  <si>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</si>
  <si>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</si>
  <si>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</si>
  <si>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</si>
  <si>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</si>
  <si>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</si>
  <si>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</si>
  <si>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</si>
  <si>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</si>
  <si>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</si>
  <si>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</si>
  <si>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</si>
  <si>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</si>
  <si>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</si>
  <si>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</si>
  <si>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</si>
  <si>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</si>
  <si>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</si>
  <si>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</si>
  <si>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</si>
  <si>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</si>
  <si>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</si>
  <si>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</si>
  <si>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</si>
  <si>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</si>
  <si>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</si>
  <si>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</si>
  <si>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</si>
  <si>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</si>
  <si>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</si>
  <si>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</si>
  <si>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</si>
  <si>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</si>
  <si>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</si>
  <si>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</si>
  <si>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</si>
  <si>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</si>
  <si>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</si>
  <si>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</si>
  <si>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</si>
  <si>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</si>
  <si>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</si>
  <si>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</si>
  <si>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</si>
  <si>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</si>
  <si>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</si>
  <si>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</si>
  <si>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</si>
  <si>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</si>
  <si>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</si>
  <si>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</si>
  <si>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</si>
  <si>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</si>
  <si>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</si>
  <si>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</si>
  <si>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</si>
  <si>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</si>
  <si>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</si>
  <si>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</si>
  <si>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</si>
  <si>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</si>
  <si>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</si>
  <si>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</si>
  <si>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</si>
  <si>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</si>
  <si>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</si>
  <si>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</si>
  <si>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</si>
  <si>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</si>
  <si>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</si>
  <si>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</si>
  <si>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</si>
  <si>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</si>
  <si>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</si>
  <si>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</si>
  <si>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</si>
  <si>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</si>
  <si>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</si>
  <si>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</si>
  <si>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</si>
  <si>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</si>
  <si>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</si>
  <si>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</si>
  <si>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</si>
  <si>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</si>
  <si>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</si>
  <si>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</si>
  <si>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</si>
  <si>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</si>
  <si>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</si>
  <si>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</si>
  <si>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</si>
  <si>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</si>
  <si>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</si>
  <si>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</si>
  <si>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</si>
  <si>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</si>
  <si>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</si>
  <si>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</si>
  <si>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</si>
  <si>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</si>
  <si>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</si>
  <si>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</si>
  <si>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</si>
  <si>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</si>
  <si>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</si>
  <si>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</si>
  <si>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</si>
  <si>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</si>
  <si>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</si>
  <si>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</si>
  <si>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</si>
  <si>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</si>
  <si>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</si>
  <si>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</si>
  <si>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</si>
  <si>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</si>
  <si>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</si>
  <si>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</si>
  <si>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</si>
  <si>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</si>
  <si>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</si>
  <si>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</si>
  <si>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</si>
  <si>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</si>
  <si>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</si>
  <si>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</si>
  <si>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</si>
  <si>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</si>
  <si>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</si>
  <si>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</si>
  <si>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</si>
  <si>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</si>
  <si>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</si>
  <si>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</si>
  <si>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</si>
  <si>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</si>
  <si>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</si>
  <si>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</si>
  <si>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</si>
  <si>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</si>
  <si>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</si>
  <si>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</si>
  <si>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</si>
  <si>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</si>
  <si>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</si>
  <si>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</si>
  <si>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</si>
  <si>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</si>
  <si>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</si>
  <si>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</si>
  <si>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</si>
  <si>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</si>
  <si>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</si>
  <si>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</si>
  <si>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</si>
  <si>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</si>
  <si>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</si>
  <si>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</si>
  <si>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</si>
  <si>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</si>
  <si>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</si>
  <si>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</si>
  <si>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</si>
  <si>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</si>
  <si>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</si>
  <si>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</si>
  <si>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</si>
  <si>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</si>
  <si>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</si>
  <si>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</si>
  <si>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</si>
  <si>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</si>
  <si>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</si>
  <si>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</si>
  <si>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</si>
  <si>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</si>
  <si>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</si>
  <si>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</si>
  <si>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</si>
  <si>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</si>
  <si>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</si>
  <si>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</si>
  <si>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</si>
  <si>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</si>
  <si>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</si>
  <si>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</si>
  <si>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</si>
  <si>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</si>
  <si>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</si>
  <si>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</si>
  <si>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</si>
  <si>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</si>
  <si>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</si>
  <si>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</si>
  <si>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</si>
  <si>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</si>
  <si>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</si>
  <si>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</si>
  <si>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</si>
  <si>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</si>
  <si>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</si>
  <si>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</si>
  <si>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</si>
  <si>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</si>
  <si>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</si>
  <si>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</si>
  <si>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</si>
  <si>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</si>
  <si>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</si>
  <si>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</si>
  <si>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</si>
  <si>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</si>
  <si>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</si>
  <si>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</si>
  <si>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</si>
  <si>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</si>
  <si>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</si>
  <si>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</si>
  <si>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</si>
  <si>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</si>
  <si>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</si>
  <si>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</si>
  <si>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</si>
  <si>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</si>
  <si>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</si>
  <si>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</si>
  <si>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</si>
  <si>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</si>
  <si>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</si>
  <si>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</si>
  <si>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</si>
  <si>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</si>
  <si>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</si>
  <si>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</si>
  <si>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</si>
  <si>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</si>
  <si>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</si>
  <si>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</si>
  <si>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</si>
  <si>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</si>
  <si>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</si>
  <si>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</si>
  <si>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</si>
  <si>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</si>
  <si>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</si>
  <si>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</si>
  <si>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</si>
  <si>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</si>
  <si>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</si>
  <si>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</si>
  <si>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</si>
  <si>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</si>
  <si>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</si>
  <si>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</si>
  <si>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</si>
  <si>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</si>
  <si>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</si>
  <si>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</si>
  <si>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</si>
  <si>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</si>
  <si>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</si>
  <si>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</si>
  <si>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</si>
  <si>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</si>
  <si>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</si>
  <si>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</si>
  <si>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</si>
  <si>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</si>
  <si>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</si>
  <si>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</si>
  <si>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</si>
  <si>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</si>
  <si>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</si>
  <si>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</si>
  <si>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</si>
  <si>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</si>
  <si>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</si>
  <si>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</si>
  <si>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</si>
  <si>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</si>
  <si>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</si>
  <si>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</si>
  <si>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</si>
  <si>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</si>
  <si>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</si>
  <si>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</si>
  <si>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</si>
  <si>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</si>
  <si>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</si>
  <si>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</si>
  <si>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</si>
  <si>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</si>
  <si>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</si>
  <si>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</si>
  <si>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</si>
  <si>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</si>
  <si>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</si>
  <si>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</si>
  <si>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</si>
  <si>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</si>
  <si>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</si>
  <si>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</si>
  <si>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</si>
  <si>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</si>
  <si>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</si>
  <si>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</si>
  <si>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</si>
  <si>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</si>
  <si>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</si>
  <si>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</si>
  <si>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</si>
  <si>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</si>
  <si>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</si>
  <si>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</si>
  <si>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</si>
  <si>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</si>
  <si>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</si>
  <si>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</si>
  <si>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</si>
  <si>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</si>
  <si>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</si>
  <si>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</si>
  <si>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</si>
  <si>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</si>
  <si>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</si>
  <si>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</si>
  <si>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</si>
  <si>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</si>
  <si>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</si>
  <si>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</si>
  <si>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</si>
  <si>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</si>
  <si>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</si>
  <si>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</si>
  <si>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</si>
  <si>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</si>
  <si>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</si>
  <si>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</si>
  <si>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</si>
  <si>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</si>
  <si>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</si>
  <si>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</si>
  <si>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</si>
  <si>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</si>
  <si>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</si>
  <si>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</si>
  <si>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</si>
  <si>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</si>
  <si>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</si>
  <si>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</si>
  <si>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</si>
  <si>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</si>
  <si>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</si>
  <si>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</si>
  <si>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</si>
  <si>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</si>
  <si>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</si>
  <si>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</si>
  <si>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</si>
  <si>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</si>
  <si>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</si>
  <si>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</si>
  <si>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</si>
  <si>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</si>
  <si>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</si>
  <si>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</si>
  <si>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</si>
  <si>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</si>
  <si>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</si>
  <si>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</si>
  <si>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</si>
  <si>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</si>
  <si>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</si>
  <si>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</si>
  <si>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</si>
  <si>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</si>
  <si>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</si>
  <si>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</si>
  <si>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</si>
  <si>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</si>
  <si>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</si>
  <si>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</si>
  <si>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</si>
  <si>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</si>
  <si>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</si>
  <si>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</si>
  <si>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</si>
  <si>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</si>
  <si>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</si>
  <si>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</si>
  <si>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</si>
  <si>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</si>
  <si>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</si>
  <si>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</si>
  <si>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</si>
  <si>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</si>
  <si>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</si>
  <si>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</si>
  <si>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</si>
  <si>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</si>
  <si>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</si>
  <si>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</si>
  <si>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</si>
  <si>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</si>
  <si>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</si>
  <si>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</si>
  <si>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</si>
  <si>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</si>
  <si>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</si>
  <si>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</si>
  <si>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</si>
  <si>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</si>
  <si>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</si>
  <si>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</si>
  <si>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</si>
  <si>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</si>
  <si>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</si>
  <si>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</si>
  <si>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</si>
  <si>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</si>
  <si>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</si>
  <si>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</si>
  <si>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</si>
  <si>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</si>
  <si>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</si>
  <si>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</si>
  <si>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</si>
  <si>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</si>
  <si>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</si>
  <si>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</si>
  <si>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</si>
  <si>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</si>
  <si>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</si>
  <si>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</si>
  <si>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</si>
  <si>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</si>
  <si>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</si>
  <si>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</si>
  <si>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</si>
  <si>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</si>
  <si>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</si>
  <si>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</si>
  <si>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</si>
  <si>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</si>
  <si>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</si>
  <si>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</si>
  <si>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</si>
  <si>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</si>
  <si>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</si>
  <si>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</si>
  <si>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</si>
  <si>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</si>
  <si>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</si>
  <si>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</si>
  <si>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</si>
  <si>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</si>
  <si>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</si>
  <si>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</si>
  <si>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</si>
  <si>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</si>
  <si>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</si>
  <si>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</si>
  <si>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</si>
  <si>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</si>
  <si>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</si>
  <si>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</si>
  <si>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</si>
  <si>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</si>
  <si>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</si>
  <si>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</si>
  <si>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</si>
  <si>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</si>
  <si>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</si>
  <si>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</si>
  <si>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</si>
  <si>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</si>
  <si>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</si>
  <si>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</si>
  <si>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</si>
  <si>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</si>
  <si>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</si>
  <si>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</si>
  <si>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</si>
  <si>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</si>
  <si>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</si>
  <si>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</si>
  <si>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</si>
  <si>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</si>
  <si>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</si>
  <si>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</si>
  <si>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</si>
  <si>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</si>
  <si>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</si>
  <si>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</si>
  <si>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</si>
  <si>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</si>
  <si>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</si>
  <si>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</si>
  <si>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</si>
  <si>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</si>
  <si>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</si>
  <si>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</si>
  <si>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</si>
  <si>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</si>
  <si>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</si>
  <si>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</si>
  <si>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</si>
  <si>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</si>
  <si>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</si>
  <si>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</si>
  <si>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</si>
  <si>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</si>
  <si>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</si>
  <si>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</si>
  <si>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</si>
  <si>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</si>
  <si>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</si>
  <si>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</si>
  <si>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</si>
  <si>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</si>
  <si>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</si>
  <si>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</si>
  <si>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</si>
  <si>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</si>
  <si>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</si>
  <si>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</si>
  <si>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</si>
  <si>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</si>
  <si>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</si>
  <si>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</si>
  <si>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</si>
  <si>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</si>
  <si>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</si>
  <si>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</si>
  <si>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</si>
  <si>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</si>
  <si>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</si>
  <si>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</si>
  <si>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</si>
  <si>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</si>
  <si>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</si>
  <si>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</si>
  <si>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</si>
  <si>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</si>
  <si>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</si>
  <si>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</si>
  <si>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</si>
  <si>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</si>
  <si>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</si>
  <si>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</si>
  <si>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</si>
  <si>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</si>
  <si>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</si>
  <si>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</si>
  <si>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</si>
  <si>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</si>
  <si>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</si>
  <si>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</si>
  <si>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</si>
  <si>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</si>
  <si>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</si>
  <si>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</si>
  <si>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</si>
  <si>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</si>
  <si>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</si>
  <si>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</si>
  <si>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</si>
  <si>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</si>
  <si>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</si>
  <si>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</si>
  <si>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</si>
  <si>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</si>
  <si>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</si>
  <si>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</si>
  <si>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</si>
  <si>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</si>
  <si>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</si>
  <si>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</si>
  <si>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</si>
  <si>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</si>
  <si>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</si>
  <si>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</si>
  <si>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</si>
  <si>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</si>
  <si>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</si>
  <si>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</si>
  <si>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</si>
  <si>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</si>
  <si>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</si>
  <si>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</si>
  <si>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</si>
  <si>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</si>
  <si>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</si>
  <si>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</si>
  <si>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</si>
  <si>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</si>
  <si>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</si>
  <si>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</si>
  <si>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</si>
  <si>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</si>
  <si>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</si>
  <si>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</si>
  <si>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</si>
  <si>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</si>
  <si>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</si>
  <si>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</si>
  <si>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</si>
  <si>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</si>
  <si>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</si>
  <si>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</si>
  <si>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</si>
  <si>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</si>
  <si>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</si>
  <si>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</si>
  <si>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</si>
  <si>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</si>
  <si>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</si>
  <si>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</si>
  <si>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</si>
  <si>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</si>
  <si>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</si>
  <si>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</si>
  <si>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</si>
  <si>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</si>
  <si>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</si>
  <si>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</si>
  <si>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</si>
  <si>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</si>
  <si>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</si>
  <si>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</si>
  <si>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</si>
  <si>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</si>
  <si>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</si>
  <si>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</si>
  <si>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</si>
  <si>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</si>
  <si>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</si>
  <si>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</si>
  <si>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</si>
  <si>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</si>
  <si>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</si>
  <si>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</si>
  <si>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</si>
  <si>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</si>
  <si>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</si>
  <si>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</si>
  <si>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</si>
  <si>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</si>
  <si>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</si>
  <si>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</si>
  <si>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</si>
  <si>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</si>
  <si>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</si>
  <si>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</si>
  <si>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</si>
  <si>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</si>
  <si>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</si>
  <si>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</si>
  <si>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</si>
  <si>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</si>
  <si>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</si>
  <si>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</si>
  <si>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</si>
  <si>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</si>
  <si>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</si>
  <si>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</si>
  <si>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</si>
  <si>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</si>
  <si>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</si>
  <si>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</si>
  <si>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</si>
  <si>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</si>
  <si>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</si>
  <si>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</si>
  <si>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</si>
  <si>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</si>
  <si>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</si>
  <si>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</si>
  <si>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</si>
  <si>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</si>
  <si>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</si>
  <si>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</si>
  <si>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</si>
  <si>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</si>
  <si>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</si>
  <si>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</si>
  <si>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</si>
  <si>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</si>
  <si>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</si>
  <si>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</si>
  <si>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</si>
  <si>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</si>
  <si>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</si>
  <si>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</si>
  <si>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</si>
  <si>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</si>
  <si>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</si>
  <si>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</si>
  <si>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</si>
  <si>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</si>
  <si>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</si>
  <si>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</si>
  <si>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</si>
  <si>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</si>
  <si>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</si>
  <si>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</si>
  <si>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</si>
  <si>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</si>
  <si>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</si>
  <si>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</si>
  <si>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</si>
  <si>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</si>
  <si>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</si>
  <si>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</si>
  <si>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</si>
  <si>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</si>
  <si>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</si>
  <si>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</si>
  <si>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</si>
  <si>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</si>
  <si>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</si>
  <si>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</si>
  <si>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</si>
  <si>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</si>
  <si>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</si>
  <si>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</si>
  <si>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</si>
  <si>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</si>
  <si>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</si>
  <si>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</si>
  <si>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</si>
  <si>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</si>
  <si>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</si>
  <si>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</si>
  <si>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</si>
  <si>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</si>
  <si>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</si>
  <si>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</si>
  <si>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</si>
  <si>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</si>
  <si>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</si>
  <si>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</si>
  <si>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</si>
  <si>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</si>
  <si>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</si>
  <si>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</si>
  <si>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</si>
  <si>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</si>
  <si>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</si>
  <si>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</si>
  <si>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</si>
  <si>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</si>
  <si>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</si>
  <si>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</si>
  <si>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</si>
  <si>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</si>
  <si>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</si>
  <si>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</si>
  <si>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</si>
  <si>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</si>
  <si>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</si>
  <si>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</si>
  <si>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</si>
  <si>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</si>
  <si>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</si>
  <si>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</si>
  <si>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</si>
  <si>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</si>
  <si>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</si>
  <si>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</si>
  <si>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</si>
  <si>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</si>
  <si>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</si>
  <si>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</si>
  <si>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</si>
  <si>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</si>
  <si>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</si>
  <si>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</si>
  <si>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</si>
  <si>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</si>
  <si>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</si>
  <si>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</si>
  <si>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</si>
  <si>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</si>
  <si>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</si>
  <si>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</si>
  <si>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</si>
  <si>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</si>
  <si>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</si>
  <si>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</si>
  <si>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</si>
  <si>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</si>
  <si>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</si>
  <si>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</si>
  <si>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</si>
  <si>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</si>
  <si>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</si>
  <si>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</si>
  <si>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</si>
  <si>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</si>
  <si>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</si>
  <si>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</si>
  <si>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</si>
  <si>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</si>
  <si>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</si>
  <si>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</si>
  <si>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</si>
  <si>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</si>
  <si>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</si>
  <si>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</si>
  <si>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</si>
  <si>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</si>
  <si>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</si>
  <si>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</si>
  <si>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</si>
  <si>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</si>
  <si>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</si>
  <si>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</si>
  <si>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</si>
  <si>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</si>
  <si>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</si>
  <si>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</si>
  <si>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</si>
  <si>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</si>
  <si>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</si>
  <si>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</si>
  <si>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</si>
  <si>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</si>
  <si>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</si>
  <si>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</si>
  <si>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</si>
  <si>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</si>
  <si>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</si>
  <si>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</si>
  <si>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</si>
  <si>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</si>
  <si>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</si>
  <si>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</si>
  <si>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</si>
  <si>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</si>
  <si>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</si>
  <si>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</si>
  <si>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</si>
  <si>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</si>
  <si>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</si>
  <si>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</si>
  <si>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</si>
  <si>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</si>
  <si>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</si>
  <si>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</si>
  <si>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</si>
  <si>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</si>
  <si>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</si>
  <si>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</si>
  <si>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</si>
  <si>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</si>
  <si>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</si>
  <si>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</si>
  <si>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</si>
  <si>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</si>
  <si>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</si>
  <si>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</si>
  <si>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</si>
  <si>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</si>
  <si>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</si>
  <si>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</si>
  <si>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</si>
  <si>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</si>
  <si>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</si>
  <si>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</si>
  <si>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</si>
  <si>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</si>
  <si>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</si>
  <si>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</si>
  <si>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</si>
  <si>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</si>
  <si>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</si>
  <si>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</si>
  <si>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</si>
  <si>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</si>
  <si>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</si>
  <si>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</si>
  <si>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</si>
  <si>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</si>
  <si>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</si>
  <si>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</si>
  <si>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</si>
  <si>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</si>
  <si>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</si>
  <si>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</si>
  <si>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</si>
  <si>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</si>
  <si>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</si>
  <si>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</si>
  <si>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</si>
  <si>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</si>
  <si>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</si>
  <si>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</si>
  <si>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</si>
  <si>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</si>
  <si>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</si>
  <si>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</si>
  <si>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</si>
  <si>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</si>
  <si>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</si>
  <si>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</si>
  <si>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</si>
  <si>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</si>
  <si>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</si>
  <si>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</si>
  <si>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</si>
  <si>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</si>
  <si>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</si>
  <si>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</si>
  <si>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</si>
  <si>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</si>
  <si>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</si>
  <si>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</si>
  <si>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</si>
  <si>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</si>
  <si>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</si>
  <si>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</si>
  <si>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</si>
  <si>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</si>
  <si>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</si>
  <si>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</si>
  <si>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</si>
  <si>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</si>
  <si>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</si>
  <si>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</si>
  <si>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</si>
  <si>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</si>
  <si>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</si>
  <si>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</si>
  <si>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</si>
  <si>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</si>
  <si>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</si>
  <si>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</si>
  <si>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</si>
  <si>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</si>
  <si>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</si>
  <si>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</si>
  <si>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</si>
  <si>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</si>
  <si>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</si>
  <si>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</si>
  <si>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</si>
  <si>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</si>
  <si>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</si>
  <si>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</si>
  <si>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</si>
  <si>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</si>
  <si>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</si>
  <si>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</si>
  <si>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</si>
  <si>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</si>
  <si>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</si>
  <si>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</si>
  <si>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</si>
  <si>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</si>
  <si>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</si>
  <si>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</si>
  <si>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</si>
  <si>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</si>
  <si>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</si>
  <si>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</si>
  <si>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</si>
  <si>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</si>
  <si>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</si>
  <si>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</si>
  <si>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</si>
  <si>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</si>
  <si>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</si>
  <si>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</si>
  <si>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</si>
  <si>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</si>
  <si>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</si>
  <si>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</si>
  <si>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</si>
  <si>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</si>
  <si>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</si>
  <si>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</si>
  <si>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</si>
  <si>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</si>
  <si>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</si>
  <si>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</si>
  <si>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</si>
  <si>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</si>
  <si>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</si>
  <si>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</si>
  <si>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</si>
  <si>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</si>
  <si>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</si>
  <si>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</si>
  <si>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</si>
  <si>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</si>
  <si>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</si>
  <si>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</si>
  <si>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</si>
  <si>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</si>
  <si>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</si>
  <si>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</si>
  <si>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</si>
  <si>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</si>
  <si>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</si>
  <si>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</si>
  <si>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</si>
  <si>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</si>
  <si>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</si>
  <si>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</si>
  <si>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</si>
  <si>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</si>
  <si>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</si>
  <si>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</si>
  <si>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</si>
  <si>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</si>
  <si>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</si>
  <si>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</si>
  <si>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</si>
  <si>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</si>
  <si>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</si>
  <si>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</si>
  <si>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</si>
  <si>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</si>
  <si>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</si>
  <si>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</si>
  <si>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</si>
  <si>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</si>
  <si>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</si>
  <si>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</si>
  <si>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</si>
  <si>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</si>
  <si>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</si>
  <si>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</si>
  <si>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</si>
  <si>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</si>
  <si>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</si>
  <si>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</si>
  <si>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</si>
  <si>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</si>
  <si>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</si>
  <si>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</si>
  <si>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</si>
  <si>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</si>
  <si>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</si>
  <si>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</si>
  <si>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</si>
  <si>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</si>
  <si>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</si>
  <si>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</si>
  <si>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</si>
  <si>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</si>
  <si>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</si>
  <si>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</si>
  <si>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</si>
  <si>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</si>
  <si>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</si>
  <si>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</si>
  <si>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</si>
  <si>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</si>
  <si>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</si>
  <si>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</si>
  <si>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</si>
  <si>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</si>
  <si>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</si>
  <si>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</si>
  <si>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</si>
  <si>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</si>
  <si>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</si>
  <si>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</si>
  <si>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</si>
  <si>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</si>
  <si>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</si>
  <si>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</si>
  <si>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</si>
  <si>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</si>
  <si>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</si>
  <si>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</si>
  <si>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</si>
  <si>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</si>
  <si>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</si>
  <si>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</si>
  <si>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</si>
  <si>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</si>
  <si>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</si>
  <si>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</si>
  <si>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</si>
  <si>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</si>
  <si>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</si>
  <si>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</si>
  <si>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</si>
  <si>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</si>
  <si>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</si>
  <si>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</si>
  <si>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</si>
  <si>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</si>
  <si>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</si>
  <si>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</si>
  <si>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</si>
  <si>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</si>
  <si>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</si>
  <si>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</si>
  <si>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</si>
  <si>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</si>
  <si>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</si>
  <si>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</si>
  <si>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</si>
  <si>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</si>
  <si>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</si>
  <si>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</si>
  <si>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</si>
  <si>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</si>
  <si>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</si>
  <si>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</si>
  <si>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</si>
  <si>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</si>
  <si>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</si>
  <si>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</si>
  <si>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</si>
  <si>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</si>
  <si>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</si>
  <si>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</si>
  <si>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</si>
  <si>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</si>
  <si>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</si>
  <si>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</si>
  <si>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</si>
  <si>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</si>
  <si>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</si>
  <si>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</si>
  <si>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</si>
  <si>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</si>
  <si>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</si>
  <si>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</si>
  <si>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</si>
  <si>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</si>
  <si>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</si>
  <si>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</si>
  <si>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</si>
  <si>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</si>
  <si>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</si>
  <si>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</si>
  <si>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</si>
  <si>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</si>
  <si>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</si>
  <si>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</si>
  <si>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</si>
  <si>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</si>
  <si>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</si>
  <si>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</si>
  <si>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</si>
  <si>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</si>
  <si>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</si>
  <si>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</si>
  <si>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</si>
  <si>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</si>
  <si>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</si>
  <si>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</si>
  <si>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</si>
  <si>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</si>
  <si>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</si>
  <si>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</si>
  <si>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</si>
  <si>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</si>
  <si>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</si>
  <si>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</si>
  <si>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</si>
  <si>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</si>
  <si>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</si>
  <si>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</si>
  <si>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</si>
  <si>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</si>
  <si>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</si>
  <si>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</si>
  <si>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</si>
  <si>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</si>
  <si>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</si>
  <si>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</si>
  <si>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</si>
  <si>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</si>
  <si>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</si>
  <si>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</si>
  <si>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</si>
  <si>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</si>
  <si>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</si>
  <si>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</si>
  <si>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</si>
  <si>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</si>
  <si>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</si>
  <si>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</si>
  <si>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</si>
  <si>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</si>
  <si>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</si>
  <si>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</si>
  <si>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</si>
  <si>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</si>
  <si>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</si>
  <si>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</si>
  <si>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</si>
  <si>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</si>
  <si>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</si>
  <si>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</si>
  <si>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</si>
  <si>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</si>
  <si>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</si>
  <si>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</si>
  <si>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</si>
  <si>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</si>
  <si>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</si>
  <si>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</si>
  <si>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</si>
  <si>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</si>
  <si>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</si>
  <si>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</si>
  <si>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</si>
  <si>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</si>
  <si>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</si>
  <si>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</si>
  <si>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</si>
  <si>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</si>
  <si>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</si>
  <si>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</si>
  <si>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</si>
  <si>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</si>
  <si>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</si>
  <si>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</si>
  <si>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</si>
  <si>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</si>
  <si>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</si>
  <si>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</si>
  <si>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</si>
  <si>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</si>
  <si>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</si>
  <si>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</si>
  <si>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</si>
  <si>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</si>
  <si>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</si>
  <si>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</si>
  <si>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</si>
  <si>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</si>
  <si>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</si>
  <si>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</si>
  <si>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</si>
  <si>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</si>
  <si>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</si>
  <si>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</si>
  <si>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</si>
  <si>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</si>
  <si>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</si>
  <si>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</si>
  <si>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</si>
  <si>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</si>
  <si>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</si>
  <si>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</si>
  <si>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</si>
  <si>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</si>
  <si>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</si>
  <si>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</si>
  <si>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</si>
  <si>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</si>
  <si>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</si>
  <si>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</si>
  <si>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</si>
  <si>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</si>
  <si>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</si>
  <si>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</si>
  <si>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</si>
  <si>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</si>
  <si>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</si>
  <si>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</si>
  <si>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</si>
  <si>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</si>
  <si>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</si>
  <si>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</si>
  <si>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</si>
  <si>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</si>
  <si>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</si>
  <si>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</si>
  <si>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</si>
  <si>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</si>
  <si>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</si>
  <si>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</si>
  <si>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</si>
  <si>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</si>
  <si>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</si>
  <si>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</si>
  <si>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</si>
  <si>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</si>
  <si>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</si>
  <si>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</si>
  <si>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</si>
  <si>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</si>
  <si>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</si>
  <si>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</si>
  <si>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</si>
  <si>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</si>
  <si>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</si>
  <si>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</si>
  <si>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</si>
  <si>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</si>
  <si>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</si>
  <si>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</si>
  <si>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</si>
  <si>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</si>
  <si>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</si>
  <si>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</si>
  <si>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</si>
  <si>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</si>
  <si>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</si>
  <si>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</si>
  <si>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</si>
  <si>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</si>
  <si>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</si>
  <si>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</si>
  <si>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</si>
  <si>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</si>
  <si>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</si>
  <si>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</si>
  <si>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</si>
  <si>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</si>
  <si>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</si>
  <si>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</si>
  <si>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</si>
  <si>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</si>
  <si>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</si>
  <si>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</si>
  <si>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</si>
  <si>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</si>
  <si>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</si>
  <si>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</si>
  <si>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</si>
  <si>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</si>
  <si>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</si>
  <si>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</si>
  <si>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</si>
  <si>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</si>
  <si>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</si>
  <si>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</si>
  <si>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</si>
  <si>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</si>
  <si>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</si>
  <si>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</si>
  <si>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</si>
  <si>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</si>
  <si>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</si>
  <si>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</si>
  <si>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</si>
  <si>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</si>
  <si>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</si>
  <si>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</si>
  <si>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</si>
  <si>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</si>
  <si>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</si>
  <si>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</si>
  <si>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</si>
  <si>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</si>
  <si>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</si>
  <si>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</si>
  <si>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</si>
  <si>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</si>
  <si>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</si>
  <si>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</si>
  <si>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</si>
  <si>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</si>
  <si>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</si>
  <si>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</si>
  <si>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</si>
  <si>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</si>
  <si>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</si>
  <si>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</si>
  <si>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</si>
  <si>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</si>
  <si>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</si>
  <si>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</si>
  <si>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</si>
  <si>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</si>
  <si>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</si>
  <si>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</si>
  <si>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</si>
  <si>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</si>
  <si>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</si>
  <si>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</si>
  <si>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</si>
  <si>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</si>
  <si>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</si>
  <si>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</si>
  <si>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</si>
  <si>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</si>
  <si>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</si>
  <si>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</si>
  <si>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</si>
  <si>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</si>
  <si>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</si>
  <si>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</si>
  <si>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</si>
  <si>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</si>
  <si>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</si>
  <si>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</si>
  <si>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</si>
  <si>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</si>
  <si>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</si>
  <si>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</si>
  <si>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</si>
  <si>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</si>
  <si>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</si>
  <si>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</si>
  <si>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</si>
  <si>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</si>
  <si>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</si>
  <si>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</si>
  <si>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</si>
  <si>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</si>
  <si>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</si>
  <si>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</si>
  <si>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</si>
  <si>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</si>
  <si>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</si>
  <si>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</si>
  <si>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</si>
  <si>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</si>
  <si>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</si>
  <si>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</si>
  <si>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</si>
  <si>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</si>
  <si>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</si>
  <si>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</si>
  <si>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</si>
  <si>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</si>
  <si>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</si>
  <si>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</si>
  <si>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</si>
  <si>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</si>
  <si>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</si>
  <si>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</si>
  <si>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</si>
  <si>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</si>
  <si>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</si>
  <si>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</si>
  <si>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</si>
  <si>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</si>
  <si>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</si>
  <si>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</si>
  <si>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</si>
  <si>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</si>
  <si>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</si>
  <si>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</si>
  <si>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</si>
  <si>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</si>
  <si>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</si>
  <si>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</si>
  <si>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</si>
  <si>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</si>
  <si>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</si>
  <si>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</si>
  <si>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</si>
  <si>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</si>
  <si>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</si>
  <si>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</si>
  <si>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</si>
  <si>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</si>
  <si>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</si>
  <si>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</si>
  <si>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</si>
  <si>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</si>
  <si>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</si>
  <si>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</si>
  <si>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</si>
  <si>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</si>
  <si>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</si>
  <si>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</si>
  <si>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</si>
  <si>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</si>
  <si>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</si>
  <si>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</si>
  <si>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</si>
  <si>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</si>
  <si>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</si>
  <si>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</si>
  <si>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</si>
  <si>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</si>
  <si>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</si>
  <si>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</si>
  <si>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</si>
  <si>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</si>
  <si>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</si>
  <si>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</si>
  <si>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</si>
  <si>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</si>
  <si>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</si>
  <si>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</si>
  <si>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</si>
  <si>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</si>
  <si>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</si>
  <si>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</si>
  <si>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</si>
  <si>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</si>
  <si>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</si>
  <si>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</si>
  <si>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</si>
  <si>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</si>
  <si>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</si>
  <si>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</si>
  <si>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</si>
  <si>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</si>
  <si>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</si>
  <si>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</si>
  <si>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</si>
  <si>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</si>
  <si>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</si>
  <si>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</si>
  <si>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</si>
  <si>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</si>
  <si>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</si>
  <si>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</si>
  <si>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</si>
  <si>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</si>
  <si>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</si>
  <si>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</si>
  <si>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</si>
  <si>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</si>
  <si>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</si>
  <si>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</si>
  <si>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</si>
  <si>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</si>
  <si>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</si>
  <si>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</si>
  <si>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</si>
  <si>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</si>
  <si>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</si>
  <si>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</si>
  <si>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</si>
  <si>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</si>
  <si>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</si>
  <si>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</si>
  <si>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</si>
  <si>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</si>
  <si>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</si>
  <si>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</si>
  <si>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</si>
  <si>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</si>
  <si>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</si>
  <si>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</si>
  <si>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</si>
  <si>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</si>
  <si>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</si>
  <si>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</si>
  <si>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</si>
  <si>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</si>
  <si>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</si>
  <si>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</si>
  <si>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</si>
  <si>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</si>
  <si>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</si>
  <si>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</si>
  <si>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</si>
  <si>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</si>
  <si>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</si>
  <si>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</si>
  <si>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</si>
  <si>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</si>
  <si>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</si>
  <si>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</si>
  <si>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</si>
  <si>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</si>
  <si>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</si>
  <si>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</si>
  <si>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</si>
  <si>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</si>
  <si>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</si>
  <si>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</si>
  <si>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</si>
  <si>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</si>
  <si>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</si>
  <si>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</si>
  <si>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</si>
  <si>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</si>
  <si>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</si>
  <si>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</si>
  <si>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</si>
  <si>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</si>
  <si>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</si>
  <si>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</si>
  <si>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</si>
  <si>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</si>
  <si>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</si>
  <si>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</si>
  <si>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</si>
  <si>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</si>
  <si>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</si>
  <si>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</si>
  <si>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</si>
  <si>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</si>
  <si>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</si>
  <si>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</si>
  <si>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</si>
  <si>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</si>
  <si>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</si>
  <si>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</si>
  <si>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</si>
  <si>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</si>
  <si>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</si>
  <si>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</si>
  <si>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</si>
  <si>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</si>
  <si>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</si>
  <si>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</si>
  <si>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</si>
  <si>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</si>
  <si>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</si>
  <si>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</si>
  <si>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</si>
  <si>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</si>
  <si>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</si>
  <si>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</si>
  <si>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</si>
  <si>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</si>
  <si>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</si>
  <si>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</si>
  <si>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</si>
  <si>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</si>
  <si>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</si>
  <si>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</si>
  <si>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</si>
  <si>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</si>
  <si>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</si>
  <si>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</si>
  <si>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</si>
  <si>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</si>
  <si>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</si>
  <si>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</si>
  <si>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</si>
  <si>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</si>
  <si>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</si>
  <si>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</si>
  <si>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</si>
  <si>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</si>
  <si>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</si>
  <si>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</si>
  <si>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</si>
  <si>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</si>
  <si>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</si>
  <si>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</si>
  <si>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</si>
  <si>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</si>
  <si>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</si>
  <si>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</si>
  <si>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</si>
  <si>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</si>
  <si>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</si>
  <si>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</si>
  <si>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</si>
  <si>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</si>
  <si>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</si>
  <si>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</si>
  <si>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</si>
  <si>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</si>
  <si>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</si>
  <si>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</si>
  <si>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</si>
  <si>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</si>
  <si>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</si>
  <si>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</si>
  <si>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</si>
  <si>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</si>
  <si>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</si>
  <si>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</si>
  <si>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</si>
  <si>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</si>
  <si>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</si>
  <si>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</si>
  <si>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</si>
  <si>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</si>
  <si>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</si>
  <si>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</si>
  <si>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</si>
  <si>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</si>
  <si>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</si>
  <si>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</si>
  <si>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</si>
  <si>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</si>
  <si>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</si>
  <si>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</si>
  <si>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</si>
  <si>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</si>
  <si>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</si>
  <si>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</si>
  <si>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</si>
  <si>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</si>
  <si>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</si>
  <si>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</si>
  <si>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</si>
  <si>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</si>
  <si>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</si>
  <si>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</si>
  <si>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</si>
  <si>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</si>
  <si>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</si>
  <si>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</si>
  <si>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</si>
  <si>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</si>
  <si>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</si>
  <si>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</si>
  <si>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</si>
  <si>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</si>
  <si>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</si>
  <si>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</si>
  <si>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</si>
  <si>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</si>
  <si>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</si>
  <si>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</si>
  <si>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</si>
  <si>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</si>
  <si>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</si>
  <si>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</si>
  <si>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</si>
  <si>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</si>
  <si>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</si>
  <si>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</si>
  <si>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</si>
  <si>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</si>
  <si>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</si>
  <si>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</si>
  <si>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</si>
  <si>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</si>
  <si>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</si>
  <si>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</si>
  <si>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</si>
  <si>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</si>
  <si>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</si>
  <si>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</si>
  <si>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</si>
  <si>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</si>
  <si>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</si>
  <si>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</si>
  <si>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</si>
  <si>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</si>
  <si>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</si>
  <si>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</si>
  <si>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</si>
  <si>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</si>
  <si>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</si>
  <si>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</si>
  <si>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</si>
  <si>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</si>
  <si>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</si>
  <si>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</si>
  <si>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</si>
  <si>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</si>
  <si>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</si>
  <si>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</si>
  <si>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</si>
  <si>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</si>
  <si>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</si>
  <si>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</si>
  <si>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</si>
  <si>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</si>
  <si>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</si>
  <si>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</si>
  <si>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</si>
  <si>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</si>
  <si>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</si>
  <si>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</si>
  <si>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</si>
  <si>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</si>
  <si>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</si>
  <si>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</si>
  <si>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</si>
  <si>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</si>
  <si>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</si>
  <si>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</si>
  <si>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</si>
  <si>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</si>
  <si>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</si>
  <si>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</si>
  <si>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</si>
  <si>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</si>
  <si>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</si>
  <si>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</si>
  <si>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</si>
  <si>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</si>
  <si>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</si>
  <si>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</si>
  <si>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</si>
  <si>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</si>
  <si>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</si>
  <si>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</si>
  <si>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</si>
  <si>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</si>
  <si>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</si>
  <si>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</si>
  <si>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</si>
  <si>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</si>
  <si>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</si>
  <si>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</si>
  <si>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</si>
  <si>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</si>
  <si>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</si>
  <si>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</si>
  <si>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</si>
  <si>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</si>
  <si>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</si>
  <si>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</si>
  <si>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</si>
  <si>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</si>
  <si>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</si>
  <si>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</si>
  <si>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</si>
  <si>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</si>
  <si>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</si>
  <si>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</si>
  <si>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</si>
  <si>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</si>
  <si>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</si>
  <si>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</si>
  <si>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</si>
  <si>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</si>
  <si>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</si>
  <si>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</si>
  <si>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</si>
  <si>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</si>
  <si>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</si>
  <si>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</si>
  <si>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</si>
  <si>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</si>
  <si>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</si>
  <si>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</si>
  <si>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</si>
  <si>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</si>
  <si>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</si>
  <si>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</si>
  <si>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</si>
  <si>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</si>
  <si>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</si>
  <si>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</si>
  <si>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</si>
  <si>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</si>
  <si>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</si>
  <si>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</si>
  <si>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</si>
  <si>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</si>
  <si>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</si>
  <si>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</si>
  <si>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</si>
  <si>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</si>
  <si>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</si>
  <si>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</si>
  <si>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</si>
  <si>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</si>
  <si>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</si>
  <si>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</si>
  <si>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</si>
  <si>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</si>
  <si>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</si>
  <si>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</si>
  <si>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</si>
  <si>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</si>
  <si>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</si>
  <si>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</si>
  <si>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</si>
  <si>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</si>
  <si>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</si>
  <si>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</si>
  <si>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</si>
  <si>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</si>
  <si>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</si>
  <si>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</si>
  <si>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</si>
  <si>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</si>
  <si>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</si>
  <si>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</si>
  <si>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</si>
  <si>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</si>
  <si>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</si>
  <si>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</si>
  <si>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</si>
  <si>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</si>
  <si>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</si>
  <si>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</si>
  <si>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</si>
  <si>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</si>
  <si>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</si>
  <si>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</si>
  <si>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</si>
  <si>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</si>
  <si>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</si>
  <si>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</si>
  <si>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</si>
  <si>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</si>
  <si>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</si>
  <si>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</si>
  <si>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</si>
  <si>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</si>
  <si>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</si>
  <si>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</si>
  <si>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</si>
  <si>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</si>
  <si>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</si>
  <si>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</si>
  <si>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</si>
  <si>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</si>
  <si>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</si>
  <si>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</si>
  <si>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</si>
  <si>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</si>
  <si>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</si>
  <si>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</si>
  <si>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</si>
  <si>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</si>
  <si>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</si>
  <si>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</si>
  <si>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</si>
  <si>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</si>
  <si>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</si>
  <si>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</si>
  <si>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</si>
  <si>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</si>
  <si>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</si>
  <si>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</si>
  <si>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</si>
  <si>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</si>
  <si>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</si>
  <si>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</si>
  <si>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</si>
  <si>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</si>
  <si>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</si>
  <si>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</si>
  <si>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</si>
  <si>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</si>
  <si>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</si>
  <si>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</si>
  <si>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</si>
  <si>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</si>
  <si>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</si>
  <si>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</si>
  <si>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</si>
  <si>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</si>
  <si>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</si>
  <si>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</si>
  <si>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</si>
  <si>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</si>
  <si>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</si>
  <si>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</si>
  <si>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</si>
  <si>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</si>
  <si>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</si>
  <si>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</si>
  <si>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</si>
  <si>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</si>
  <si>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</si>
  <si>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</si>
  <si>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</si>
  <si>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</si>
  <si>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</si>
  <si>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</si>
  <si>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</si>
  <si>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</si>
  <si>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</si>
  <si>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</si>
  <si>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</si>
  <si>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</si>
  <si>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</si>
  <si>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</si>
  <si>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</si>
  <si>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</si>
  <si>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</si>
  <si>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</si>
  <si>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</si>
  <si>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</si>
  <si>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</si>
  <si>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</si>
  <si>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</si>
  <si>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</si>
  <si>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</si>
  <si>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</si>
  <si>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</si>
  <si>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</si>
  <si>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</si>
  <si>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</si>
  <si>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</si>
  <si>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</si>
  <si>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</si>
  <si>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</si>
  <si>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</si>
  <si>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</si>
  <si>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</si>
  <si>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</si>
  <si>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</si>
  <si>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</si>
  <si>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</si>
  <si>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</si>
  <si>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</si>
  <si>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</si>
  <si>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</si>
  <si>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</si>
  <si>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</si>
  <si>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</si>
  <si>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</si>
  <si>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</si>
  <si>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</si>
  <si>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</si>
  <si>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</si>
  <si>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</si>
  <si>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</si>
  <si>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</si>
  <si>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</si>
  <si>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</si>
  <si>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</si>
  <si>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</si>
  <si>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</si>
  <si>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</si>
  <si>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</si>
  <si>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</si>
  <si>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</si>
  <si>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</si>
  <si>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</si>
  <si>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</si>
  <si>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</si>
  <si>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</si>
  <si>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</si>
  <si>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</si>
  <si>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</si>
  <si>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</si>
  <si>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</si>
  <si>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</si>
  <si>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</si>
  <si>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</si>
  <si>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</si>
  <si>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</si>
  <si>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</si>
  <si>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</si>
  <si>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</si>
  <si>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</si>
  <si>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</si>
  <si>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</si>
  <si>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</si>
  <si>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</si>
  <si>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</si>
  <si>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</si>
  <si>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</si>
  <si>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</si>
  <si>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</si>
  <si>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</si>
  <si>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</si>
  <si>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</si>
  <si>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</si>
  <si>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</si>
  <si>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</si>
  <si>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</si>
  <si>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</si>
  <si>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</si>
  <si>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</si>
  <si>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</si>
  <si>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</si>
  <si>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</si>
  <si>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</si>
  <si>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</si>
  <si>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</si>
  <si>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</si>
  <si>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</si>
  <si>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</si>
  <si>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</si>
  <si>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</si>
  <si>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</si>
  <si>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</si>
  <si>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</si>
  <si>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</si>
  <si>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</si>
  <si>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</si>
  <si>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</si>
  <si>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</si>
  <si>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</si>
  <si>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</si>
  <si>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</si>
  <si>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</si>
  <si>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</si>
  <si>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</si>
  <si>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</si>
  <si>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</si>
  <si>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</si>
  <si>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</si>
  <si>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</si>
  <si>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</si>
  <si>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</si>
  <si>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</si>
  <si>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</si>
  <si>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</si>
  <si>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</si>
  <si>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</si>
  <si>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</si>
  <si>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</si>
  <si>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</si>
  <si>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</si>
  <si>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</si>
  <si>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</si>
  <si>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</si>
  <si>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</si>
  <si>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</si>
  <si>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</si>
  <si>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</si>
  <si>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</si>
  <si>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</si>
  <si>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</si>
  <si>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</si>
  <si>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</si>
  <si>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</si>
  <si>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</si>
  <si>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</si>
  <si>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</si>
  <si>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</si>
  <si>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</si>
  <si>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</si>
  <si>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</si>
  <si>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</si>
  <si>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</si>
  <si>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</si>
  <si>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</si>
  <si>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</si>
  <si>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</si>
  <si>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</si>
  <si>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</si>
  <si>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</si>
  <si>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</si>
  <si>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</si>
  <si>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</si>
  <si>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</si>
  <si>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</si>
  <si>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</si>
  <si>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</si>
  <si>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</si>
  <si>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</si>
  <si>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</si>
  <si>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</si>
  <si>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</si>
  <si>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</si>
  <si>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</si>
  <si>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</si>
  <si>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</si>
  <si>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</si>
  <si>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</si>
  <si>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</si>
  <si>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</si>
  <si>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</si>
  <si>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</si>
  <si>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</si>
  <si>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</si>
  <si>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</si>
  <si>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</si>
  <si>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</si>
  <si>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</si>
  <si>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</si>
  <si>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</si>
  <si>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</si>
  <si>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</si>
  <si>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</si>
  <si>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</si>
  <si>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</si>
  <si>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</si>
  <si>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</si>
  <si>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</si>
  <si>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</si>
  <si>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</si>
  <si>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</si>
  <si>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</si>
  <si>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</si>
  <si>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</si>
  <si>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</si>
  <si>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</si>
  <si>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</si>
  <si>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</si>
  <si>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</si>
  <si>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</si>
  <si>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</si>
  <si>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</si>
  <si>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</si>
  <si>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</si>
  <si>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</si>
  <si>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</si>
  <si>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</si>
  <si>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</si>
  <si>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</si>
  <si>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</si>
  <si>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</si>
  <si>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</si>
  <si>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</si>
  <si>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</si>
  <si>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</si>
  <si>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</si>
  <si>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</si>
  <si>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</si>
  <si>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</si>
  <si>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</si>
  <si>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</si>
  <si>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</si>
  <si>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</si>
  <si>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</si>
  <si>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</si>
  <si>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</si>
  <si>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</si>
  <si>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</si>
  <si>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</si>
  <si>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</si>
  <si>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</si>
  <si>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</si>
  <si>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</si>
  <si>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</si>
  <si>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</si>
  <si>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</si>
  <si>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</si>
  <si>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</si>
  <si>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</si>
  <si>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</si>
  <si>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</si>
  <si>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</si>
  <si>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</si>
  <si>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</si>
  <si>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</si>
  <si>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</si>
  <si>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</si>
  <si>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</si>
  <si>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</si>
  <si>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</si>
  <si>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</si>
  <si>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</si>
  <si>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</si>
  <si>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</si>
  <si>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</si>
  <si>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</si>
  <si>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</si>
  <si>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</si>
  <si>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</si>
  <si>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</si>
  <si>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</si>
  <si>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</si>
  <si>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</si>
  <si>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</si>
  <si>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</si>
  <si>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</si>
  <si>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</si>
  <si>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</si>
  <si>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</si>
  <si>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</si>
  <si>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</si>
  <si>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</si>
  <si>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</si>
  <si>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</si>
  <si>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</si>
  <si>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</si>
  <si>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</si>
  <si>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</si>
  <si>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</si>
  <si>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</si>
  <si>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</si>
  <si>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</si>
  <si>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</si>
  <si>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</si>
  <si>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</si>
  <si>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</si>
  <si>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</si>
  <si>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</si>
  <si>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</si>
  <si>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</si>
  <si>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</si>
  <si>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</si>
  <si>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</si>
  <si>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</si>
  <si>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</si>
  <si>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</si>
  <si>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</si>
  <si>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</si>
  <si>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</si>
  <si>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</si>
  <si>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</si>
  <si>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</si>
  <si>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</si>
  <si>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</si>
  <si>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</si>
  <si>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</si>
  <si>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</si>
  <si>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</si>
  <si>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</si>
  <si>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</si>
  <si>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</si>
  <si>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</si>
  <si>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</si>
  <si>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</si>
  <si>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</si>
  <si>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</si>
  <si>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</si>
  <si>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</si>
  <si>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</si>
  <si>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</si>
  <si>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</si>
  <si>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</si>
  <si>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</si>
  <si>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</si>
  <si>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</si>
  <si>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</si>
  <si>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</si>
  <si>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</si>
  <si>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</si>
  <si>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</si>
  <si>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</si>
  <si>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</si>
  <si>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</si>
  <si>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</si>
  <si>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</si>
  <si>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</si>
  <si>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</si>
  <si>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</si>
  <si>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</si>
  <si>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</si>
  <si>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</si>
  <si>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</si>
  <si>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</si>
  <si>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</si>
  <si>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</si>
  <si>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</si>
  <si>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</si>
  <si>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</si>
  <si>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</si>
  <si>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</si>
  <si>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</si>
  <si>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</si>
  <si>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</si>
  <si>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</si>
  <si>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</si>
  <si>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</si>
  <si>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</si>
  <si>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</si>
  <si>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</si>
  <si>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</si>
  <si>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</si>
  <si>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</si>
  <si>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</si>
  <si>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</si>
  <si>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</si>
  <si>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</si>
  <si>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</si>
  <si>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</si>
  <si>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</si>
  <si>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</si>
  <si>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</si>
  <si>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</si>
  <si>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</si>
  <si>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</si>
  <si>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</si>
  <si>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</si>
  <si>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</si>
  <si>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</si>
  <si>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</si>
  <si>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</si>
  <si>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</si>
  <si>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</si>
  <si>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</si>
  <si>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</si>
  <si>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</si>
  <si>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</si>
  <si>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</si>
  <si>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</si>
  <si>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</si>
  <si>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</si>
  <si>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</si>
  <si>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</si>
  <si>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</si>
  <si>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</si>
  <si>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</si>
  <si>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</si>
  <si>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</si>
  <si>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</si>
  <si>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</si>
  <si>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</si>
  <si>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</si>
  <si>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</si>
  <si>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</si>
  <si>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</si>
  <si>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</si>
  <si>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</si>
  <si>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</si>
  <si>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</si>
  <si>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</si>
  <si>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</si>
  <si>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</si>
  <si>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</si>
  <si>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</si>
  <si>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</si>
  <si>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</si>
  <si>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</si>
  <si>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</si>
  <si>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</si>
  <si>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</si>
  <si>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</si>
  <si>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</si>
  <si>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</si>
  <si>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</si>
  <si>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</si>
  <si>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</si>
  <si>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</si>
  <si>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</si>
  <si>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</si>
  <si>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</si>
  <si>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</si>
  <si>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</si>
  <si>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</si>
  <si>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</si>
  <si>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</si>
  <si>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</si>
  <si>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</si>
  <si>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</si>
  <si>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</si>
  <si>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</si>
  <si>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</si>
  <si>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</si>
  <si>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</si>
  <si>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</si>
  <si>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</si>
  <si>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</si>
  <si>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</si>
  <si>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</si>
  <si>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</si>
  <si>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</si>
  <si>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</si>
  <si>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</si>
  <si>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</si>
  <si>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</si>
  <si>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</si>
  <si>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</si>
  <si>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</si>
  <si>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</si>
  <si>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</si>
  <si>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</si>
  <si>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</si>
  <si>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</si>
  <si>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</si>
  <si>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</si>
  <si>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</si>
  <si>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</si>
  <si>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</si>
  <si>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</si>
  <si>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</si>
  <si>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</si>
  <si>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</si>
  <si>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</si>
  <si>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</si>
  <si>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</si>
  <si>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</si>
  <si>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</si>
  <si>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</si>
  <si>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</si>
  <si>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</si>
  <si>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</si>
  <si>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</si>
  <si>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</si>
  <si>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</si>
  <si>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</si>
  <si>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</si>
  <si>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</si>
  <si>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</si>
  <si>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</si>
  <si>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</si>
  <si>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</si>
  <si>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</si>
  <si>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</si>
  <si>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</si>
  <si>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</si>
  <si>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</si>
  <si>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</si>
  <si>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</si>
  <si>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</si>
  <si>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</si>
  <si>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</si>
  <si>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</si>
  <si>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</si>
  <si>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</si>
  <si>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</si>
  <si>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</si>
  <si>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</si>
  <si>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</si>
  <si>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</si>
  <si>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</si>
  <si>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</si>
  <si>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</si>
  <si>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</si>
  <si>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</si>
  <si>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</si>
  <si>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</si>
  <si>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</si>
  <si>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</si>
  <si>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</si>
  <si>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</si>
  <si>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</si>
  <si>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</si>
  <si>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</si>
  <si>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</si>
  <si>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</si>
  <si>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</si>
  <si>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</si>
  <si>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</si>
  <si>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</si>
  <si>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</si>
  <si>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</si>
  <si>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</si>
  <si>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</si>
  <si>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</si>
  <si>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</si>
  <si>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</si>
  <si>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</si>
  <si>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</si>
  <si>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</si>
  <si>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</si>
  <si>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</si>
  <si>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</si>
  <si>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</si>
  <si>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</si>
  <si>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</si>
  <si>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</si>
  <si>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</si>
  <si>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</si>
  <si>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</si>
  <si>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</si>
  <si>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</si>
  <si>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</si>
  <si>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</si>
  <si>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</si>
  <si>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</si>
  <si>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</si>
  <si>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</si>
  <si>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</si>
  <si>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</si>
  <si>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</si>
  <si>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</si>
  <si>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</si>
  <si>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</si>
  <si>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</si>
  <si>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</si>
  <si>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</si>
  <si>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</si>
  <si>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</si>
  <si>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</si>
  <si>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</si>
  <si>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</si>
  <si>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</si>
  <si>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</si>
  <si>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</si>
  <si>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</si>
  <si>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</si>
  <si>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</si>
  <si>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</si>
  <si>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</si>
  <si>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</si>
  <si>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</si>
  <si>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</si>
  <si>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</si>
  <si>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</si>
  <si>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</si>
  <si>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</si>
  <si>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</si>
  <si>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</si>
  <si>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</si>
  <si>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</si>
  <si>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</si>
  <si>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</si>
  <si>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</si>
  <si>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</si>
  <si>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</si>
  <si>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</si>
  <si>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</si>
  <si>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</si>
  <si>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</si>
  <si>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</si>
  <si>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</si>
  <si>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</si>
  <si>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</si>
  <si>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</si>
  <si>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</si>
  <si>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</si>
  <si>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</si>
  <si>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</si>
  <si>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</si>
  <si>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</si>
  <si>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</si>
  <si>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</si>
  <si>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</si>
  <si>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</si>
  <si>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</si>
  <si>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</si>
  <si>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</si>
  <si>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</si>
  <si>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</si>
  <si>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</si>
  <si>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</si>
  <si>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</si>
  <si>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</si>
  <si>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</si>
  <si>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</si>
  <si>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</si>
  <si>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</si>
  <si>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</si>
  <si>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</si>
  <si>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</si>
  <si>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</si>
  <si>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</si>
  <si>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</si>
  <si>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</si>
  <si>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</si>
  <si>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</si>
  <si>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</si>
  <si>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</si>
  <si>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</si>
  <si>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</si>
  <si>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</si>
  <si>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</si>
  <si>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</si>
  <si>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</si>
  <si>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</si>
  <si>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</si>
  <si>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</si>
  <si>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</si>
  <si>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</si>
  <si>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</si>
  <si>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</si>
  <si>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</si>
  <si>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</si>
  <si>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</si>
  <si>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</si>
  <si>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</si>
  <si>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</si>
  <si>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</si>
  <si>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</si>
  <si>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</si>
  <si>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</si>
  <si>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</si>
  <si>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</si>
  <si>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</si>
  <si>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</si>
  <si>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</si>
  <si>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</si>
  <si>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</si>
  <si>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</si>
  <si>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</si>
  <si>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</si>
  <si>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</si>
  <si>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</si>
  <si>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</si>
  <si>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</si>
  <si>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</si>
  <si>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</si>
  <si>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</si>
  <si>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</si>
  <si>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</si>
  <si>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</si>
  <si>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</si>
  <si>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</si>
  <si>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</si>
  <si>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</si>
  <si>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</si>
  <si>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</si>
  <si>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</si>
  <si>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</si>
  <si>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</si>
  <si>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</si>
  <si>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</si>
  <si>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</si>
  <si>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</si>
  <si>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</si>
  <si>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</si>
  <si>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</si>
  <si>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</si>
  <si>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</si>
  <si>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</si>
  <si>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</si>
  <si>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</si>
  <si>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</si>
  <si>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</si>
  <si>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</si>
  <si>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</si>
  <si>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</si>
  <si>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</si>
  <si>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</si>
  <si>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</si>
  <si>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</si>
  <si>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</si>
  <si>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</si>
  <si>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</si>
  <si>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</si>
  <si>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</si>
  <si>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</si>
  <si>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</si>
  <si>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</si>
  <si>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</si>
  <si>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</si>
  <si>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</si>
  <si>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</si>
  <si>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</si>
  <si>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</si>
  <si>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</si>
  <si>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</si>
  <si>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</si>
  <si>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</si>
  <si>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</si>
  <si>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</si>
  <si>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</si>
  <si>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</si>
  <si>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</si>
  <si>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</si>
  <si>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</si>
  <si>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</si>
  <si>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</si>
  <si>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</si>
  <si>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</si>
  <si>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</si>
  <si>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</si>
  <si>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</si>
  <si>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</si>
  <si>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</si>
  <si>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</si>
  <si>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</si>
  <si>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</si>
  <si>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</si>
  <si>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</si>
  <si>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</si>
  <si>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</si>
  <si>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</si>
  <si>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</si>
  <si>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</si>
  <si>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</si>
  <si>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</si>
  <si>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</si>
  <si>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</si>
  <si>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</si>
  <si>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</si>
  <si>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</si>
  <si>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</si>
  <si>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</si>
  <si>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</si>
  <si>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</si>
  <si>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</si>
  <si>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</si>
  <si>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</si>
  <si>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</si>
  <si>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</si>
  <si>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</si>
  <si>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</si>
  <si>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</si>
  <si>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</si>
  <si>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</si>
  <si>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</si>
  <si>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</si>
  <si>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</si>
  <si>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</si>
  <si>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</si>
  <si>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</si>
  <si>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</si>
  <si>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</si>
  <si>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</si>
  <si>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</si>
  <si>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</si>
  <si>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</si>
  <si>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</si>
  <si>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</si>
  <si>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</si>
  <si>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</si>
  <si>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</si>
  <si>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</si>
  <si>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</si>
  <si>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</si>
  <si>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</si>
  <si>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</si>
  <si>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</si>
  <si>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</si>
  <si>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</si>
  <si>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</si>
  <si>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</si>
  <si>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</si>
  <si>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</si>
  <si>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</si>
  <si>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</si>
  <si>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</si>
  <si>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</si>
  <si>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</si>
  <si>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</si>
  <si>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</si>
  <si>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</si>
  <si>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</si>
  <si>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</si>
  <si>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</si>
  <si>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</si>
  <si>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</si>
  <si>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</si>
  <si>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</si>
  <si>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</si>
  <si>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</si>
  <si>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</si>
  <si>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</si>
  <si>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</si>
  <si>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</si>
  <si>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</si>
  <si>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</si>
  <si>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</si>
  <si>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</si>
  <si>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</si>
  <si>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</si>
  <si>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</si>
  <si>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</si>
  <si>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</si>
  <si>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</si>
  <si>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</si>
  <si>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</si>
  <si>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</si>
  <si>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</si>
  <si>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</si>
  <si>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</si>
  <si>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</si>
  <si>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</si>
  <si>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</si>
  <si>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</si>
  <si>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</si>
  <si>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</si>
  <si>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</si>
  <si>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</si>
  <si>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</si>
  <si>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</si>
  <si>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</si>
  <si>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</si>
  <si>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</si>
  <si>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</si>
  <si>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</si>
  <si>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</si>
  <si>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</si>
  <si>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</si>
  <si>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</si>
  <si>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</si>
  <si>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</si>
  <si>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</si>
  <si>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</si>
  <si>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</si>
  <si>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</si>
  <si>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</si>
  <si>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</si>
  <si>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</si>
  <si>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</si>
  <si>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</si>
  <si>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</si>
  <si>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</si>
  <si>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</si>
  <si>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</si>
  <si>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</si>
  <si>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</si>
  <si>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</si>
  <si>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</si>
  <si>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</si>
  <si>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</si>
  <si>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</si>
  <si>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</si>
  <si>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</si>
  <si>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</si>
  <si>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</si>
  <si>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</si>
  <si>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</si>
  <si>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</si>
  <si>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</si>
  <si>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</si>
  <si>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</si>
  <si>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</si>
  <si>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</si>
  <si>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</si>
  <si>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</si>
  <si>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</si>
  <si>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</si>
  <si>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</si>
  <si>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</si>
  <si>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</si>
  <si>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</si>
  <si>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</si>
  <si>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</si>
  <si>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</si>
  <si>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</si>
  <si>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</si>
  <si>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</si>
  <si>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</si>
  <si>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</si>
  <si>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</si>
  <si>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</si>
  <si>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</si>
  <si>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</si>
  <si>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</si>
  <si>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</si>
  <si>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</si>
  <si>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</si>
  <si>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</si>
  <si>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</si>
  <si>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</si>
  <si>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</si>
  <si>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</si>
  <si>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</si>
  <si>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</si>
  <si>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</si>
  <si>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</si>
  <si>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</si>
  <si>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</si>
  <si>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</si>
  <si>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</si>
  <si>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</si>
  <si>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</si>
  <si>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</si>
  <si>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</si>
  <si>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</si>
  <si>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</si>
  <si>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</si>
  <si>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</si>
  <si>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</si>
  <si>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</si>
  <si>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</si>
  <si>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</si>
  <si>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</si>
  <si>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</si>
  <si>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</si>
  <si>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</si>
  <si>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</si>
  <si>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</si>
  <si>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</si>
  <si>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</si>
  <si>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</si>
  <si>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</si>
  <si>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</si>
  <si>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</si>
  <si>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</si>
  <si>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</si>
  <si>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</si>
  <si>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</si>
  <si>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</si>
  <si>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</si>
  <si>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</si>
  <si>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</si>
  <si>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</si>
  <si>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</si>
  <si>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</si>
  <si>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</si>
  <si>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</si>
  <si>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</si>
  <si>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</si>
  <si>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</si>
  <si>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</si>
  <si>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</si>
  <si>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</si>
  <si>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</si>
  <si>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</si>
  <si>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</si>
  <si>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</si>
  <si>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</si>
  <si>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</si>
  <si>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</si>
  <si>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</si>
  <si>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</si>
  <si>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</si>
  <si>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</si>
  <si>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</si>
  <si>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</si>
  <si>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</si>
  <si>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</si>
  <si>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</si>
  <si>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</si>
  <si>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</si>
  <si>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</si>
  <si>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</si>
  <si>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</si>
  <si>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</si>
  <si>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</si>
  <si>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</si>
  <si>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</si>
  <si>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</si>
  <si>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</si>
  <si>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</si>
  <si>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</si>
  <si>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</si>
  <si>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</si>
  <si>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</si>
  <si>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</si>
  <si>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</si>
  <si>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</si>
  <si>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</si>
  <si>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</si>
  <si>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</si>
  <si>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</si>
  <si>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</si>
  <si>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</si>
  <si>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</si>
  <si>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</si>
  <si>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</si>
  <si>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</si>
  <si>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</si>
  <si>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</si>
  <si>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</si>
  <si>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</si>
  <si>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</si>
  <si>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</si>
  <si>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</si>
  <si>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</si>
  <si>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</si>
  <si>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</si>
  <si>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</si>
  <si>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</si>
  <si>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</si>
  <si>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</si>
  <si>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</si>
  <si>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</si>
  <si>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</si>
  <si>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</si>
  <si>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</si>
  <si>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</si>
  <si>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</si>
  <si>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</si>
  <si>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</si>
  <si>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</si>
  <si>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</si>
  <si>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</si>
  <si>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</si>
  <si>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</si>
  <si>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</si>
  <si>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</si>
  <si>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</si>
  <si>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</si>
  <si>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</si>
  <si>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</si>
  <si>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</si>
  <si>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</si>
  <si>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</si>
  <si>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</si>
  <si>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</si>
  <si>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</si>
  <si>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</si>
  <si>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</si>
  <si>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</si>
  <si>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</si>
  <si>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</si>
  <si>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</si>
  <si>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</si>
  <si>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</si>
  <si>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</si>
  <si>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</si>
  <si>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</si>
  <si>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</si>
  <si>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</si>
  <si>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</si>
  <si>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</si>
  <si>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</si>
  <si>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</si>
  <si>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</si>
  <si>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</si>
  <si>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</si>
  <si>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</si>
  <si>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</si>
  <si>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</si>
  <si>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</si>
  <si>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</si>
  <si>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</si>
  <si>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</si>
  <si>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</si>
  <si>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</si>
  <si>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</si>
  <si>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</si>
  <si>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</si>
  <si>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</si>
  <si>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</si>
  <si>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</si>
  <si>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</si>
  <si>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</si>
  <si>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</si>
  <si>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</si>
  <si>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</si>
  <si>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</si>
  <si>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</si>
  <si>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</si>
  <si>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</si>
  <si>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</si>
  <si>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</si>
  <si>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</si>
  <si>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</si>
  <si>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</si>
  <si>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</si>
  <si>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</si>
  <si>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</si>
  <si>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</si>
  <si>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</si>
  <si>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</si>
  <si>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</si>
  <si>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</si>
  <si>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</si>
  <si>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</si>
  <si>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</si>
  <si>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</si>
  <si>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</si>
  <si>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</si>
  <si>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</si>
  <si>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</si>
  <si>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</si>
  <si>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</si>
  <si>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</si>
  <si>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</si>
  <si>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</si>
  <si>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</si>
  <si>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</si>
  <si>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</si>
  <si>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</si>
  <si>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</si>
  <si>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</si>
  <si>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</si>
  <si>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</si>
  <si>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</si>
  <si>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</si>
  <si>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</si>
  <si>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</si>
  <si>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</si>
  <si>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</si>
  <si>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</si>
  <si>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</si>
  <si>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</si>
  <si>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</si>
  <si>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</si>
  <si>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</si>
  <si>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</si>
  <si>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</si>
  <si>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</si>
  <si>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</si>
  <si>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</si>
  <si>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</si>
  <si>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</si>
  <si>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</si>
  <si>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</si>
  <si>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</si>
  <si>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</si>
  <si>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</si>
  <si>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</si>
  <si>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</si>
  <si>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</si>
  <si>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</si>
  <si>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</si>
  <si>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</si>
  <si>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</si>
  <si>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</si>
  <si>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</si>
  <si>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</si>
  <si>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</si>
  <si>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</si>
  <si>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</si>
  <si>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</si>
  <si>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</si>
  <si>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</si>
  <si>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</si>
  <si>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</si>
  <si>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</si>
  <si>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</si>
  <si>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</si>
  <si>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</si>
  <si>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</si>
  <si>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</si>
  <si>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</si>
  <si>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</si>
  <si>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</si>
  <si>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</si>
  <si>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</si>
  <si>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</si>
  <si>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</si>
  <si>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</si>
  <si>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</si>
  <si>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</si>
  <si>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</si>
  <si>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</si>
  <si>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</si>
  <si>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</si>
  <si>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</si>
  <si>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</si>
  <si>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</si>
  <si>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</si>
  <si>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</si>
  <si>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</si>
  <si>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</si>
  <si>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</si>
  <si>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</si>
  <si>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</si>
  <si>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</si>
  <si>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</si>
  <si>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</si>
  <si>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</si>
  <si>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</si>
  <si>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</si>
  <si>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</si>
  <si>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</si>
  <si>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</si>
  <si>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</si>
  <si>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</si>
  <si>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</si>
  <si>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</si>
  <si>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</si>
  <si>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</si>
  <si>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</si>
  <si>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</si>
  <si>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</si>
  <si>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</si>
  <si>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</si>
  <si>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</si>
  <si>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</si>
  <si>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</si>
  <si>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</si>
  <si>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</si>
  <si>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</si>
  <si>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</si>
  <si>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</si>
  <si>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</si>
  <si>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</si>
  <si>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</si>
  <si>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</si>
  <si>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</si>
  <si>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</si>
  <si>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</si>
  <si>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</si>
  <si>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</si>
  <si>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</si>
  <si>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</si>
  <si>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</si>
  <si>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</si>
  <si>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</si>
  <si>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</si>
  <si>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</si>
  <si>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</si>
  <si>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</si>
  <si>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</si>
  <si>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</si>
  <si>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</si>
  <si>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</si>
  <si>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</si>
  <si>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</si>
  <si>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</si>
  <si>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</si>
  <si>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</si>
  <si>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</si>
  <si>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</si>
  <si>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</si>
  <si>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</si>
  <si>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</si>
  <si>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</si>
  <si>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</si>
  <si>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</si>
  <si>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</si>
  <si>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</si>
  <si>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</si>
  <si>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</si>
  <si>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</si>
  <si>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</si>
  <si>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</si>
  <si>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</si>
  <si>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</si>
  <si>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</si>
  <si>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</si>
  <si>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</si>
  <si>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</si>
  <si>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</si>
  <si>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</si>
  <si>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</si>
  <si>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</si>
  <si>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</si>
  <si>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</si>
  <si>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</si>
  <si>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</si>
  <si>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</si>
  <si>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</si>
  <si>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</si>
  <si>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</si>
  <si>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</si>
  <si>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</si>
  <si>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</si>
  <si>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</si>
  <si>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</si>
  <si>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</si>
  <si>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</si>
  <si>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</si>
  <si>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</si>
  <si>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</si>
  <si>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</si>
  <si>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</si>
  <si>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</si>
  <si>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</si>
  <si>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</si>
  <si>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</si>
  <si>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</si>
  <si>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</si>
  <si>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</si>
  <si>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</si>
  <si>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</si>
  <si>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</si>
  <si>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</si>
  <si>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</si>
  <si>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</si>
  <si>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</si>
  <si>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</si>
  <si>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</si>
  <si>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</si>
  <si>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</si>
  <si>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</si>
  <si>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</si>
  <si>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</si>
  <si>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</si>
  <si>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</si>
  <si>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</si>
  <si>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</si>
  <si>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</si>
  <si>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</si>
  <si>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</si>
  <si>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</si>
  <si>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</si>
  <si>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</si>
  <si>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</si>
  <si>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</si>
  <si>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</si>
  <si>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</si>
  <si>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</si>
  <si>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</si>
  <si>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</si>
  <si>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</si>
  <si>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</si>
  <si>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</si>
  <si>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</si>
  <si>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</si>
  <si>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</si>
  <si>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</si>
  <si>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</si>
  <si>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</si>
  <si>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</si>
  <si>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</si>
  <si>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</si>
  <si>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</si>
  <si>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</si>
  <si>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</si>
  <si>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</si>
  <si>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</si>
  <si>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</si>
  <si>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</si>
  <si>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</si>
  <si>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</si>
  <si>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</si>
  <si>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</si>
  <si>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</si>
  <si>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</si>
  <si>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</si>
  <si>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</si>
  <si>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</si>
  <si>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</si>
  <si>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</si>
  <si>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</si>
  <si>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</si>
  <si>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</si>
  <si>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</si>
  <si>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</si>
  <si>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</si>
  <si>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</si>
  <si>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</si>
  <si>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</si>
  <si>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</si>
  <si>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</si>
  <si>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</si>
  <si>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</si>
  <si>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</si>
  <si>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</si>
  <si>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</si>
  <si>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</si>
  <si>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</si>
  <si>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</si>
  <si>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</si>
  <si>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</si>
  <si>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</si>
  <si>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</si>
  <si>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</si>
  <si>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</si>
  <si>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</si>
  <si>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</si>
  <si>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</si>
  <si>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</si>
  <si>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</si>
  <si>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</si>
  <si>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</si>
  <si>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</si>
  <si>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</si>
  <si>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</si>
  <si>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</si>
  <si>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</si>
  <si>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</si>
  <si>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</si>
  <si>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</si>
  <si>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</si>
  <si>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</si>
  <si>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</si>
  <si>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</si>
  <si>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</si>
  <si>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</si>
  <si>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</si>
  <si>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</si>
  <si>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</si>
  <si>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</si>
  <si>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</si>
  <si>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</si>
  <si>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</si>
  <si>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</si>
  <si>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</si>
  <si>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</si>
  <si>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</si>
  <si>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</si>
  <si>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</si>
  <si>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</si>
  <si>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</si>
  <si>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</si>
  <si>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</si>
  <si>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</si>
  <si>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</si>
  <si>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</si>
  <si>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</si>
  <si>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</si>
  <si>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</si>
  <si>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</si>
  <si>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</si>
  <si>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</si>
  <si>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</si>
  <si>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</si>
  <si>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</si>
  <si>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</si>
  <si>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</si>
  <si>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</si>
  <si>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</si>
  <si>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</si>
  <si>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</si>
  <si>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</si>
  <si>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</si>
  <si>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</si>
  <si>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</si>
  <si>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</si>
  <si>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</si>
  <si>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</si>
  <si>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</si>
  <si>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</si>
  <si>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</si>
  <si>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</si>
  <si>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</si>
  <si>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</si>
  <si>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</si>
  <si>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</si>
  <si>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</si>
  <si>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</si>
  <si>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</si>
  <si>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</si>
  <si>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</si>
  <si>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</si>
  <si>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</si>
  <si>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</si>
  <si>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</si>
  <si>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</si>
  <si>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</si>
  <si>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</si>
  <si>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</si>
  <si>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</si>
  <si>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</si>
  <si>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</si>
  <si>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</si>
  <si>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</si>
  <si>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</si>
  <si>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</si>
  <si>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</si>
  <si>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</si>
  <si>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</si>
  <si>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</si>
  <si>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</si>
  <si>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</si>
  <si>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</si>
  <si>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</si>
  <si>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</si>
  <si>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</si>
  <si>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</si>
  <si>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</si>
  <si>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</si>
  <si>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</si>
  <si>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</si>
  <si>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</si>
  <si>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</si>
  <si>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</si>
  <si>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</si>
  <si>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</si>
  <si>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</si>
  <si>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</si>
  <si>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</si>
  <si>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</si>
  <si>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</si>
  <si>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</si>
  <si>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</si>
  <si>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</si>
  <si>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</si>
  <si>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</si>
  <si>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</si>
  <si>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</si>
  <si>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</si>
  <si>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</si>
  <si>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</si>
  <si>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</si>
  <si>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</si>
  <si>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</si>
  <si>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</si>
  <si>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</si>
  <si>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</si>
  <si>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</si>
  <si>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</si>
  <si>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</si>
  <si>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</si>
  <si>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</si>
  <si>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</si>
  <si>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</si>
  <si>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</si>
  <si>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</si>
  <si>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</si>
  <si>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</si>
  <si>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</si>
  <si>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</si>
  <si>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</si>
  <si>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</si>
  <si>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</si>
  <si>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</si>
  <si>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</si>
  <si>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</si>
  <si>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</si>
  <si>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</si>
  <si>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</si>
  <si>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</si>
  <si>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</si>
  <si>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</si>
  <si>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</si>
  <si>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</si>
  <si>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</si>
  <si>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</si>
  <si>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</si>
  <si>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</si>
  <si>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</si>
  <si>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</si>
  <si>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</si>
  <si>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</si>
  <si>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</si>
  <si>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</si>
  <si>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</si>
  <si>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</si>
  <si>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</si>
  <si>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</si>
  <si>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</si>
  <si>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</si>
  <si>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</si>
  <si>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</si>
  <si>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</si>
  <si>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</si>
  <si>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</si>
  <si>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</si>
  <si>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</si>
  <si>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</si>
  <si>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</si>
  <si>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</si>
  <si>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</si>
  <si>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</si>
  <si>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</si>
  <si>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</si>
  <si>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</si>
  <si>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</si>
  <si>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</si>
  <si>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</si>
  <si>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</si>
  <si>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</si>
  <si>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</si>
  <si>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</si>
  <si>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</si>
  <si>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</si>
  <si>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</si>
  <si>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</si>
  <si>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</si>
  <si>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</si>
  <si>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</si>
  <si>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</si>
  <si>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</si>
  <si>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</si>
  <si>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</si>
  <si>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</si>
  <si>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</si>
  <si>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</si>
  <si>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</si>
  <si>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</si>
  <si>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</si>
  <si>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</si>
  <si>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</si>
  <si>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</si>
  <si>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</si>
  <si>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</si>
  <si>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</si>
  <si>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</si>
  <si>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</si>
  <si>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</si>
  <si>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</si>
  <si>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</si>
  <si>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</si>
  <si>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</si>
  <si>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</si>
  <si>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</si>
  <si>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</si>
  <si>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</si>
  <si>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</si>
  <si>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</si>
  <si>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</si>
  <si>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</si>
  <si>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</si>
  <si>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</si>
  <si>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</si>
  <si>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</si>
  <si>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</si>
  <si>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</si>
  <si>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</si>
  <si>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</si>
  <si>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</si>
  <si>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</si>
  <si>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</si>
  <si>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</si>
  <si>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</si>
  <si>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</si>
  <si>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</si>
  <si>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</si>
  <si>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</si>
  <si>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</si>
  <si>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</si>
  <si>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</si>
  <si>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</si>
  <si>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</si>
  <si>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</si>
  <si>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</si>
  <si>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</si>
  <si>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</si>
  <si>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</si>
  <si>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</si>
  <si>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</si>
  <si>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</si>
  <si>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</si>
  <si>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</si>
  <si>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</si>
  <si>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</si>
  <si>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</si>
  <si>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</si>
  <si>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</si>
  <si>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</si>
  <si>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</si>
  <si>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</si>
  <si>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</si>
  <si>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</si>
  <si>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</si>
  <si>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</si>
  <si>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</si>
  <si>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</si>
  <si>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</si>
  <si>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</si>
  <si>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</si>
  <si>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</si>
  <si>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</si>
  <si>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</si>
  <si>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</si>
  <si>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</si>
  <si>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</si>
  <si>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</si>
  <si>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</si>
  <si>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</si>
  <si>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</si>
  <si>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</si>
  <si>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</si>
  <si>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</si>
  <si>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</si>
  <si>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</si>
  <si>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</si>
  <si>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</si>
  <si>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</si>
  <si>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</si>
  <si>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</si>
  <si>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</si>
  <si>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</si>
  <si>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</si>
  <si>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</si>
  <si>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</si>
  <si>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</si>
  <si>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</si>
  <si>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</si>
  <si>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</si>
  <si>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</si>
  <si>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</si>
  <si>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</si>
  <si>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</si>
  <si>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</si>
  <si>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</si>
  <si>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</si>
  <si>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</si>
  <si>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</si>
  <si>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</si>
  <si>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</si>
  <si>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</si>
  <si>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</si>
  <si>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</si>
  <si>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</si>
  <si>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</si>
  <si>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</si>
  <si>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</si>
  <si>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</si>
  <si>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</si>
  <si>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</si>
  <si>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</si>
  <si>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</si>
  <si>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</si>
  <si>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</si>
  <si>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</si>
  <si>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</si>
  <si>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</si>
  <si>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</si>
  <si>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</si>
  <si>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</si>
  <si>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</si>
  <si>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</si>
  <si>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</si>
  <si>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</si>
  <si>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</si>
  <si>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</si>
  <si>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</si>
  <si>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</si>
  <si>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</si>
  <si>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</si>
  <si>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</si>
  <si>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</si>
  <si>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</si>
  <si>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</si>
  <si>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</si>
  <si>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</si>
  <si>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</si>
  <si>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</si>
  <si>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</si>
  <si>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</si>
  <si>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</si>
  <si>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</si>
  <si>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</si>
  <si>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</si>
  <si>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</si>
  <si>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</si>
  <si>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</si>
  <si>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</si>
  <si>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</si>
  <si>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</si>
  <si>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</si>
  <si>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</si>
  <si>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</si>
  <si>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</si>
  <si>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</si>
  <si>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</si>
  <si>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</si>
  <si>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</si>
  <si>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</si>
  <si>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</si>
  <si>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</si>
  <si>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</si>
  <si>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</si>
  <si>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</si>
  <si>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</si>
  <si>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</si>
  <si>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</si>
  <si>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</si>
  <si>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</si>
  <si>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</si>
  <si>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</si>
  <si>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</si>
  <si>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</si>
  <si>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</si>
  <si>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</si>
  <si>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</si>
  <si>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</si>
  <si>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</si>
  <si>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</si>
  <si>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</si>
  <si>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</si>
  <si>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</si>
  <si>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</si>
  <si>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</si>
  <si>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</si>
  <si>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</si>
  <si>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</si>
  <si>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</si>
  <si>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</si>
  <si>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</si>
  <si>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</si>
  <si>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</si>
  <si>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</si>
  <si>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</si>
  <si>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</si>
  <si>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</si>
  <si>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</si>
  <si>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</si>
  <si>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</si>
  <si>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</si>
  <si>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</si>
  <si>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</si>
  <si>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</si>
  <si>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</si>
  <si>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</si>
  <si>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</si>
  <si>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</si>
  <si>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</si>
  <si>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</si>
  <si>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</si>
  <si>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</si>
  <si>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</si>
  <si>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</si>
  <si>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</si>
  <si>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</si>
  <si>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</si>
  <si>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</si>
  <si>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</si>
  <si>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</si>
  <si>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</si>
  <si>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</si>
  <si>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</si>
  <si>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</si>
  <si>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</si>
  <si>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</si>
  <si>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</si>
  <si>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</si>
  <si>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</si>
  <si>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</si>
  <si>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</si>
  <si>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</si>
  <si>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</si>
  <si>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</si>
  <si>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</si>
  <si>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</si>
  <si>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</si>
  <si>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</si>
  <si>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</si>
  <si>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</si>
  <si>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</si>
  <si>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</si>
  <si>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</si>
  <si>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</si>
  <si>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</si>
  <si>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</si>
  <si>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</si>
  <si>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</si>
  <si>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</si>
  <si>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</si>
  <si>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</si>
  <si>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</si>
  <si>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</si>
  <si>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</si>
  <si>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</si>
  <si>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</si>
  <si>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</si>
  <si>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</si>
  <si>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</si>
  <si>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</si>
  <si>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</si>
  <si>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</si>
  <si>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</si>
  <si>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</si>
  <si>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</si>
  <si>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</si>
  <si>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</si>
  <si>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</si>
  <si>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</si>
  <si>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</si>
  <si>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</si>
  <si>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</si>
  <si>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</si>
  <si>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</si>
  <si>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</si>
  <si>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</si>
  <si>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</si>
  <si>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</si>
  <si>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</si>
  <si>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</si>
  <si>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</si>
  <si>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</si>
  <si>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</si>
  <si>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</si>
  <si>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</si>
  <si>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</si>
  <si>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</si>
  <si>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</si>
  <si>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</si>
  <si>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</si>
  <si>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</si>
  <si>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</si>
  <si>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</si>
  <si>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</si>
  <si>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</si>
  <si>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</si>
  <si>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</si>
  <si>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</si>
  <si>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</si>
  <si>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</si>
  <si>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</si>
  <si>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</si>
  <si>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</si>
  <si>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</si>
  <si>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</si>
  <si>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</si>
  <si>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</si>
  <si>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</si>
  <si>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</si>
  <si>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</si>
  <si>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</si>
  <si>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</si>
  <si>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</si>
  <si>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</si>
  <si>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</si>
  <si>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</si>
  <si>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</si>
  <si>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</si>
  <si>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</si>
  <si>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</si>
  <si>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</si>
  <si>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</si>
  <si>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</si>
  <si>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</si>
  <si>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</si>
  <si>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</si>
  <si>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</si>
  <si>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</si>
  <si>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</si>
  <si>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</si>
  <si>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</si>
  <si>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</si>
  <si>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</si>
  <si>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</si>
  <si>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</si>
  <si>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</si>
  <si>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</si>
  <si>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</si>
  <si>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</si>
  <si>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</si>
  <si>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</si>
  <si>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</si>
  <si>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</si>
  <si>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</si>
  <si>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</si>
  <si>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</si>
  <si>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</si>
  <si>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</si>
  <si>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</si>
  <si>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</si>
  <si>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</si>
  <si>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</si>
  <si>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</si>
  <si>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</si>
  <si>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</si>
  <si>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</si>
  <si>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</si>
  <si>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</si>
  <si>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</si>
  <si>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</si>
  <si>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</si>
  <si>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</si>
  <si>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</si>
  <si>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</si>
  <si>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</si>
  <si>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</si>
  <si>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</si>
  <si>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</si>
  <si>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</si>
  <si>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</si>
  <si>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</si>
  <si>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</si>
  <si>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</si>
  <si>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</si>
  <si>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</si>
  <si>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</si>
  <si>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</si>
  <si>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</si>
  <si>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</si>
  <si>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</si>
  <si>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</si>
  <si>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</si>
  <si>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</si>
  <si>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</si>
  <si>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</si>
  <si>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</si>
  <si>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</si>
  <si>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</si>
  <si>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</si>
  <si>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</si>
  <si>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</si>
  <si>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</si>
  <si>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</si>
  <si>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</si>
  <si>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</si>
  <si>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</si>
  <si>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</si>
  <si>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</si>
  <si>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</si>
  <si>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</si>
  <si>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</si>
  <si>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</si>
  <si>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</si>
  <si>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</si>
  <si>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</si>
  <si>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</si>
  <si>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</si>
  <si>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</si>
  <si>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</si>
  <si>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</si>
  <si>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</si>
  <si>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</si>
  <si>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</si>
  <si>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</si>
  <si>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</si>
  <si>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</si>
  <si>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</si>
  <si>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</si>
  <si>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</si>
  <si>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</si>
  <si>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</si>
  <si>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</si>
  <si>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</si>
  <si>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</si>
  <si>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</si>
  <si>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</si>
  <si>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</si>
  <si>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</si>
  <si>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</si>
  <si>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</si>
  <si>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</si>
  <si>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</si>
  <si>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</si>
  <si>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</si>
  <si>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</si>
  <si>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</si>
  <si>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</si>
  <si>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</si>
  <si>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</si>
  <si>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</si>
  <si>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</si>
  <si>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</si>
  <si>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</si>
  <si>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</si>
  <si>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</si>
  <si>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</si>
  <si>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</si>
  <si>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</si>
  <si>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</si>
  <si>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</si>
  <si>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</si>
  <si>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</si>
  <si>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</si>
  <si>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</si>
  <si>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</si>
  <si>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</si>
  <si>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</si>
  <si>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</si>
  <si>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</si>
  <si>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</si>
  <si>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</si>
  <si>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</si>
  <si>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</si>
  <si>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</si>
  <si>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</si>
  <si>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</si>
  <si>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</si>
  <si>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</si>
  <si>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</si>
  <si>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</si>
  <si>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</si>
  <si>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</si>
  <si>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</si>
  <si>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</si>
  <si>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</si>
  <si>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</si>
  <si>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</si>
  <si>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</si>
  <si>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</si>
  <si>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</si>
  <si>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</si>
  <si>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</si>
  <si>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</si>
  <si>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</si>
  <si>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</si>
  <si>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</si>
  <si>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</si>
  <si>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</si>
  <si>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</si>
  <si>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</si>
  <si>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</si>
  <si>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</si>
  <si>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</si>
  <si>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</si>
  <si>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</si>
  <si>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</si>
  <si>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</si>
  <si>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</si>
  <si>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</si>
  <si>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</si>
  <si>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</si>
  <si>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</si>
  <si>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</si>
  <si>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</si>
  <si>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</si>
  <si>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</si>
  <si>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</si>
  <si>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</si>
  <si>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</si>
  <si>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</si>
  <si>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</si>
  <si>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</si>
  <si>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</si>
  <si>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</si>
  <si>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</si>
  <si>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</si>
  <si>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</si>
  <si>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</si>
  <si>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</si>
  <si>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</si>
  <si>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</si>
  <si>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</si>
  <si>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</si>
  <si>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</si>
  <si>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</si>
  <si>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</si>
  <si>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</si>
  <si>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</si>
  <si>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</si>
  <si>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</si>
  <si>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</si>
  <si>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</si>
  <si>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</si>
  <si>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</si>
  <si>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</si>
  <si>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</si>
  <si>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</si>
  <si>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</si>
  <si>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</si>
  <si>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</si>
  <si>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</si>
  <si>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</si>
  <si>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</si>
  <si>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</si>
  <si>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</si>
  <si>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</si>
  <si>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</si>
  <si>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</si>
  <si>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</si>
  <si>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</si>
  <si>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</si>
  <si>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</si>
  <si>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</si>
  <si>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</si>
  <si>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</si>
  <si>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</si>
  <si>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</si>
  <si>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</si>
  <si>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</si>
  <si>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</si>
  <si>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</si>
  <si>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</si>
  <si>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</si>
  <si>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</si>
  <si>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</si>
  <si>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</si>
  <si>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</si>
  <si>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</si>
  <si>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</si>
  <si>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</si>
  <si>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</si>
  <si>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</si>
  <si>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</si>
  <si>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</si>
  <si>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</si>
  <si>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</si>
  <si>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</si>
  <si>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</si>
  <si>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</si>
  <si>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</si>
  <si>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</si>
  <si>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</si>
  <si>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</si>
  <si>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</si>
  <si>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</si>
  <si>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</si>
  <si>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</si>
  <si>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</si>
  <si>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</si>
  <si>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</si>
  <si>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</si>
  <si>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</si>
  <si>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</si>
  <si>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</si>
  <si>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</si>
  <si>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</si>
  <si>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</si>
  <si>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</si>
  <si>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</si>
  <si>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</si>
  <si>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</si>
  <si>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</si>
  <si>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</si>
  <si>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</si>
  <si>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</si>
  <si>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</si>
  <si>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</si>
  <si>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</si>
  <si>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</si>
  <si>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</si>
  <si>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</si>
  <si>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</si>
  <si>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</si>
  <si>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</si>
  <si>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</si>
  <si>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</si>
  <si>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</si>
  <si>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</si>
  <si>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</si>
  <si>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</si>
  <si>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</si>
  <si>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</si>
  <si>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</si>
  <si>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</si>
  <si>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</si>
  <si>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</si>
  <si>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</si>
  <si>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</si>
  <si>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</si>
  <si>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</si>
  <si>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</si>
  <si>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</si>
  <si>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</si>
  <si>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</si>
  <si>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</si>
  <si>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</si>
  <si>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</si>
  <si>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</si>
  <si>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</si>
  <si>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</si>
  <si>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</si>
  <si>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</si>
  <si>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</si>
  <si>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</si>
  <si>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</si>
  <si>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</si>
  <si>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</si>
  <si>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</si>
  <si>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</si>
  <si>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</si>
  <si>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</si>
  <si>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</si>
  <si>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</si>
  <si>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</si>
  <si>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</si>
  <si>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</si>
  <si>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</si>
  <si>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</si>
  <si>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</si>
  <si>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</si>
  <si>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</si>
  <si>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</si>
  <si>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</si>
  <si>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</si>
  <si>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</si>
  <si>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</si>
  <si>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</si>
  <si>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</si>
  <si>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</si>
  <si>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</si>
  <si>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</si>
  <si>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</si>
  <si>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</si>
  <si>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</si>
  <si>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</si>
  <si>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</si>
  <si>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</si>
  <si>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</si>
  <si>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</si>
  <si>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</si>
  <si>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</si>
  <si>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</si>
  <si>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</si>
  <si>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</si>
  <si>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</si>
  <si>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</si>
  <si>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</si>
  <si>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</si>
  <si>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</si>
  <si>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</si>
  <si>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</si>
  <si>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</si>
  <si>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</si>
  <si>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</si>
  <si>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</si>
  <si>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</si>
  <si>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</si>
  <si>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</si>
  <si>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</si>
  <si>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</si>
  <si>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</si>
  <si>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</si>
  <si>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</si>
  <si>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</si>
  <si>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</si>
  <si>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</si>
  <si>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</si>
  <si>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</si>
  <si>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</si>
  <si>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</si>
  <si>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</si>
  <si>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</si>
  <si>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</si>
  <si>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</si>
  <si>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</si>
  <si>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</si>
  <si>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</si>
  <si>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</si>
  <si>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</si>
  <si>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</si>
  <si>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</si>
  <si>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</si>
  <si>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</si>
  <si>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</si>
  <si>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</si>
  <si>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</si>
  <si>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</si>
  <si>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</si>
  <si>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</si>
  <si>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</si>
  <si>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</si>
  <si>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</si>
  <si>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</si>
  <si>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</si>
  <si>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</si>
  <si>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</si>
  <si>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</si>
  <si>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</si>
  <si>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</si>
  <si>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</si>
  <si>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</si>
  <si>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</si>
  <si>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</si>
  <si>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</si>
  <si>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</si>
  <si>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</si>
  <si>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</si>
  <si>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</si>
  <si>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</si>
  <si>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</si>
  <si>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</si>
  <si>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</si>
  <si>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</si>
  <si>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</si>
  <si>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</si>
  <si>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</si>
  <si>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</si>
  <si>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</si>
  <si>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</si>
  <si>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</si>
  <si>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</si>
  <si>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</si>
  <si>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</si>
  <si>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</si>
  <si>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</si>
  <si>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</si>
  <si>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</si>
  <si>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</si>
  <si>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</si>
  <si>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</si>
  <si>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</si>
  <si>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</si>
  <si>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</si>
  <si>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</si>
  <si>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</si>
  <si>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</si>
  <si>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</si>
  <si>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</si>
  <si>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</si>
  <si>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</si>
  <si>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</si>
  <si>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</si>
  <si>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</si>
  <si>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</si>
  <si>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</si>
  <si>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</si>
  <si>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</si>
  <si>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</si>
  <si>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</si>
  <si>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</si>
  <si>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</si>
  <si>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</si>
  <si>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</si>
  <si>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</si>
  <si>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</si>
  <si>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</si>
  <si>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</si>
  <si>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</si>
  <si>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</si>
  <si>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</si>
  <si>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</si>
  <si>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</si>
  <si>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</si>
  <si>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</si>
  <si>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</si>
  <si>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</si>
  <si>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</si>
  <si>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</si>
  <si>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</si>
  <si>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</si>
  <si>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</si>
  <si>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</si>
  <si>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</si>
  <si>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</si>
  <si>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</si>
  <si>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</si>
  <si>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</si>
  <si>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</si>
  <si>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</si>
  <si>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</si>
  <si>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</si>
  <si>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</si>
  <si>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</si>
  <si>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</si>
  <si>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</si>
  <si>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</si>
  <si>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</si>
  <si>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</si>
  <si>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</si>
  <si>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</si>
  <si>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</si>
  <si>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</si>
  <si>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</si>
  <si>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</si>
  <si>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</si>
  <si>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</si>
  <si>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</si>
  <si>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</si>
  <si>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</si>
  <si>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</si>
  <si>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</si>
  <si>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</si>
  <si>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</si>
  <si>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</si>
  <si>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</si>
  <si>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</si>
  <si>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</si>
  <si>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</si>
  <si>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</si>
  <si>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</si>
  <si>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</si>
  <si>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</si>
  <si>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</si>
  <si>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</si>
  <si>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</si>
  <si>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</si>
  <si>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</si>
  <si>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</si>
  <si>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</si>
  <si>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</si>
  <si>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</si>
  <si>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</si>
  <si>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</si>
  <si>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</si>
  <si>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</si>
  <si>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</si>
  <si>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</si>
  <si>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</si>
  <si>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</si>
  <si>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</si>
  <si>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</si>
  <si>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</si>
  <si>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</si>
  <si>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</si>
  <si>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</si>
  <si>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</si>
  <si>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</si>
  <si>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</si>
  <si>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</si>
  <si>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</si>
  <si>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</si>
  <si>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</si>
  <si>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</si>
  <si>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</si>
  <si>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</si>
  <si>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</si>
  <si>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</si>
  <si>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</si>
  <si>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</si>
  <si>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</si>
  <si>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</si>
  <si>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</si>
  <si>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</si>
  <si>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</si>
  <si>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</si>
  <si>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</si>
  <si>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</si>
  <si>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</si>
  <si>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</si>
  <si>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</si>
  <si>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</si>
  <si>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</si>
  <si>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</si>
  <si>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</si>
  <si>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</si>
  <si>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</si>
  <si>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</si>
  <si>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</si>
  <si>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</si>
  <si>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</si>
  <si>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</si>
  <si>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</si>
  <si>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</si>
  <si>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</si>
  <si>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</si>
  <si>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</si>
  <si>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</si>
  <si>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</si>
  <si>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</si>
  <si>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</si>
  <si>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</si>
  <si>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</si>
  <si>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</si>
  <si>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</si>
  <si>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</si>
  <si>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</si>
  <si>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</si>
  <si>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</si>
  <si>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</si>
  <si>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</si>
  <si>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</si>
  <si>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</si>
  <si>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</si>
  <si>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</si>
  <si>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</si>
  <si>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</si>
  <si>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</si>
  <si>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</si>
  <si>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</si>
  <si>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</si>
  <si>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</si>
  <si>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</si>
  <si>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</si>
  <si>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</si>
  <si>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</si>
  <si>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</si>
  <si>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</si>
  <si>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</si>
  <si>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</si>
  <si>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</si>
  <si>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</si>
  <si>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</si>
  <si>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</si>
  <si>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</si>
  <si>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</si>
  <si>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</si>
  <si>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</si>
  <si>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</si>
  <si>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</si>
  <si>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</si>
  <si>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</si>
  <si>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</si>
  <si>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</si>
  <si>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</si>
  <si>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</si>
  <si>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</si>
  <si>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</si>
  <si>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</si>
  <si>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</si>
  <si>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</si>
  <si>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</si>
  <si>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</si>
  <si>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</si>
  <si>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</si>
  <si>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</si>
  <si>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</si>
  <si>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</si>
  <si>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</si>
  <si>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</si>
  <si>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</si>
  <si>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</si>
  <si>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</si>
  <si>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</si>
  <si>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</si>
  <si>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</si>
  <si>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</si>
  <si>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</si>
  <si>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</si>
  <si>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</si>
  <si>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</si>
  <si>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</si>
  <si>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</si>
  <si>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</si>
  <si>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</si>
  <si>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</si>
  <si>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</si>
  <si>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</si>
  <si>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</si>
  <si>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</si>
  <si>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</si>
  <si>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</si>
  <si>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</si>
  <si>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</si>
  <si>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</si>
  <si>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</si>
  <si>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</si>
  <si>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</si>
  <si>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</si>
  <si>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</si>
  <si>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</si>
  <si>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</si>
  <si>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</si>
  <si>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</si>
  <si>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</si>
  <si>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</si>
  <si>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</si>
  <si>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</si>
  <si>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</si>
  <si>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</si>
  <si>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</si>
  <si>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</si>
  <si>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</si>
  <si>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</si>
  <si>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</si>
  <si>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</si>
  <si>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</si>
  <si>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</si>
  <si>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</si>
  <si>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</si>
  <si>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</si>
  <si>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</si>
  <si>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</si>
  <si>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</si>
  <si>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</si>
  <si>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</si>
  <si>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</si>
  <si>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</si>
  <si>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</si>
  <si>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</si>
  <si>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</si>
  <si>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</si>
  <si>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</si>
  <si>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</si>
  <si>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</si>
  <si>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</si>
  <si>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</si>
  <si>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</si>
  <si>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</si>
  <si>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</si>
  <si>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</si>
  <si>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</si>
  <si>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</si>
  <si>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</si>
  <si>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</si>
  <si>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</si>
  <si>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</si>
  <si>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</si>
  <si>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</si>
  <si>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</si>
  <si>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</si>
  <si>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</si>
  <si>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</si>
  <si>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</si>
  <si>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</si>
  <si>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</si>
  <si>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</si>
  <si>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</si>
  <si>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</si>
  <si>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</si>
  <si>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</si>
  <si>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</si>
  <si>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</si>
  <si>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</si>
  <si>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</si>
  <si>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</si>
  <si>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</si>
  <si>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</si>
  <si>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</si>
  <si>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</si>
  <si>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</si>
  <si>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</si>
  <si>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</si>
  <si>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</si>
  <si>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</si>
  <si>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</si>
  <si>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</si>
  <si>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</si>
  <si>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</si>
  <si>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</si>
  <si>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</si>
  <si>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</si>
  <si>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</si>
  <si>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</si>
  <si>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</si>
  <si>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</si>
  <si>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</si>
  <si>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</si>
  <si>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</si>
  <si>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</si>
  <si>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</si>
  <si>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</si>
  <si>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</si>
  <si>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</si>
  <si>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</si>
  <si>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</si>
  <si>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</si>
  <si>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</si>
  <si>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</si>
  <si>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</si>
  <si>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</si>
  <si>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</si>
  <si>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</si>
  <si>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</si>
  <si>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</si>
  <si>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</si>
  <si>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</si>
  <si>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</si>
  <si>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</si>
  <si>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</si>
  <si>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</si>
  <si>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</si>
  <si>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</si>
  <si>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</si>
  <si>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</si>
  <si>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</si>
  <si>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</si>
  <si>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</si>
  <si>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</si>
  <si>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</si>
  <si>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</si>
  <si>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</si>
  <si>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</si>
  <si>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</si>
  <si>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</si>
  <si>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</si>
  <si>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</si>
  <si>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</si>
  <si>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</si>
  <si>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</si>
  <si>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</si>
  <si>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</si>
  <si>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</si>
  <si>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</si>
  <si>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</si>
  <si>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</si>
  <si>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</si>
  <si>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</si>
  <si>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</si>
  <si>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</si>
  <si>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</si>
  <si>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</si>
  <si>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</si>
  <si>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</si>
  <si>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</si>
  <si>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</si>
  <si>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</si>
  <si>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</si>
  <si>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</si>
  <si>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</si>
  <si>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</si>
  <si>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</si>
  <si>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</si>
  <si>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</si>
  <si>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</si>
  <si>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</si>
  <si>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</si>
  <si>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</si>
  <si>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</si>
  <si>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</si>
  <si>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</si>
  <si>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</si>
  <si>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</si>
  <si>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</si>
  <si>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</si>
  <si>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</si>
  <si>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</si>
  <si>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</si>
  <si>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</si>
  <si>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</si>
  <si>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</si>
  <si>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</si>
  <si>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</si>
  <si>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</si>
  <si>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</si>
  <si>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</si>
  <si>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</si>
  <si>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</si>
  <si>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</si>
  <si>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</si>
  <si>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</si>
  <si>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</si>
  <si>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</si>
  <si>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</si>
  <si>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</si>
  <si>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</si>
  <si>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</si>
  <si>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</si>
  <si>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</si>
  <si>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</si>
  <si>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</si>
  <si>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</si>
  <si>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</si>
  <si>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</si>
  <si>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</si>
  <si>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</si>
  <si>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</si>
  <si>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</si>
  <si>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</si>
  <si>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</si>
  <si>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</si>
  <si>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</si>
  <si>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</si>
  <si>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</si>
  <si>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</si>
  <si>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</si>
  <si>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</si>
  <si>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</si>
  <si>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</si>
  <si>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</si>
  <si>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</si>
  <si>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</si>
  <si>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</si>
  <si>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</si>
  <si>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</si>
  <si>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</si>
  <si>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</si>
  <si>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</si>
  <si>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</si>
  <si>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</si>
  <si>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</si>
  <si>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</si>
  <si>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</si>
  <si>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</si>
  <si>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</si>
  <si>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</si>
  <si>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</si>
  <si>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</si>
  <si>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</si>
  <si>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</si>
  <si>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</si>
  <si>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</si>
  <si>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</si>
  <si>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</si>
  <si>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</si>
  <si>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</si>
  <si>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</si>
  <si>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</si>
  <si>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</si>
  <si>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</si>
  <si>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</si>
  <si>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</si>
  <si>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</si>
  <si>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</si>
  <si>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</si>
  <si>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</si>
  <si>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</si>
  <si>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</si>
  <si>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</si>
  <si>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</si>
  <si>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</si>
  <si>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</si>
  <si>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</si>
  <si>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</si>
  <si>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</si>
  <si>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</si>
  <si>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</si>
  <si>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</si>
  <si>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</si>
  <si>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</si>
  <si>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</si>
  <si>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</si>
  <si>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</si>
  <si>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</si>
  <si>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</si>
  <si>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</si>
  <si>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</si>
  <si>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</si>
  <si>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</si>
  <si>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</si>
  <si>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</si>
  <si>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</si>
  <si>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</si>
  <si>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</si>
  <si>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</si>
  <si>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</si>
  <si>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</si>
  <si>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</si>
  <si>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</si>
  <si>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</si>
  <si>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</si>
  <si>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</si>
  <si>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</si>
  <si>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</si>
  <si>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</si>
  <si>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</si>
  <si>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</si>
  <si>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</si>
  <si>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</si>
  <si>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</si>
  <si>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</si>
  <si>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</si>
  <si>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</si>
  <si>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</si>
  <si>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</si>
  <si>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</si>
  <si>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</si>
  <si>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</si>
  <si>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</si>
  <si>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</si>
  <si>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</si>
  <si>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</si>
  <si>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</si>
  <si>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</si>
  <si>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</si>
  <si>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</si>
  <si>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</si>
  <si>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</si>
  <si>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</si>
  <si>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</si>
  <si>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</si>
  <si>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</si>
  <si>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</si>
  <si>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</si>
  <si>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</si>
  <si>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</si>
  <si>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</si>
  <si>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</si>
  <si>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</si>
  <si>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</si>
  <si>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</si>
  <si>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</si>
  <si>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</si>
  <si>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</si>
  <si>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</si>
  <si>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</si>
  <si>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</si>
  <si>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</si>
  <si>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</si>
  <si>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</si>
  <si>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</si>
  <si>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</si>
  <si>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</si>
  <si>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</si>
  <si>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</si>
  <si>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</si>
  <si>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</si>
  <si>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</si>
  <si>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</si>
  <si>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</si>
  <si>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</si>
  <si>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</si>
  <si>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</si>
  <si>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</si>
  <si>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</si>
  <si>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</si>
  <si>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</si>
  <si>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</si>
  <si>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</si>
  <si>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</si>
  <si>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</si>
  <si>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</si>
  <si>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</si>
  <si>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</si>
  <si>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</si>
  <si>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</si>
  <si>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</si>
  <si>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</si>
  <si>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</si>
  <si>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</si>
  <si>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</si>
  <si>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</si>
  <si>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</si>
  <si>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</si>
  <si>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</si>
  <si>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</si>
  <si>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</si>
  <si>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</si>
  <si>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</si>
  <si>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</si>
  <si>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</si>
  <si>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</si>
  <si>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</si>
  <si>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</si>
  <si>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</si>
  <si>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</si>
  <si>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</si>
  <si>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</si>
  <si>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</si>
  <si>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</si>
  <si>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</si>
  <si>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</si>
  <si>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</si>
  <si>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</si>
  <si>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</si>
  <si>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</si>
  <si>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</si>
  <si>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</si>
  <si>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</si>
  <si>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</si>
  <si>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</si>
  <si>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</si>
  <si>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</si>
  <si>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</si>
  <si>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</si>
  <si>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</si>
  <si>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</si>
  <si>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</si>
  <si>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</si>
  <si>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</si>
  <si>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</si>
  <si>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</si>
  <si>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</si>
  <si>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</si>
  <si>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</si>
  <si>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</si>
  <si>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</si>
  <si>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</si>
  <si>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</si>
  <si>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</si>
  <si>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</si>
  <si>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</si>
  <si>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</si>
  <si>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</si>
  <si>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</si>
  <si>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</si>
  <si>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</si>
  <si>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</si>
  <si>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</si>
  <si>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</si>
  <si>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</si>
  <si>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</si>
  <si>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</si>
  <si>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</si>
  <si>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</si>
  <si>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</si>
  <si>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</si>
  <si>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</si>
  <si>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</si>
  <si>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</si>
  <si>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</si>
  <si>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</si>
  <si>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</si>
  <si>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</si>
  <si>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</si>
  <si>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</si>
  <si>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</si>
  <si>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</si>
  <si>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</si>
  <si>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</si>
  <si>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</si>
  <si>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</si>
  <si>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</si>
  <si>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</si>
  <si>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</si>
  <si>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</si>
  <si>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</si>
  <si>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</si>
  <si>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</si>
  <si>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</si>
  <si>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</si>
  <si>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</si>
  <si>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</si>
  <si>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</si>
  <si>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</si>
  <si>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</si>
  <si>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</si>
  <si>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</si>
  <si>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</si>
  <si>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</si>
  <si>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</si>
  <si>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</si>
  <si>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</si>
  <si>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</si>
  <si>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</si>
  <si>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</si>
  <si>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</si>
  <si>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</si>
  <si>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</si>
  <si>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</si>
  <si>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</si>
  <si>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</si>
  <si>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</si>
  <si>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</si>
  <si>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</si>
  <si>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</si>
  <si>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</si>
  <si>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</si>
  <si>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</si>
  <si>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</si>
  <si>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</si>
  <si>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</si>
  <si>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</si>
  <si>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</si>
  <si>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</si>
  <si>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</si>
  <si>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</si>
  <si>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</si>
  <si>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</si>
  <si>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</si>
  <si>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</si>
  <si>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</si>
  <si>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</si>
  <si>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</si>
  <si>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</si>
  <si>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</si>
  <si>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</si>
  <si>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</si>
  <si>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</si>
  <si>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</si>
  <si>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</si>
  <si>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</si>
  <si>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</si>
  <si>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</si>
  <si>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</si>
  <si>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</si>
  <si>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</si>
  <si>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</si>
  <si>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</si>
  <si>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</si>
  <si>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</si>
  <si>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</si>
  <si>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</si>
  <si>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</si>
  <si>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</si>
  <si>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</si>
  <si>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</si>
  <si>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</si>
  <si>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</si>
  <si>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</si>
  <si>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</si>
  <si>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</si>
  <si>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</si>
  <si>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</si>
  <si>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</si>
  <si>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</si>
  <si>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</si>
  <si>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</si>
  <si>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</si>
  <si>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</si>
  <si>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</si>
  <si>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</si>
  <si>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</si>
  <si>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</si>
  <si>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</si>
  <si>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</si>
  <si>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</si>
  <si>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</si>
  <si>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</si>
  <si>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</si>
  <si>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</si>
  <si>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</si>
  <si>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</si>
  <si>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</si>
  <si>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</si>
  <si>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</si>
  <si>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</si>
  <si>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</si>
  <si>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</si>
  <si>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</si>
  <si>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</si>
  <si>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</si>
  <si>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</si>
  <si>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</si>
  <si>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</si>
  <si>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</si>
  <si>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</si>
  <si>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</si>
  <si>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</si>
  <si>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</si>
  <si>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</si>
  <si>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</si>
  <si>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</si>
  <si>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</si>
  <si>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</si>
  <si>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</si>
  <si>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</si>
  <si>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</si>
  <si>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</si>
  <si>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</si>
  <si>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</si>
  <si>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</si>
  <si>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</si>
  <si>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</si>
  <si>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</si>
  <si>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</si>
  <si>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</si>
  <si>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</si>
  <si>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</si>
  <si>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</si>
  <si>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</si>
  <si>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</si>
  <si>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</si>
  <si>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</si>
  <si>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</si>
  <si>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</si>
  <si>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</si>
  <si>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</si>
  <si>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</si>
  <si>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</si>
  <si>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</si>
  <si>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</si>
  <si>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</si>
  <si>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</si>
  <si>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</si>
  <si>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</si>
  <si>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</si>
  <si>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</si>
  <si>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</si>
  <si>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</si>
  <si>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</si>
  <si>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</si>
  <si>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</si>
  <si>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</si>
  <si>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</si>
  <si>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</si>
  <si>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</si>
  <si>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</si>
  <si>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</si>
  <si>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</si>
  <si>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</si>
  <si>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</si>
  <si>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</si>
  <si>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</si>
  <si>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</si>
  <si>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</si>
  <si>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</si>
  <si>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</si>
  <si>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</si>
  <si>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</si>
  <si>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</si>
  <si>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</si>
  <si>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</si>
  <si>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</si>
  <si>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</si>
  <si>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</si>
  <si>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</si>
  <si>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</si>
  <si>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</si>
  <si>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</si>
  <si>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</si>
  <si>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</si>
  <si>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</si>
  <si>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</si>
  <si>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</si>
  <si>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</si>
  <si>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</si>
  <si>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</si>
  <si>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</si>
  <si>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</si>
  <si>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</si>
  <si>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</si>
  <si>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</si>
  <si>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</si>
  <si>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</si>
  <si>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</si>
  <si>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</si>
  <si>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</si>
  <si>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</si>
  <si>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</si>
  <si>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</si>
  <si>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</si>
  <si>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</si>
  <si>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</si>
  <si>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</si>
  <si>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</si>
  <si>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</si>
  <si>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</si>
  <si>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</si>
  <si>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</si>
  <si>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</si>
  <si>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</si>
  <si>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</si>
  <si>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</si>
  <si>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</si>
  <si>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</si>
  <si>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</si>
  <si>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</si>
  <si>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</si>
  <si>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</si>
  <si>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</si>
  <si>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</si>
  <si>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</si>
  <si>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</si>
  <si>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</si>
  <si>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</si>
  <si>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</si>
  <si>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</si>
  <si>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</si>
  <si>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</si>
  <si>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</si>
  <si>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</si>
  <si>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</si>
  <si>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</si>
  <si>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</si>
  <si>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</si>
  <si>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</si>
  <si>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</si>
  <si>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</si>
  <si>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</si>
  <si>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</si>
  <si>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</si>
  <si>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</si>
  <si>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</si>
  <si>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</si>
  <si>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</si>
  <si>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</si>
  <si>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</si>
  <si>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</si>
  <si>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</si>
  <si>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</si>
  <si>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</si>
  <si>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</si>
  <si>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</si>
  <si>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</si>
  <si>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</si>
  <si>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</si>
  <si>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</si>
  <si>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</si>
  <si>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</si>
  <si>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</si>
  <si>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</si>
  <si>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</si>
  <si>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</si>
  <si>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</si>
  <si>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</si>
  <si>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</si>
  <si>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</si>
  <si>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</si>
  <si>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</si>
  <si>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</si>
  <si>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</si>
  <si>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</si>
  <si>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</si>
  <si>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</si>
  <si>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</si>
  <si>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</si>
  <si>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</si>
  <si>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</si>
  <si>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</si>
  <si>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</si>
  <si>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</si>
  <si>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</si>
  <si>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</si>
  <si>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</si>
  <si>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</si>
  <si>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</si>
  <si>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</si>
  <si>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</si>
  <si>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</si>
  <si>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</si>
  <si>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</si>
  <si>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</si>
  <si>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</si>
  <si>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</si>
  <si>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</si>
  <si>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</si>
  <si>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</si>
  <si>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</si>
  <si>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</si>
  <si>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</si>
  <si>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</si>
  <si>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</si>
  <si>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</si>
  <si>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</si>
  <si>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</si>
  <si>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</si>
  <si>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</si>
  <si>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</si>
  <si>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</si>
  <si>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</si>
  <si>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</si>
  <si>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</si>
  <si>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</si>
  <si>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</si>
  <si>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</si>
  <si>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</si>
  <si>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</si>
  <si>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</si>
  <si>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</si>
  <si>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</si>
  <si>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</si>
  <si>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</si>
  <si>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</si>
  <si>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</si>
  <si>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</si>
  <si>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</si>
  <si>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</si>
  <si>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</si>
  <si>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</si>
  <si>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</si>
  <si>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</si>
  <si>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</si>
  <si>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</si>
  <si>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</si>
  <si>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</si>
  <si>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</si>
  <si>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</si>
  <si>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</si>
  <si>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</si>
  <si>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</si>
  <si>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</si>
  <si>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</si>
  <si>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</si>
  <si>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</si>
  <si>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</si>
  <si>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</si>
  <si>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</si>
  <si>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</si>
  <si>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</si>
  <si>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</si>
  <si>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</si>
  <si>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</si>
  <si>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</si>
  <si>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</si>
  <si>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</si>
  <si>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</si>
  <si>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</si>
  <si>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</si>
  <si>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</si>
  <si>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</si>
  <si>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</si>
  <si>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</si>
  <si>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</si>
  <si>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</si>
  <si>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</si>
  <si>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</si>
  <si>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</si>
  <si>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</si>
  <si>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</si>
  <si>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</si>
  <si>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</si>
  <si>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</si>
  <si>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</si>
  <si>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</si>
  <si>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</si>
  <si>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</si>
  <si>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</si>
  <si>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</si>
  <si>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</si>
  <si>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</si>
  <si>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</si>
  <si>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</si>
  <si>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</si>
  <si>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</si>
  <si>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</si>
  <si>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</si>
  <si>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</si>
  <si>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</si>
  <si>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</si>
  <si>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</si>
  <si>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</si>
  <si>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</si>
  <si>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</si>
  <si>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</si>
  <si>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</si>
  <si>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</si>
  <si>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</si>
  <si>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</si>
  <si>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</si>
  <si>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</si>
  <si>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</si>
  <si>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</si>
  <si>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</si>
  <si>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</si>
  <si>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</si>
  <si>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</si>
  <si>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</si>
  <si>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</si>
  <si>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</si>
  <si>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</si>
  <si>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</si>
  <si>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</si>
  <si>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</si>
  <si>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</si>
  <si>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</si>
  <si>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</si>
  <si>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</si>
  <si>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</si>
  <si>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</si>
  <si>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</si>
  <si>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</si>
  <si>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</si>
  <si>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</si>
  <si>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</si>
  <si>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</si>
  <si>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</si>
  <si>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</si>
  <si>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</si>
  <si>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</si>
  <si>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</si>
  <si>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</si>
  <si>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</si>
  <si>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</si>
  <si>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</si>
  <si>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</si>
  <si>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</si>
  <si>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</si>
  <si>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</si>
  <si>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</si>
  <si>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</si>
  <si>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</si>
  <si>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</si>
  <si>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</si>
  <si>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</si>
  <si>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</si>
  <si>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</si>
  <si>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</si>
  <si>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</si>
  <si>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</si>
  <si>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</si>
  <si>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</si>
  <si>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</si>
  <si>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</si>
  <si>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</si>
  <si>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</si>
  <si>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</si>
  <si>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</si>
  <si>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</si>
  <si>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</si>
  <si>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</si>
  <si>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</si>
  <si>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</si>
  <si>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</si>
  <si>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</si>
  <si>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</si>
  <si>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</si>
  <si>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</si>
  <si>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</si>
  <si>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</si>
  <si>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</si>
  <si>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</si>
  <si>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</si>
  <si>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</si>
  <si>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</si>
  <si>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</si>
  <si>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</si>
  <si>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</si>
  <si>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</si>
  <si>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</si>
  <si>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</si>
  <si>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</si>
  <si>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</si>
  <si>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</si>
  <si>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</si>
  <si>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</si>
  <si>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</si>
  <si>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</si>
  <si>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</si>
  <si>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</si>
  <si>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</si>
  <si>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</si>
  <si>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</si>
  <si>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</si>
  <si>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</si>
  <si>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</si>
  <si>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</si>
  <si>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</si>
  <si>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</si>
  <si>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</si>
  <si>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</si>
  <si>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</si>
  <si>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</si>
  <si>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</si>
  <si>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</si>
  <si>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</si>
  <si>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</si>
  <si>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</si>
  <si>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</si>
  <si>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</si>
  <si>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</si>
  <si>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</si>
  <si>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</si>
  <si>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</si>
  <si>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</si>
  <si>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</si>
  <si>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</si>
  <si>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</si>
  <si>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</si>
  <si>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</si>
  <si>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</si>
  <si>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</si>
  <si>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</si>
  <si>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</si>
  <si>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</si>
  <si>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</si>
  <si>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</si>
  <si>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</si>
  <si>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</si>
  <si>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</si>
  <si>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</si>
  <si>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</si>
  <si>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</si>
  <si>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</si>
  <si>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</si>
  <si>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</si>
  <si>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</si>
  <si>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</si>
  <si>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</si>
  <si>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</si>
  <si>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</si>
  <si>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</si>
  <si>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</si>
  <si>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</si>
  <si>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</si>
  <si>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</si>
  <si>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</si>
  <si>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</si>
  <si>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</si>
  <si>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</si>
  <si>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</si>
  <si>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</si>
  <si>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</si>
  <si>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</si>
  <si>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</si>
  <si>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</si>
  <si>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</si>
  <si>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</si>
  <si>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</si>
  <si>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</si>
  <si>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</si>
  <si>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</si>
  <si>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</si>
  <si>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</si>
  <si>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</si>
  <si>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</si>
  <si>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</si>
  <si>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</si>
  <si>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</si>
  <si>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</si>
  <si>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</si>
  <si>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</si>
  <si>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</si>
  <si>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</si>
  <si>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</si>
  <si>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</si>
  <si>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</si>
  <si>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</si>
  <si>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</si>
  <si>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</si>
  <si>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</si>
  <si>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</si>
  <si>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</si>
  <si>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</si>
  <si>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</si>
  <si>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</si>
  <si>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</si>
  <si>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</si>
  <si>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</si>
  <si>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</si>
  <si>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</si>
  <si>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</si>
  <si>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</si>
  <si>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</si>
  <si>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</si>
  <si>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</si>
  <si>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</si>
  <si>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</si>
  <si>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</si>
  <si>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</si>
  <si>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</si>
  <si>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</si>
  <si>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</si>
  <si>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</si>
  <si>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</si>
  <si>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</si>
  <si>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</si>
  <si>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</si>
  <si>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</si>
  <si>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</si>
  <si>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</si>
  <si>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</si>
  <si>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</si>
  <si>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</si>
  <si>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</si>
  <si>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</si>
  <si>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</si>
  <si>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</si>
  <si>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</si>
  <si>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</si>
  <si>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</si>
  <si>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</si>
  <si>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</si>
  <si>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</si>
  <si>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</si>
  <si>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</si>
  <si>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</si>
  <si>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</si>
  <si>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</si>
  <si>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</si>
  <si>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</si>
  <si>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</si>
  <si>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</si>
  <si>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</si>
  <si>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</si>
  <si>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</si>
  <si>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</si>
  <si>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</si>
  <si>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</si>
  <si>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</si>
  <si>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</si>
  <si>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</si>
  <si>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</si>
  <si>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</si>
  <si>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</si>
  <si>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</si>
  <si>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</si>
  <si>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</si>
  <si>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</si>
  <si>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</si>
  <si>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</si>
  <si>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</si>
  <si>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</si>
  <si>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</si>
  <si>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</si>
  <si>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</si>
  <si>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</si>
  <si>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</si>
  <si>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</si>
  <si>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</si>
  <si>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</si>
  <si>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</si>
  <si>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</si>
  <si>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</si>
  <si>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</si>
  <si>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</si>
  <si>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</si>
  <si>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</si>
  <si>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</si>
  <si>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</si>
  <si>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</si>
  <si>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</si>
  <si>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</si>
  <si>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</si>
  <si>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</si>
  <si>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</si>
  <si>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</si>
  <si>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</si>
  <si>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</si>
  <si>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</si>
  <si>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</si>
  <si>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</si>
  <si>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</si>
  <si>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</si>
  <si>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</si>
  <si>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</si>
  <si>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</si>
  <si>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</si>
  <si>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</si>
  <si>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</si>
  <si>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</si>
  <si>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</si>
  <si>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</si>
  <si>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</si>
  <si>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</si>
  <si>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</si>
  <si>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</si>
  <si>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</si>
  <si>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</si>
  <si>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</si>
  <si>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</si>
  <si>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</si>
  <si>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</si>
  <si>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</si>
  <si>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</si>
  <si>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</si>
  <si>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</si>
  <si>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</si>
  <si>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</si>
  <si>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</si>
  <si>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</si>
  <si>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</si>
  <si>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</si>
  <si>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</si>
  <si>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</si>
  <si>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</si>
  <si>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</si>
  <si>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</si>
  <si>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</si>
  <si>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</si>
  <si>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</si>
  <si>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</si>
  <si>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</si>
  <si>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</si>
  <si>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</si>
  <si>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</si>
  <si>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</si>
  <si>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</si>
  <si>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</si>
  <si>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</si>
  <si>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</si>
  <si>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</si>
  <si>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</si>
  <si>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</si>
  <si>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</si>
  <si>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</si>
  <si>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</si>
  <si>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</si>
  <si>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</si>
  <si>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</si>
  <si>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</si>
  <si>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</si>
  <si>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</si>
  <si>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</si>
  <si>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</si>
  <si>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</si>
  <si>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</si>
  <si>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</si>
  <si>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</si>
  <si>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</si>
  <si>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</si>
  <si>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</si>
  <si>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</si>
  <si>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</si>
  <si>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</si>
  <si>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</si>
  <si>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</si>
  <si>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</si>
  <si>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</si>
  <si>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</si>
  <si>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</si>
  <si>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</si>
  <si>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</si>
  <si>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</si>
  <si>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</si>
  <si>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</si>
  <si>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</si>
  <si>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</si>
  <si>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</si>
  <si>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</si>
  <si>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</si>
  <si>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</si>
  <si>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</si>
  <si>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</si>
  <si>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</si>
  <si>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</si>
  <si>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</si>
  <si>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</si>
  <si>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</si>
  <si>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</si>
  <si>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</si>
  <si>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</si>
  <si>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</si>
  <si>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</si>
  <si>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</si>
  <si>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</si>
  <si>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</si>
  <si>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</si>
  <si>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</si>
  <si>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</si>
  <si>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</si>
  <si>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</si>
  <si>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</si>
  <si>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</si>
  <si>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</si>
  <si>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</si>
  <si>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</si>
  <si>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</si>
  <si>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</si>
  <si>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</si>
  <si>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</si>
  <si>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</si>
  <si>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</si>
  <si>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</si>
  <si>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</si>
  <si>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</si>
  <si>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</si>
  <si>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</si>
  <si>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</si>
  <si>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</si>
  <si>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</si>
  <si>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</si>
  <si>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</si>
  <si>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</si>
  <si>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</si>
  <si>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</si>
  <si>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</si>
  <si>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</si>
  <si>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</si>
  <si>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</si>
  <si>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</si>
  <si>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</si>
  <si>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</si>
  <si>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</si>
  <si>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</si>
  <si>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</si>
  <si>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</si>
  <si>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</si>
  <si>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</si>
  <si>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</si>
  <si>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</si>
  <si>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</si>
  <si>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</si>
  <si>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</si>
  <si>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</si>
  <si>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</si>
  <si>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</si>
  <si>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</si>
  <si>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</si>
  <si>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</si>
  <si>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</si>
  <si>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</si>
  <si>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</si>
  <si>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</si>
  <si>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</si>
  <si>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</si>
  <si>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</si>
  <si>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</si>
  <si>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</si>
  <si>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</si>
  <si>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</si>
  <si>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</si>
  <si>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</si>
  <si>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</si>
  <si>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</si>
  <si>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</si>
  <si>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</si>
  <si>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</si>
  <si>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</si>
  <si>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</si>
  <si>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</si>
  <si>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</si>
  <si>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</si>
  <si>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</si>
  <si>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</si>
  <si>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</si>
  <si>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</si>
  <si>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</si>
  <si>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</si>
  <si>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</si>
  <si>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</si>
  <si>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</si>
  <si>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</si>
  <si>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</si>
  <si>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</si>
  <si>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</si>
  <si>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</si>
  <si>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</si>
  <si>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</si>
  <si>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</si>
  <si>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</si>
  <si>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</si>
  <si>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</si>
  <si>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</si>
  <si>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</si>
  <si>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</si>
  <si>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</si>
  <si>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</si>
  <si>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</si>
  <si>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</si>
  <si>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</si>
  <si>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</si>
  <si>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</si>
  <si>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</si>
  <si>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</si>
  <si>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</si>
  <si>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</si>
  <si>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</si>
  <si>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</si>
  <si>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</si>
  <si>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</si>
  <si>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</si>
  <si>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</si>
  <si>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</si>
  <si>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</si>
  <si>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</si>
  <si>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</si>
  <si>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</si>
  <si>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</si>
  <si>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</si>
  <si>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</si>
  <si>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</si>
  <si>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</si>
  <si>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</si>
  <si>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</si>
  <si>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</si>
  <si>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</si>
  <si>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</si>
  <si>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</si>
  <si>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</si>
  <si>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</si>
  <si>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</si>
  <si>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</si>
  <si>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</si>
  <si>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</si>
  <si>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</si>
  <si>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</si>
  <si>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</si>
  <si>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</si>
  <si>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</si>
  <si>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</si>
  <si>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</si>
  <si>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</si>
  <si>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</si>
  <si>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</si>
  <si>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</si>
  <si>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</si>
  <si>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</si>
  <si>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</si>
  <si>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</si>
  <si>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</si>
  <si>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</si>
  <si>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</si>
  <si>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</si>
  <si>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</si>
  <si>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</si>
  <si>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</si>
  <si>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</si>
  <si>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</si>
  <si>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</si>
  <si>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</si>
  <si>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</si>
  <si>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</si>
  <si>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</si>
  <si>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</si>
  <si>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</si>
  <si>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</si>
  <si>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</si>
  <si>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</si>
  <si>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</si>
  <si>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</si>
  <si>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</si>
  <si>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</si>
  <si>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</si>
  <si>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</si>
  <si>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</si>
  <si>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</si>
  <si>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</si>
  <si>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</si>
  <si>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</si>
  <si>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</si>
  <si>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</si>
  <si>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</si>
  <si>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</si>
  <si>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</si>
  <si>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</si>
  <si>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</si>
  <si>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</si>
  <si>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</si>
  <si>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</si>
  <si>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</si>
  <si>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</si>
  <si>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</si>
  <si>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</si>
  <si>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</si>
  <si>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</si>
  <si>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</si>
  <si>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</si>
  <si>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</si>
  <si>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</si>
  <si>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</si>
  <si>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</si>
  <si>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</si>
  <si>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</si>
  <si>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</si>
  <si>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</si>
  <si>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</si>
  <si>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</si>
  <si>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</si>
  <si>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</si>
  <si>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</si>
  <si>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</si>
  <si>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</si>
  <si>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</si>
  <si>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</si>
  <si>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</si>
  <si>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</si>
  <si>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</si>
  <si>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</si>
  <si>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</si>
  <si>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</si>
  <si>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</si>
  <si>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</si>
  <si>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</si>
  <si>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</si>
  <si>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</si>
  <si>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</si>
  <si>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</si>
  <si>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</si>
  <si>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</si>
  <si>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</si>
  <si>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</si>
  <si>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</si>
  <si>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</si>
  <si>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</si>
  <si>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</si>
  <si>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</si>
  <si>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</si>
  <si>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</si>
  <si>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</si>
  <si>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</si>
  <si>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</si>
  <si>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</si>
  <si>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</si>
  <si>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</si>
  <si>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</si>
  <si>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</si>
  <si>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</si>
  <si>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</si>
  <si>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</si>
  <si>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</si>
  <si>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</si>
  <si>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</si>
  <si>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</si>
  <si>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</si>
  <si>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</si>
  <si>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</si>
  <si>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</si>
  <si>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</si>
  <si>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</si>
  <si>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</si>
  <si>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</si>
  <si>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</si>
  <si>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</si>
  <si>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</si>
  <si>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</si>
  <si>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</si>
  <si>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</si>
  <si>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</si>
  <si>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</si>
  <si>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</si>
  <si>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</si>
  <si>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</si>
  <si>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</si>
  <si>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</si>
  <si>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</si>
  <si>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</si>
  <si>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</si>
  <si>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</si>
  <si>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</si>
  <si>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</si>
  <si>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</si>
  <si>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</si>
  <si>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</si>
  <si>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</si>
  <si>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</si>
  <si>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</si>
  <si>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</si>
  <si>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</si>
  <si>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</si>
  <si>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</si>
  <si>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</si>
  <si>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</si>
  <si>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</si>
  <si>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</si>
  <si>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</si>
  <si>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</si>
  <si>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</si>
  <si>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</si>
  <si>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</si>
  <si>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</si>
  <si>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</si>
  <si>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</si>
  <si>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</si>
  <si>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</si>
  <si>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</si>
  <si>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</si>
  <si>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</si>
  <si>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</si>
  <si>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</si>
  <si>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</si>
  <si>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</si>
  <si>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</si>
  <si>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</si>
  <si>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</si>
  <si>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</si>
  <si>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</si>
  <si>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</si>
  <si>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</si>
  <si>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</si>
  <si>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</si>
  <si>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</si>
  <si>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</si>
  <si>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</si>
  <si>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</si>
  <si>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</si>
  <si>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</si>
  <si>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</si>
  <si>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</si>
  <si>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</si>
  <si>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</si>
  <si>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</si>
  <si>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</si>
  <si>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</si>
  <si>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</si>
  <si>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</si>
  <si>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</si>
  <si>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</si>
  <si>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</si>
  <si>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</si>
  <si>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</si>
  <si>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</si>
  <si>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</si>
  <si>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</si>
  <si>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</si>
  <si>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</si>
  <si>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</si>
  <si>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</si>
  <si>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</si>
  <si>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</si>
  <si>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</si>
  <si>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</si>
  <si>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</si>
  <si>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</si>
  <si>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</si>
  <si>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</si>
  <si>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</si>
  <si>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</si>
  <si>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</si>
  <si>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</si>
  <si>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</si>
  <si>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</si>
  <si>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</si>
  <si>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</si>
  <si>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</si>
  <si>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</si>
  <si>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</si>
  <si>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</si>
  <si>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</si>
  <si>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</si>
  <si>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</si>
  <si>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</si>
  <si>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</si>
  <si>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</si>
  <si>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</si>
  <si>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</si>
  <si>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</si>
  <si>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</si>
  <si>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</si>
  <si>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</si>
  <si>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</si>
  <si>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</si>
  <si>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</si>
  <si>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</si>
  <si>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</si>
  <si>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</si>
  <si>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</si>
  <si>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</si>
  <si>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</si>
  <si>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</si>
  <si>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</si>
  <si>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</si>
  <si>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</si>
  <si>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</si>
  <si>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</si>
  <si>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</si>
  <si>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</si>
  <si>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</si>
  <si>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</si>
  <si>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</si>
  <si>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</si>
  <si>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</si>
  <si>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</si>
  <si>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</si>
  <si>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</si>
  <si>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</si>
  <si>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</si>
  <si>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</si>
  <si>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</si>
  <si>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</si>
  <si>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</si>
  <si>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</si>
  <si>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</si>
  <si>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</si>
  <si>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</si>
  <si>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</si>
  <si>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</si>
  <si>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</si>
  <si>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</si>
  <si>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</si>
  <si>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</si>
  <si>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</si>
  <si>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</si>
  <si>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</si>
  <si>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</si>
  <si>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</si>
  <si>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</si>
  <si>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</si>
  <si>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</si>
  <si>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</si>
  <si>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</si>
  <si>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</si>
  <si>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</si>
  <si>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</si>
  <si>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</si>
  <si>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</si>
  <si>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</si>
  <si>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</si>
  <si>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</si>
  <si>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</si>
  <si>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</si>
  <si>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</si>
  <si>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</si>
  <si>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</si>
  <si>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</si>
  <si>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</si>
  <si>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</si>
  <si>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</si>
  <si>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</si>
  <si>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</si>
  <si>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</si>
  <si>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</si>
  <si>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</si>
  <si>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</si>
  <si>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</si>
  <si>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</si>
  <si>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</si>
  <si>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</si>
  <si>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</si>
  <si>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</si>
  <si>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</si>
  <si>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</si>
  <si>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</si>
  <si>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</si>
  <si>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</si>
  <si>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</si>
  <si>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</si>
  <si>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</si>
  <si>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</si>
  <si>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</si>
  <si>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</si>
  <si>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</si>
  <si>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</si>
  <si>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</si>
  <si>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</si>
  <si>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</si>
  <si>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</si>
  <si>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</si>
  <si>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</si>
  <si>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</si>
  <si>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</si>
  <si>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</si>
  <si>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</si>
  <si>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</si>
  <si>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</si>
  <si>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</si>
  <si>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</si>
  <si>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</si>
  <si>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</si>
  <si>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</si>
  <si>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</si>
  <si>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</si>
  <si>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</si>
  <si>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</si>
  <si>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</si>
  <si>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</si>
  <si>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</si>
  <si>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</si>
  <si>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</si>
  <si>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</si>
  <si>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</si>
  <si>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</si>
  <si>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</si>
  <si>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</si>
  <si>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</si>
  <si>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</si>
  <si>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</si>
  <si>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</si>
  <si>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</si>
  <si>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</si>
  <si>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</si>
  <si>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</si>
  <si>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</si>
  <si>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</si>
  <si>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</si>
  <si>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</si>
  <si>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</si>
  <si>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</si>
  <si>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</si>
  <si>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</si>
  <si>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</si>
  <si>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</si>
  <si>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</si>
  <si>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</si>
  <si>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</si>
  <si>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</si>
  <si>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</si>
  <si>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</si>
  <si>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</si>
  <si>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</si>
  <si>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</si>
  <si>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</si>
  <si>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</si>
  <si>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</si>
  <si>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</si>
  <si>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</si>
  <si>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</si>
  <si>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</si>
  <si>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</si>
  <si>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</si>
  <si>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</si>
  <si>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</si>
  <si>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</si>
  <si>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</si>
  <si>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</si>
  <si>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</si>
  <si>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</si>
  <si>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</si>
  <si>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</si>
  <si>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</si>
  <si>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</si>
  <si>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</si>
  <si>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</si>
  <si>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</si>
  <si>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</si>
  <si>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</si>
  <si>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</si>
  <si>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</si>
  <si>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</si>
  <si>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</si>
  <si>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</si>
  <si>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</si>
  <si>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</si>
  <si>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</si>
  <si>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</si>
  <si>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</si>
  <si>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</si>
  <si>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</si>
  <si>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</si>
  <si>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</si>
  <si>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</si>
  <si>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</si>
  <si>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</si>
  <si>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</si>
  <si>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</si>
  <si>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</si>
  <si>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</si>
  <si>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</si>
  <si>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</si>
  <si>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</si>
  <si>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</si>
  <si>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</si>
  <si>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</si>
  <si>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</si>
  <si>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</si>
  <si>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</si>
  <si>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</si>
  <si>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</si>
  <si>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</si>
  <si>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</si>
  <si>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</si>
  <si>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</si>
  <si>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</si>
  <si>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</si>
  <si>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</si>
  <si>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</si>
  <si>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</si>
  <si>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</si>
  <si>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</si>
  <si>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</si>
  <si>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</si>
  <si>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</si>
  <si>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</si>
  <si>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</si>
  <si>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</si>
  <si>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</si>
  <si>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</si>
  <si>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</si>
  <si>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</si>
  <si>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</si>
  <si>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</si>
  <si>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</si>
  <si>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</si>
  <si>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</si>
  <si>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</si>
  <si>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</si>
  <si>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</si>
  <si>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</si>
  <si>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</si>
  <si>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</si>
  <si>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</si>
  <si>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</si>
  <si>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</si>
  <si>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</si>
  <si>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</si>
  <si>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</si>
  <si>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</si>
  <si>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</si>
  <si>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</si>
  <si>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</si>
  <si>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</si>
  <si>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</si>
  <si>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</si>
  <si>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</si>
  <si>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</si>
  <si>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</si>
  <si>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</si>
  <si>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</si>
  <si>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</si>
  <si>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</si>
  <si>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</si>
  <si>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</si>
  <si>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</si>
  <si>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</si>
  <si>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</si>
  <si>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</si>
  <si>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</si>
  <si>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</si>
  <si>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</si>
  <si>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</si>
  <si>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</si>
  <si>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</si>
  <si>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</si>
  <si>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</si>
  <si>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</si>
  <si>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</si>
  <si>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</si>
  <si>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</si>
  <si>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</si>
  <si>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</si>
  <si>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</si>
  <si>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</si>
  <si>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</si>
  <si>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</si>
  <si>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</si>
  <si>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</si>
  <si>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</si>
  <si>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</si>
  <si>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</si>
  <si>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</si>
  <si>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</si>
  <si>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</si>
  <si>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</si>
  <si>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</si>
  <si>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</si>
  <si>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</si>
  <si>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</si>
  <si>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</si>
  <si>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</si>
  <si>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</si>
  <si>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</si>
  <si>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</si>
  <si>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</si>
  <si>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</si>
  <si>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</si>
  <si>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</si>
  <si>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</si>
  <si>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</si>
  <si>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</si>
  <si>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</si>
  <si>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</si>
  <si>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</si>
  <si>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</si>
  <si>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</si>
  <si>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</si>
  <si>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</si>
  <si>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</si>
  <si>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</si>
  <si>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</si>
  <si>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</si>
  <si>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</si>
  <si>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</si>
  <si>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</si>
  <si>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</si>
  <si>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</si>
  <si>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</si>
  <si>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</si>
  <si>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</si>
  <si>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</si>
  <si>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</si>
  <si>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</si>
  <si>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</si>
  <si>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</si>
  <si>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</si>
  <si>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</si>
  <si>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</si>
  <si>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</si>
  <si>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</si>
  <si>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</si>
  <si>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</si>
  <si>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</si>
  <si>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</si>
  <si>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</si>
  <si>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</si>
  <si>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</si>
  <si>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</si>
  <si>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</si>
  <si>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</si>
  <si>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</si>
  <si>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</si>
  <si>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</si>
  <si>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</si>
  <si>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</si>
  <si>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</si>
  <si>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</si>
  <si>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</si>
  <si>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</si>
  <si>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</si>
  <si>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</si>
  <si>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</si>
  <si>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</si>
  <si>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</si>
  <si>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</si>
  <si>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</si>
  <si>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</si>
  <si>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</si>
  <si>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</si>
  <si>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</si>
  <si>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</si>
  <si>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</si>
  <si>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</si>
  <si>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</si>
  <si>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</si>
  <si>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</si>
  <si>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</si>
  <si>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</si>
  <si>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</si>
  <si>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</si>
  <si>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</si>
  <si>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</si>
  <si>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</si>
  <si>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</si>
  <si>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</si>
  <si>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</si>
  <si>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</si>
  <si>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</si>
  <si>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</si>
  <si>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</si>
  <si>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</si>
  <si>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</si>
  <si>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</si>
  <si>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</si>
  <si>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</si>
  <si>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</si>
  <si>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</si>
  <si>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</si>
  <si>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</si>
  <si>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</si>
  <si>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</si>
  <si>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</si>
  <si>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</si>
  <si>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</si>
  <si>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</si>
  <si>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</si>
  <si>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</si>
  <si>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</si>
  <si>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</si>
  <si>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</si>
  <si>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</si>
  <si>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</si>
  <si>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</si>
  <si>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</si>
  <si>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</si>
  <si>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</si>
  <si>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</si>
  <si>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</si>
  <si>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</si>
  <si>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</si>
  <si>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</si>
  <si>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</si>
  <si>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</si>
  <si>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</si>
  <si>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</si>
  <si>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</si>
  <si>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</si>
  <si>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</si>
  <si>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</si>
  <si>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</si>
  <si>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</si>
  <si>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</si>
  <si>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</si>
  <si>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</si>
  <si>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</si>
  <si>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</si>
  <si>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</si>
  <si>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</si>
  <si>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</si>
  <si>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</si>
  <si>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</si>
  <si>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</si>
  <si>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</si>
  <si>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</si>
  <si>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</si>
  <si>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</si>
  <si>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</si>
  <si>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</si>
  <si>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</si>
  <si>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</si>
  <si>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</si>
  <si>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</si>
  <si>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</si>
  <si>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</si>
  <si>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</si>
  <si>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</si>
  <si>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</si>
  <si>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</si>
  <si>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</si>
  <si>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</si>
  <si>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</si>
  <si>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</si>
  <si>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</si>
  <si>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</si>
  <si>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</si>
  <si>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</si>
  <si>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</si>
  <si>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</si>
  <si>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</si>
  <si>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</si>
  <si>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</si>
  <si>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</si>
  <si>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</si>
  <si>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</si>
  <si>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</si>
  <si>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</si>
  <si>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</si>
  <si>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</si>
  <si>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</si>
  <si>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</si>
  <si>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</si>
  <si>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</si>
  <si>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</si>
  <si>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</si>
  <si>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</si>
  <si>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</si>
  <si>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</si>
  <si>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</si>
  <si>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</si>
  <si>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</si>
  <si>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</si>
  <si>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</si>
  <si>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</si>
  <si>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</si>
  <si>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</si>
  <si>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</si>
  <si>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</si>
  <si>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</si>
  <si>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</si>
  <si>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</si>
  <si>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</si>
  <si>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</si>
  <si>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</si>
  <si>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</si>
  <si>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</si>
  <si>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</si>
  <si>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</si>
  <si>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</si>
  <si>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</si>
  <si>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</si>
  <si>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</si>
  <si>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</si>
  <si>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</si>
  <si>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</si>
  <si>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</si>
  <si>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</si>
  <si>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</si>
  <si>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</si>
  <si>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</si>
  <si>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</si>
  <si>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</si>
  <si>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</si>
  <si>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</si>
  <si>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</si>
  <si>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</si>
  <si>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</si>
  <si>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</si>
  <si>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</si>
  <si>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</si>
  <si>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</si>
  <si>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</si>
  <si>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</si>
  <si>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</si>
  <si>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</si>
  <si>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</si>
  <si>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</si>
  <si>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</si>
  <si>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</si>
  <si>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</si>
  <si>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</si>
  <si>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</si>
  <si>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</si>
  <si>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</si>
  <si>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</si>
  <si>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</si>
  <si>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</si>
  <si>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</si>
  <si>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</si>
  <si>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</si>
  <si>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</si>
  <si>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</si>
  <si>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</si>
  <si>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</si>
  <si>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</si>
  <si>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</si>
  <si>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</si>
  <si>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</si>
  <si>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</si>
  <si>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</si>
  <si>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</si>
  <si>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</si>
  <si>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</si>
  <si>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</si>
  <si>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</si>
  <si>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</si>
  <si>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</si>
  <si>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</si>
  <si>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</si>
  <si>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</si>
  <si>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</si>
  <si>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</si>
  <si>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</si>
  <si>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</si>
  <si>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</si>
  <si>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</si>
  <si>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</si>
  <si>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</si>
  <si>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</si>
  <si>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</si>
  <si>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</si>
  <si>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</si>
  <si>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</si>
  <si>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</si>
  <si>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</si>
  <si>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</si>
  <si>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</si>
  <si>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</si>
  <si>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</si>
  <si>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</si>
  <si>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</si>
  <si>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</si>
  <si>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</si>
  <si>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</si>
  <si>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</si>
  <si>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</si>
  <si>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</si>
  <si>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</si>
  <si>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</si>
  <si>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</si>
  <si>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</si>
  <si>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</si>
  <si>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</si>
  <si>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</si>
  <si>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</si>
  <si>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</si>
  <si>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</si>
  <si>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</si>
  <si>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</si>
  <si>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</si>
  <si>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</si>
  <si>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</si>
  <si>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</si>
  <si>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</si>
  <si>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</si>
  <si>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</si>
  <si>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</si>
  <si>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</si>
  <si>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</si>
  <si>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</si>
  <si>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</si>
  <si>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</si>
  <si>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</si>
  <si>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</si>
  <si>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</si>
  <si>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</si>
  <si>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</si>
  <si>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</si>
  <si>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</si>
  <si>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</si>
  <si>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</si>
  <si>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</si>
  <si>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</si>
  <si>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</si>
  <si>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</si>
  <si>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</si>
  <si>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</si>
  <si>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</si>
  <si>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</si>
  <si>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</si>
  <si>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</si>
  <si>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</si>
  <si>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</si>
  <si>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</si>
  <si>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</si>
  <si>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</si>
  <si>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</si>
  <si>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</si>
  <si>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</si>
  <si>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</si>
  <si>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</si>
  <si>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</si>
  <si>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</si>
  <si>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</si>
  <si>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</si>
  <si>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</si>
  <si>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</si>
  <si>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</si>
  <si>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</si>
  <si>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</si>
  <si>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</si>
  <si>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</si>
  <si>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</si>
  <si>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</si>
  <si>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</si>
  <si>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</si>
  <si>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</si>
  <si>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</si>
  <si>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</si>
  <si>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</si>
  <si>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</si>
  <si>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</si>
  <si>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</si>
  <si>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</si>
  <si>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</si>
  <si>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</si>
  <si>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</si>
  <si>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</si>
  <si>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</si>
  <si>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</si>
  <si>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</si>
  <si>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</si>
  <si>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</si>
  <si>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</si>
  <si>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</si>
  <si>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</si>
  <si>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</si>
  <si>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</si>
  <si>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</si>
  <si>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</si>
  <si>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</si>
  <si>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</si>
  <si>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</si>
  <si>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</si>
  <si>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</si>
  <si>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</si>
  <si>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</si>
  <si>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</si>
  <si>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</si>
  <si>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</si>
  <si>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</si>
  <si>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</si>
  <si>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</si>
  <si>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</si>
  <si>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</si>
  <si>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</si>
  <si>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</si>
  <si>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</si>
  <si>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</si>
  <si>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</si>
  <si>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</si>
  <si>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</si>
  <si>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</si>
  <si>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</si>
  <si>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</si>
  <si>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</si>
  <si>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</si>
  <si>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</si>
  <si>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</si>
  <si>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</si>
  <si>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</si>
  <si>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</si>
  <si>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</si>
  <si>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</si>
  <si>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</si>
  <si>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</si>
  <si>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</si>
  <si>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</si>
  <si>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</si>
  <si>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</si>
  <si>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</si>
  <si>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</si>
  <si>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</si>
  <si>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</si>
  <si>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</si>
  <si>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</si>
  <si>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</si>
  <si>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</si>
  <si>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</si>
  <si>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</si>
  <si>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</si>
  <si>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</si>
  <si>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</si>
  <si>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</si>
  <si>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</si>
  <si>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</si>
  <si>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</si>
  <si>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</si>
  <si>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</si>
  <si>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</si>
  <si>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</si>
  <si>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</si>
  <si>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</si>
  <si>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</si>
  <si>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</si>
  <si>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</si>
  <si>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</si>
  <si>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</si>
  <si>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</si>
  <si>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</si>
  <si>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</si>
  <si>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</si>
  <si>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</si>
  <si>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</si>
  <si>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</si>
  <si>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</si>
  <si>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</si>
  <si>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</si>
  <si>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</si>
  <si>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</si>
  <si>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</si>
  <si>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</si>
  <si>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</si>
  <si>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</si>
  <si>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</si>
  <si>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</si>
  <si>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</si>
  <si>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</si>
  <si>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</si>
  <si>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</si>
  <si>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</si>
  <si>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</si>
  <si>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</si>
  <si>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</si>
  <si>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</si>
  <si>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</si>
  <si>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</si>
  <si>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</si>
  <si>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</si>
  <si>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</si>
  <si>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</si>
  <si>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</si>
  <si>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</si>
  <si>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</si>
  <si>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</si>
  <si>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</si>
  <si>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</si>
  <si>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</si>
  <si>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</si>
  <si>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</si>
  <si>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</si>
  <si>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</si>
  <si>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</si>
  <si>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</si>
  <si>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</si>
  <si>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</si>
  <si>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</si>
  <si>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</si>
  <si>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</si>
  <si>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</si>
  <si>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</si>
  <si>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</si>
  <si>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</si>
  <si>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</si>
  <si>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</si>
  <si>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</si>
  <si>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</si>
  <si>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</si>
  <si>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</si>
  <si>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</si>
  <si>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</si>
  <si>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</si>
  <si>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</si>
  <si>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</si>
  <si>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</si>
  <si>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</si>
  <si>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</si>
  <si>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</si>
  <si>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</si>
  <si>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</si>
  <si>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</si>
  <si>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</si>
  <si>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</si>
  <si>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</si>
  <si>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</si>
  <si>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</si>
  <si>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</si>
  <si>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</si>
  <si>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</si>
  <si>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</si>
  <si>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</si>
  <si>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</si>
  <si>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</si>
  <si>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</si>
  <si>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</si>
  <si>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</si>
  <si>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</si>
  <si>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</si>
  <si>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</si>
  <si>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</si>
  <si>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</si>
  <si>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</si>
  <si>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</si>
  <si>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</si>
  <si>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</si>
  <si>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</si>
  <si>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</si>
  <si>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</si>
  <si>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</si>
  <si>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</si>
  <si>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</si>
  <si>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</si>
  <si>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</si>
  <si>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</si>
  <si>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</si>
  <si>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</si>
  <si>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</si>
  <si>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</si>
  <si>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</si>
  <si>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</si>
  <si>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</si>
  <si>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</si>
  <si>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</si>
  <si>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</si>
  <si>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</si>
  <si>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</si>
  <si>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</si>
  <si>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</si>
  <si>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</si>
  <si>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</si>
  <si>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</si>
  <si>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</si>
  <si>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</si>
  <si>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</si>
  <si>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</si>
  <si>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</si>
  <si>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</si>
  <si>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</si>
  <si>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</si>
  <si>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</si>
  <si>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</si>
  <si>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</si>
  <si>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</si>
  <si>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</si>
  <si>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</si>
  <si>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</si>
  <si>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</si>
  <si>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</si>
  <si>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</si>
  <si>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</si>
  <si>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</si>
  <si>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</si>
  <si>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</si>
  <si>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</si>
  <si>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</si>
  <si>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</si>
  <si>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</si>
  <si>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</si>
  <si>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</si>
  <si>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</si>
  <si>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</si>
  <si>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</si>
  <si>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</si>
  <si>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</si>
  <si>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</si>
  <si>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</si>
  <si>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</si>
  <si>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</si>
  <si>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</si>
  <si>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</si>
  <si>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</si>
  <si>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</si>
  <si>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</si>
  <si>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</si>
  <si>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</si>
  <si>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</si>
  <si>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</si>
  <si>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</si>
  <si>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</si>
  <si>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</si>
  <si>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</si>
  <si>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</si>
  <si>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</si>
  <si>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</si>
  <si>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</si>
  <si>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</si>
  <si>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</si>
  <si>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</si>
  <si>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</si>
  <si>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</si>
  <si>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</si>
  <si>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</si>
  <si>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</si>
  <si>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</si>
  <si>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</si>
  <si>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</si>
  <si>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</si>
  <si>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</si>
  <si>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</si>
  <si>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</si>
  <si>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</si>
  <si>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</si>
  <si>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</si>
  <si>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</si>
  <si>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</si>
  <si>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</si>
  <si>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</si>
  <si>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</si>
  <si>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</si>
  <si>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</si>
  <si>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</si>
  <si>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</si>
  <si>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</si>
  <si>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</si>
  <si>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</si>
  <si>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</si>
  <si>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</si>
  <si>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</si>
  <si>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</si>
  <si>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</si>
  <si>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</si>
  <si>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</si>
  <si>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</si>
  <si>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</si>
  <si>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</si>
  <si>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</si>
  <si>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</si>
  <si>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</si>
  <si>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</si>
  <si>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</si>
  <si>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</si>
  <si>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</si>
  <si>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</si>
  <si>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</si>
  <si>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</si>
  <si>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</si>
  <si>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</si>
  <si>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</si>
  <si>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</si>
  <si>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</si>
  <si>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</si>
  <si>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</si>
  <si>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</si>
  <si>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</si>
  <si>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</si>
  <si>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</si>
  <si>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</si>
  <si>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</si>
  <si>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</si>
  <si>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</si>
  <si>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</si>
  <si>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</si>
  <si>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</si>
  <si>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</si>
  <si>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</si>
  <si>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</si>
  <si>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</si>
  <si>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</si>
  <si>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</si>
  <si>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</si>
  <si>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</si>
  <si>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</si>
  <si>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</si>
  <si>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</si>
  <si>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</si>
  <si>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</si>
  <si>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</si>
  <si>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</si>
  <si>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</si>
  <si>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</si>
  <si>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</si>
  <si>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</si>
  <si>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</si>
  <si>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</si>
  <si>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</si>
  <si>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</si>
  <si>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</si>
  <si>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</si>
  <si>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</si>
  <si>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</si>
  <si>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</si>
  <si>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</si>
  <si>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</si>
  <si>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</si>
  <si>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</si>
  <si>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</si>
  <si>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</si>
  <si>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</si>
  <si>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</si>
  <si>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</si>
  <si>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</si>
  <si>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</si>
  <si>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</si>
  <si>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</si>
  <si>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</si>
  <si>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</si>
  <si>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</si>
  <si>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</si>
  <si>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</si>
  <si>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</si>
  <si>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</si>
  <si>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</si>
  <si>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</si>
  <si>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</si>
  <si>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</si>
  <si>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</si>
  <si>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</si>
  <si>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</si>
  <si>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</si>
  <si>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</si>
  <si>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</si>
  <si>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</si>
  <si>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</si>
  <si>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</si>
  <si>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</si>
  <si>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</si>
  <si>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</si>
  <si>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</si>
  <si>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</si>
  <si>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</si>
  <si>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</si>
  <si>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</si>
  <si>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</si>
  <si>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</si>
  <si>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</si>
  <si>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</si>
  <si>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</si>
  <si>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</si>
  <si>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</si>
  <si>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</si>
  <si>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</si>
  <si>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</si>
  <si>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</si>
  <si>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</si>
  <si>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</si>
  <si>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</si>
  <si>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</si>
  <si>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</si>
  <si>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</si>
  <si>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</si>
  <si>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</si>
  <si>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</si>
  <si>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</si>
  <si>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</si>
  <si>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</si>
  <si>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</si>
  <si>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</si>
  <si>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</si>
  <si>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</si>
  <si>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</si>
  <si>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</si>
  <si>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</si>
  <si>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</si>
  <si>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</si>
  <si>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</si>
  <si>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</si>
  <si>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</si>
  <si>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</si>
  <si>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</si>
  <si>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</si>
  <si>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</si>
  <si>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</si>
  <si>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</si>
  <si>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</si>
  <si>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</si>
  <si>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</si>
  <si>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</si>
  <si>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</si>
  <si>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</si>
  <si>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</si>
  <si>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</si>
  <si>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</si>
  <si>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</si>
  <si>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</si>
  <si>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</si>
  <si>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</si>
  <si>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</si>
  <si>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</si>
  <si>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</si>
  <si>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</si>
  <si>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</si>
  <si>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</si>
  <si>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</si>
  <si>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</si>
  <si>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</si>
  <si>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</si>
  <si>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</si>
  <si>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</si>
  <si>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</si>
  <si>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</si>
  <si>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</si>
  <si>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</si>
  <si>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</si>
  <si>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</si>
  <si>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</si>
  <si>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</si>
  <si>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</si>
  <si>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</si>
  <si>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</si>
  <si>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</si>
  <si>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</si>
  <si>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</si>
  <si>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</si>
  <si>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</si>
  <si>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</si>
  <si>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</si>
  <si>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</si>
  <si>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</si>
  <si>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</si>
  <si>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</si>
  <si>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</si>
  <si>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</si>
  <si>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</si>
  <si>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</si>
  <si>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</si>
  <si>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</si>
  <si>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</si>
  <si>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</si>
  <si>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</si>
  <si>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</si>
  <si>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</si>
  <si>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</si>
  <si>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</si>
  <si>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</si>
  <si>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</si>
  <si>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</si>
  <si>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</si>
  <si>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</si>
  <si>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</si>
  <si>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</si>
  <si>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</si>
  <si>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</si>
  <si>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</si>
  <si>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</si>
  <si>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</si>
  <si>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</si>
  <si>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</si>
  <si>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</si>
  <si>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</si>
  <si>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</si>
  <si>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</si>
  <si>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</si>
  <si>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</si>
  <si>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</si>
  <si>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</si>
  <si>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</si>
  <si>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</si>
  <si>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</si>
  <si>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</si>
  <si>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</si>
  <si>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</si>
  <si>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</si>
  <si>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</si>
  <si>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</si>
  <si>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</si>
  <si>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</si>
  <si>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</si>
  <si>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</si>
  <si>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</si>
  <si>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</si>
  <si>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</si>
  <si>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</si>
  <si>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</si>
  <si>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</si>
  <si>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</si>
  <si>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</si>
  <si>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</si>
  <si>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</si>
  <si>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</si>
  <si>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</si>
  <si>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</si>
  <si>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</si>
  <si>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</si>
  <si>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</si>
  <si>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</si>
  <si>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</si>
  <si>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</si>
  <si>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</si>
  <si>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</si>
  <si>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</si>
  <si>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</si>
  <si>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</si>
  <si>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</si>
  <si>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</si>
  <si>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</si>
  <si>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</si>
  <si>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</si>
  <si>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</si>
  <si>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</si>
  <si>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</si>
  <si>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</si>
  <si>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</si>
  <si>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</si>
  <si>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</si>
  <si>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</si>
  <si>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</si>
  <si>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</si>
  <si>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</si>
  <si>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</si>
  <si>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</si>
  <si>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</si>
  <si>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</si>
  <si>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</si>
  <si>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</si>
  <si>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</si>
  <si>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</si>
  <si>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</si>
  <si>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</si>
  <si>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</si>
  <si>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</si>
  <si>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</si>
  <si>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</si>
  <si>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</si>
  <si>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</si>
  <si>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</si>
  <si>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</si>
  <si>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</si>
  <si>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</si>
  <si>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</si>
  <si>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</si>
  <si>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</si>
  <si>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</si>
  <si>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</si>
  <si>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</si>
  <si>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</si>
  <si>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</si>
  <si>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</si>
  <si>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</si>
  <si>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</si>
  <si>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</si>
  <si>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</si>
  <si>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</si>
  <si>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</si>
  <si>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</si>
  <si>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</si>
  <si>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</si>
  <si>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</si>
  <si>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</si>
  <si>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</si>
  <si>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</si>
  <si>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</si>
  <si>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</si>
  <si>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</si>
  <si>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</si>
  <si>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</si>
  <si>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</si>
  <si>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</si>
  <si>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</si>
  <si>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</si>
  <si>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</si>
  <si>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</si>
  <si>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</si>
  <si>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</si>
  <si>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</si>
  <si>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</si>
  <si>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</si>
  <si>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</si>
  <si>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</si>
  <si>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</si>
  <si>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</si>
  <si>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</si>
  <si>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</si>
  <si>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</si>
  <si>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</si>
  <si>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</si>
  <si>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</si>
  <si>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</si>
  <si>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</si>
  <si>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</si>
  <si>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</si>
  <si>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</si>
  <si>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</si>
  <si>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</si>
  <si>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</si>
  <si>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</si>
  <si>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</si>
  <si>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</si>
  <si>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</si>
  <si>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</si>
  <si>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</si>
  <si>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</si>
  <si>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</si>
  <si>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</si>
  <si>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</si>
  <si>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</si>
  <si>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</si>
  <si>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</si>
  <si>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</si>
  <si>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</si>
  <si>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</si>
  <si>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</si>
  <si>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</si>
  <si>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</si>
  <si>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</si>
  <si>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</si>
  <si>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</si>
  <si>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</si>
  <si>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</si>
  <si>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</si>
  <si>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</si>
  <si>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</si>
  <si>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</si>
  <si>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</si>
  <si>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</si>
  <si>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</si>
  <si>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</si>
  <si>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</si>
  <si>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</si>
  <si>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</si>
  <si>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</si>
  <si>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</si>
  <si>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</si>
  <si>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</si>
  <si>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</si>
  <si>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</si>
  <si>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</si>
  <si>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</si>
  <si>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</si>
  <si>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</si>
  <si>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</si>
  <si>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</si>
  <si>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</si>
  <si>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</si>
  <si>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</si>
  <si>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</si>
  <si>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</si>
  <si>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</si>
  <si>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</si>
  <si>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</si>
  <si>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</si>
  <si>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</si>
  <si>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</si>
  <si>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</si>
  <si>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</si>
  <si>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</si>
  <si>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</si>
  <si>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</si>
  <si>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</si>
  <si>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</si>
  <si>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</si>
  <si>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</si>
  <si>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</si>
  <si>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</si>
  <si>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</si>
  <si>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</si>
  <si>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</si>
  <si>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</si>
  <si>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</si>
  <si>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</si>
  <si>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</si>
  <si>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</si>
  <si>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</si>
  <si>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</si>
  <si>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</si>
  <si>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</si>
  <si>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</si>
  <si>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</si>
  <si>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</si>
  <si>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</si>
  <si>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</si>
  <si>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</si>
  <si>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</si>
  <si>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</si>
  <si>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</si>
  <si>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</si>
  <si>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</si>
  <si>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</si>
  <si>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</si>
  <si>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</si>
  <si>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</si>
  <si>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</si>
  <si>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</si>
  <si>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</si>
  <si>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</si>
  <si>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</si>
  <si>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</si>
  <si>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</si>
  <si>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</si>
  <si>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</si>
  <si>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</si>
  <si>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</si>
  <si>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</si>
  <si>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</si>
  <si>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</si>
  <si>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</si>
  <si>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</si>
  <si>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</si>
  <si>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</si>
  <si>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</si>
  <si>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</si>
  <si>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</si>
  <si>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</si>
  <si>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</si>
  <si>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</si>
  <si>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</si>
  <si>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</si>
  <si>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</si>
  <si>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</si>
  <si>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</si>
  <si>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</si>
  <si>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</si>
  <si>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</si>
  <si>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</si>
  <si>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</si>
  <si>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</si>
  <si>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</si>
  <si>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</si>
  <si>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</si>
  <si>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</si>
  <si>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</si>
  <si>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</si>
  <si>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</si>
  <si>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</si>
  <si>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</si>
  <si>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</si>
  <si>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</si>
  <si>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</si>
  <si>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</si>
  <si>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</si>
  <si>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</si>
  <si>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</si>
  <si>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</si>
  <si>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</si>
  <si>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</si>
  <si>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</si>
  <si>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</si>
  <si>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</si>
  <si>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</si>
  <si>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</si>
  <si>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</si>
  <si>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</si>
  <si>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</si>
  <si>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</si>
  <si>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</si>
  <si>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</si>
  <si>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</si>
  <si>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</si>
  <si>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</si>
  <si>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</si>
  <si>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</si>
  <si>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</si>
  <si>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</si>
  <si>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</si>
  <si>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</si>
  <si>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</si>
  <si>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</si>
  <si>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</si>
  <si>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</si>
  <si>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</si>
  <si>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</si>
  <si>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</si>
  <si>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</si>
  <si>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</si>
  <si>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</si>
  <si>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</si>
  <si>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</si>
  <si>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</si>
  <si>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</si>
  <si>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</si>
  <si>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</si>
  <si>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</si>
  <si>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</si>
  <si>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</si>
  <si>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</si>
  <si>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</si>
  <si>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</si>
  <si>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</si>
  <si>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</si>
  <si>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</si>
  <si>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</si>
  <si>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</si>
  <si>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</si>
  <si>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</si>
  <si>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</si>
  <si>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</si>
  <si>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</si>
  <si>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</si>
  <si>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</si>
  <si>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</si>
  <si>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</si>
  <si>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</si>
  <si>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</si>
  <si>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</si>
  <si>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</si>
  <si>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</si>
  <si>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</si>
  <si>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</si>
  <si>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</si>
  <si>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</si>
  <si>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</si>
  <si>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</si>
  <si>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</si>
  <si>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</si>
  <si>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</si>
  <si>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</si>
  <si>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</si>
  <si>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</si>
  <si>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</si>
  <si>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</si>
  <si>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</si>
  <si>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</si>
  <si>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</si>
  <si>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</si>
  <si>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</si>
  <si>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</si>
  <si>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</si>
  <si>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</si>
  <si>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</si>
  <si>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</si>
  <si>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</si>
  <si>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</si>
  <si>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</si>
  <si>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</si>
  <si>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</si>
  <si>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</si>
  <si>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</si>
  <si>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</si>
  <si>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</si>
  <si>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</si>
  <si>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</si>
  <si>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</si>
  <si>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</si>
  <si>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</si>
  <si>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</si>
  <si>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</si>
  <si>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</si>
  <si>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</si>
  <si>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</si>
  <si>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</si>
  <si>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</si>
  <si>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</si>
  <si>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</si>
  <si>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</si>
  <si>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</si>
  <si>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</si>
  <si>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</si>
  <si>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</si>
  <si>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</si>
  <si>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</si>
  <si>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</si>
  <si>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</si>
  <si>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</si>
  <si>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</si>
  <si>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</si>
  <si>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</si>
  <si>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</si>
  <si>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</si>
  <si>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</si>
  <si>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</si>
  <si>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</si>
  <si>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</si>
  <si>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</si>
  <si>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</si>
  <si>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</si>
  <si>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</si>
  <si>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</si>
  <si>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</si>
  <si>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</si>
  <si>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</si>
  <si>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</si>
  <si>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</si>
  <si>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</si>
  <si>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</si>
  <si>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</si>
  <si>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</si>
  <si>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</si>
  <si>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</si>
  <si>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</si>
  <si>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</si>
  <si>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</si>
  <si>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</si>
  <si>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</si>
  <si>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</si>
  <si>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</si>
  <si>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</si>
  <si>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</si>
  <si>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</si>
  <si>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</si>
  <si>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</si>
  <si>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</si>
  <si>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</si>
  <si>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</si>
  <si>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</si>
  <si>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</si>
  <si>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</si>
  <si>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</si>
  <si>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</si>
  <si>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</si>
  <si>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</si>
  <si>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</si>
  <si>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</si>
  <si>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</si>
  <si>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</si>
  <si>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</si>
  <si>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</si>
  <si>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</si>
  <si>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</si>
  <si>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</si>
  <si>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</si>
  <si>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</si>
  <si>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</si>
  <si>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</si>
  <si>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</si>
  <si>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</si>
  <si>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</si>
  <si>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</si>
  <si>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</si>
  <si>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</si>
  <si>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</si>
  <si>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</si>
  <si>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</si>
  <si>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</si>
  <si>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</si>
  <si>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</si>
  <si>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</si>
  <si>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</si>
  <si>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</si>
  <si>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</si>
  <si>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</si>
  <si>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</si>
  <si>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</si>
  <si>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</si>
  <si>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</si>
  <si>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</si>
  <si>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</si>
  <si>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</si>
  <si>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</si>
  <si>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</si>
  <si>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</si>
  <si>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</si>
  <si>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</si>
  <si>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</si>
  <si>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</si>
  <si>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</si>
  <si>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</si>
  <si>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</si>
  <si>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</si>
  <si>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</si>
  <si>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</si>
  <si>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</si>
  <si>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</si>
  <si>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</si>
  <si>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</si>
  <si>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</si>
  <si>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</si>
  <si>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</si>
  <si>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</si>
  <si>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</si>
  <si>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</si>
  <si>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</si>
  <si>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</si>
  <si>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</si>
  <si>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</si>
  <si>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</si>
  <si>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</si>
  <si>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</si>
  <si>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</si>
  <si>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</si>
  <si>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</si>
  <si>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</si>
  <si>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</si>
  <si>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</si>
  <si>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</si>
  <si>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</si>
  <si>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</si>
  <si>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</si>
  <si>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</si>
  <si>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</si>
  <si>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</si>
  <si>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</si>
  <si>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</si>
  <si>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</si>
  <si>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</si>
  <si>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</si>
  <si>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</si>
  <si>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</si>
  <si>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</si>
  <si>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</si>
  <si>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</si>
  <si>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</si>
  <si>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</si>
  <si>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</si>
  <si>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</si>
  <si>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</si>
  <si>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</si>
  <si>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</si>
  <si>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</si>
  <si>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</si>
  <si>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</si>
  <si>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</si>
  <si>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</si>
  <si>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</si>
  <si>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</si>
  <si>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</si>
  <si>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</si>
  <si>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</si>
  <si>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</si>
  <si>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</si>
  <si>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</si>
  <si>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</si>
  <si>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</si>
  <si>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</si>
  <si>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</si>
  <si>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</si>
  <si>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</si>
  <si>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</si>
  <si>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</si>
  <si>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</si>
  <si>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</si>
  <si>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</si>
  <si>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</si>
  <si>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</si>
  <si>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</si>
  <si>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</si>
  <si>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</si>
  <si>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</si>
  <si>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</si>
  <si>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</si>
  <si>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</si>
  <si>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</si>
  <si>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</si>
  <si>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</si>
  <si>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</si>
  <si>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</si>
  <si>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</si>
  <si>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</si>
  <si>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</si>
  <si>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</si>
  <si>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</si>
  <si>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</si>
  <si>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</si>
  <si>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</si>
  <si>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</si>
  <si>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</si>
  <si>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</si>
  <si>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</si>
  <si>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</si>
  <si>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</si>
  <si>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</si>
  <si>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</si>
  <si>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</si>
  <si>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</si>
  <si>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</si>
  <si>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</si>
  <si>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</si>
  <si>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</si>
  <si>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</si>
  <si>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</si>
  <si>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</si>
  <si>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</si>
  <si>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</si>
  <si>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</si>
  <si>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</si>
  <si>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</si>
  <si>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</si>
  <si>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</si>
  <si>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</si>
  <si>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</si>
  <si>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</si>
  <si>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</si>
  <si>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</si>
  <si>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</si>
  <si>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</si>
  <si>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</si>
  <si>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</si>
  <si>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</si>
  <si>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</si>
  <si>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</si>
  <si>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</si>
  <si>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</si>
  <si>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</si>
  <si>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</si>
  <si>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</si>
  <si>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</si>
  <si>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</si>
  <si>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</si>
  <si>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</si>
  <si>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</si>
  <si>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</si>
  <si>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</si>
  <si>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</si>
  <si>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</si>
  <si>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</si>
  <si>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</si>
  <si>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</si>
  <si>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</si>
  <si>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</si>
  <si>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</si>
  <si>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</si>
  <si>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</si>
  <si>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</si>
  <si>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</si>
  <si>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</si>
  <si>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</si>
  <si>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</si>
  <si>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</si>
  <si>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</si>
  <si>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</si>
  <si>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</si>
  <si>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</si>
  <si>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</si>
  <si>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</si>
  <si>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</si>
  <si>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</si>
  <si>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</si>
  <si>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</si>
  <si>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</si>
  <si>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</si>
  <si>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</si>
  <si>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</si>
  <si>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</si>
  <si>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</si>
  <si>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</si>
  <si>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</si>
  <si>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</si>
  <si>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</si>
  <si>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</si>
  <si>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</si>
  <si>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</si>
  <si>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</si>
  <si>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</si>
  <si>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</si>
  <si>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</si>
  <si>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</si>
  <si>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</si>
  <si>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</si>
  <si>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</si>
  <si>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</si>
  <si>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</si>
  <si>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</si>
  <si>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</si>
  <si>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</si>
  <si>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</si>
  <si>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</si>
  <si>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</si>
  <si>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</si>
  <si>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</si>
  <si>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</si>
  <si>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</si>
  <si>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</si>
  <si>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</si>
  <si>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</si>
  <si>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</si>
  <si>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</si>
  <si>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</si>
  <si>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</si>
  <si>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</si>
  <si>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</si>
  <si>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</si>
  <si>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</si>
  <si>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</si>
  <si>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</si>
  <si>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</si>
  <si>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</si>
  <si>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</si>
  <si>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</si>
  <si>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</si>
  <si>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</si>
  <si>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</si>
  <si>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</si>
  <si>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</si>
  <si>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</si>
  <si>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</si>
  <si>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</si>
  <si>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</si>
  <si>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</si>
  <si>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</si>
  <si>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</si>
  <si>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</si>
  <si>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</si>
  <si>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</si>
  <si>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</si>
  <si>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</si>
  <si>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</si>
  <si>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</si>
  <si>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</si>
  <si>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</si>
  <si>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</si>
  <si>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</si>
  <si>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</si>
  <si>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</si>
  <si>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</si>
  <si>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</si>
  <si>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</si>
  <si>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</si>
  <si>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</si>
  <si>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</si>
  <si>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</si>
  <si>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</si>
  <si>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</si>
  <si>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</si>
  <si>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</si>
  <si>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</si>
  <si>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</si>
  <si>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</si>
  <si>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</si>
  <si>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</si>
  <si>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</si>
  <si>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</si>
  <si>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</si>
  <si>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</si>
  <si>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</si>
  <si>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</si>
  <si>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</si>
  <si>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</si>
  <si>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</si>
  <si>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</si>
  <si>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</si>
  <si>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</si>
  <si>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</si>
  <si>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</si>
  <si>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</si>
  <si>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</si>
  <si>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</si>
  <si>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</si>
  <si>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</si>
  <si>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</si>
  <si>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</si>
  <si>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</si>
  <si>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</si>
  <si>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</si>
  <si>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</si>
  <si>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</si>
  <si>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</si>
  <si>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</si>
  <si>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</si>
  <si>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</si>
  <si>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</si>
  <si>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</si>
  <si>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</si>
  <si>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</si>
  <si>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</si>
  <si>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</si>
  <si>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</si>
  <si>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</si>
  <si>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</si>
  <si>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</si>
  <si>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</si>
  <si>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</si>
  <si>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</si>
  <si>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</si>
  <si>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</si>
  <si>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</si>
  <si>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</si>
  <si>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</si>
  <si>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</si>
  <si>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</si>
  <si>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</si>
  <si>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</si>
  <si>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</si>
  <si>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</si>
  <si>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</si>
  <si>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</si>
  <si>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</si>
  <si>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</si>
  <si>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</si>
  <si>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</si>
  <si>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</si>
  <si>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</si>
  <si>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</si>
  <si>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</si>
  <si>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</si>
  <si>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</si>
  <si>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</si>
  <si>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</si>
  <si>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</si>
  <si>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</si>
  <si>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</si>
  <si>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</si>
  <si>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</si>
  <si>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</si>
  <si>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</si>
  <si>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</si>
  <si>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</si>
  <si>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</si>
  <si>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</si>
  <si>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</si>
  <si>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</si>
  <si>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</si>
  <si>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</si>
  <si>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</si>
  <si>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</si>
  <si>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</si>
  <si>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</si>
  <si>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</si>
  <si>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</si>
  <si>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</si>
  <si>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</si>
  <si>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</si>
  <si>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</si>
  <si>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</si>
  <si>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</si>
  <si>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</si>
  <si>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</si>
  <si>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</si>
  <si>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</si>
  <si>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</si>
  <si>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</si>
  <si>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</si>
  <si>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</si>
  <si>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</si>
  <si>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</si>
  <si>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</si>
  <si>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</si>
  <si>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</si>
  <si>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</si>
  <si>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</si>
  <si>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</si>
  <si>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</si>
  <si>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</si>
  <si>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</si>
  <si>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</si>
  <si>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</si>
  <si>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</si>
  <si>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</si>
  <si>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</si>
  <si>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</si>
  <si>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</si>
  <si>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</si>
  <si>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</si>
  <si>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</si>
  <si>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</si>
  <si>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</si>
  <si>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</si>
  <si>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</si>
  <si>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</si>
  <si>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</si>
  <si>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</si>
  <si>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</si>
  <si>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</si>
  <si>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</si>
  <si>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</si>
  <si>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</si>
  <si>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</si>
  <si>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</si>
  <si>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</si>
  <si>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</si>
  <si>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</si>
  <si>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</si>
  <si>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</si>
  <si>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</si>
  <si>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</si>
  <si>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</si>
  <si>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</si>
  <si>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</si>
  <si>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</si>
  <si>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</si>
  <si>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</si>
  <si>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</si>
  <si>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</si>
  <si>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</si>
  <si>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</si>
  <si>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</si>
  <si>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</si>
  <si>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</si>
  <si>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</si>
  <si>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</si>
  <si>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</si>
  <si>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</si>
  <si>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</si>
  <si>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</si>
  <si>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</si>
  <si>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</si>
  <si>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</si>
  <si>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</si>
  <si>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</si>
  <si>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</si>
  <si>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</si>
  <si>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</si>
  <si>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</si>
  <si>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</si>
  <si>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</si>
  <si>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</si>
  <si>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</si>
  <si>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</si>
  <si>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</si>
  <si>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</si>
  <si>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</si>
  <si>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</si>
  <si>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</si>
  <si>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</si>
  <si>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</si>
  <si>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</si>
  <si>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</si>
  <si>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</si>
  <si>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</si>
  <si>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</si>
  <si>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</si>
  <si>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</si>
  <si>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</si>
  <si>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</si>
  <si>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</si>
  <si>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</si>
  <si>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</si>
  <si>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</si>
  <si>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</si>
  <si>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</si>
  <si>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</si>
  <si>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</si>
  <si>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</si>
  <si>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</si>
  <si>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</si>
  <si>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</si>
  <si>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</si>
  <si>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</si>
  <si>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</si>
  <si>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</si>
  <si>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</si>
  <si>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</si>
  <si>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</si>
  <si>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</si>
  <si>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</si>
  <si>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</si>
  <si>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</si>
  <si>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</si>
  <si>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</si>
  <si>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</si>
  <si>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</si>
  <si>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</si>
  <si>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</si>
  <si>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</si>
  <si>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</si>
  <si>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</si>
  <si>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</si>
  <si>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</si>
  <si>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</si>
  <si>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</si>
  <si>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</si>
  <si>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</si>
  <si>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</si>
  <si>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</si>
  <si>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</si>
  <si>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</si>
  <si>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</si>
  <si>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</si>
  <si>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</si>
  <si>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</si>
  <si>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</si>
  <si>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</si>
  <si>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</si>
  <si>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</si>
  <si>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</si>
  <si>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</si>
  <si>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</si>
  <si>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</si>
  <si>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</si>
  <si>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</si>
  <si>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</si>
  <si>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</si>
  <si>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</si>
  <si>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</si>
  <si>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</si>
  <si>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</si>
  <si>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</si>
  <si>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</si>
  <si>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</si>
  <si>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</si>
  <si>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</si>
  <si>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</si>
  <si>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</si>
  <si>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</si>
  <si>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</si>
  <si>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</si>
  <si>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</si>
  <si>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</si>
  <si>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</si>
  <si>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</si>
  <si>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</si>
  <si>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</si>
  <si>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</si>
  <si>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</si>
  <si>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</si>
  <si>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</si>
  <si>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</si>
  <si>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</si>
  <si>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</si>
  <si>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</si>
  <si>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</si>
  <si>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</si>
  <si>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</si>
  <si>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</si>
  <si>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</si>
  <si>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</si>
  <si>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</si>
  <si>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</si>
  <si>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</si>
  <si>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</si>
  <si>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</si>
  <si>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</si>
  <si>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</si>
  <si>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</si>
  <si>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</si>
  <si>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</si>
  <si>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</si>
  <si>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</si>
  <si>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</si>
  <si>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</si>
  <si>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</si>
  <si>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</si>
  <si>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</si>
  <si>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</si>
  <si>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</si>
  <si>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</si>
  <si>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</si>
  <si>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</si>
  <si>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</si>
  <si>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</si>
  <si>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</si>
  <si>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</si>
  <si>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</si>
  <si>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</si>
  <si>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</si>
  <si>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</si>
  <si>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</si>
  <si>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</si>
  <si>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</si>
  <si>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</si>
  <si>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</si>
  <si>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</si>
  <si>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</si>
  <si>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</si>
  <si>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</si>
  <si>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</si>
  <si>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</si>
  <si>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</si>
  <si>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</si>
  <si>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</si>
  <si>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</si>
  <si>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</si>
  <si>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</si>
  <si>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</si>
  <si>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</si>
  <si>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</si>
  <si>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</si>
  <si>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</si>
  <si>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</si>
  <si>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</si>
  <si>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</si>
  <si>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</si>
  <si>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</si>
  <si>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</si>
  <si>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</si>
  <si>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</si>
  <si>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</si>
  <si>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</si>
  <si>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</si>
  <si>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</si>
  <si>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</si>
  <si>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</si>
  <si>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</si>
  <si>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</si>
  <si>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</si>
  <si>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</si>
  <si>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</si>
  <si>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</si>
  <si>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</si>
  <si>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</si>
  <si>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</si>
  <si>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</si>
  <si>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</si>
  <si>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</si>
  <si>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</si>
  <si>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</si>
  <si>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</si>
  <si>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</si>
  <si>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</si>
  <si>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</si>
  <si>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</si>
  <si>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</si>
  <si>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</si>
  <si>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</si>
  <si>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</si>
  <si>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</si>
  <si>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</si>
  <si>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</si>
  <si>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</si>
  <si>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</si>
  <si>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</si>
  <si>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</si>
  <si>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</si>
  <si>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</si>
  <si>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</si>
  <si>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</si>
  <si>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</si>
  <si>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</si>
  <si>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</si>
  <si>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</si>
  <si>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</si>
  <si>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</si>
  <si>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</si>
  <si>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</si>
  <si>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</si>
  <si>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</si>
  <si>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</si>
  <si>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</si>
  <si>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</si>
  <si>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</si>
  <si>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</si>
  <si>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</si>
  <si>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</si>
  <si>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</si>
  <si>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</si>
  <si>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</si>
  <si>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</si>
  <si>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</si>
  <si>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</si>
  <si>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</si>
  <si>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</si>
  <si>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</si>
  <si>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</si>
  <si>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</si>
  <si>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</si>
  <si>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</si>
  <si>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</si>
  <si>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</si>
  <si>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</si>
  <si>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</si>
  <si>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</si>
  <si>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</si>
  <si>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</si>
  <si>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</si>
  <si>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</si>
  <si>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</si>
  <si>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</si>
  <si>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</si>
  <si>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</si>
  <si>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</si>
  <si>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</si>
  <si>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</si>
  <si>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</si>
  <si>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</si>
  <si>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</si>
  <si>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</si>
  <si>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</si>
  <si>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</si>
  <si>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</si>
  <si>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</si>
  <si>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</si>
  <si>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</si>
  <si>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</si>
  <si>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</si>
  <si>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</si>
  <si>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</si>
  <si>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</si>
  <si>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</si>
  <si>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</si>
  <si>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</si>
  <si>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</si>
  <si>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</si>
  <si>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</si>
  <si>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</si>
  <si>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</si>
  <si>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</si>
  <si>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</si>
  <si>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</si>
  <si>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</si>
  <si>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</si>
  <si>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</si>
  <si>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</si>
  <si>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</si>
  <si>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</si>
  <si>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</si>
  <si>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</si>
  <si>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</si>
  <si>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</si>
  <si>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</si>
  <si>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</si>
  <si>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</si>
  <si>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</si>
  <si>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</si>
  <si>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</si>
  <si>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</si>
  <si>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</si>
  <si>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</si>
  <si>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</si>
  <si>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</si>
  <si>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</si>
  <si>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</si>
  <si>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</si>
  <si>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</si>
  <si>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</si>
  <si>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</si>
  <si>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</si>
  <si>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</si>
  <si>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</si>
  <si>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</si>
  <si>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</si>
  <si>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</si>
  <si>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</si>
  <si>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</si>
  <si>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</si>
  <si>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</si>
  <si>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</si>
  <si>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</si>
  <si>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</si>
  <si>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</si>
  <si>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</si>
  <si>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</si>
  <si>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</si>
  <si>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</si>
  <si>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</si>
  <si>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</si>
  <si>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</si>
  <si>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</si>
  <si>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</si>
  <si>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</si>
  <si>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</si>
  <si>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</si>
  <si>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</si>
  <si>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</si>
  <si>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</si>
  <si>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</si>
  <si>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</si>
  <si>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</si>
  <si>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</si>
  <si>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</si>
  <si>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</si>
  <si>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</si>
  <si>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</si>
  <si>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</si>
  <si>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</si>
  <si>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</si>
  <si>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</si>
  <si>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</si>
  <si>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</si>
  <si>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</si>
  <si>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</si>
  <si>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</si>
  <si>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</si>
  <si>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</si>
  <si>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</si>
  <si>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</si>
  <si>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</si>
  <si>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</si>
  <si>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</si>
  <si>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</si>
  <si>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</si>
  <si>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</si>
  <si>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</si>
  <si>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</si>
  <si>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</si>
  <si>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</si>
  <si>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</si>
  <si>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</si>
  <si>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</si>
  <si>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</si>
  <si>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</si>
  <si>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</si>
  <si>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</si>
  <si>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</si>
  <si>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</si>
  <si>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</si>
  <si>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</si>
  <si>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</si>
  <si>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</si>
  <si>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</si>
  <si>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</si>
  <si>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</si>
  <si>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</si>
  <si>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</si>
  <si>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</si>
  <si>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</si>
  <si>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</si>
  <si>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</si>
  <si>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</si>
  <si>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</si>
  <si>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</si>
  <si>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</si>
  <si>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</si>
  <si>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</si>
  <si>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</si>
  <si>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</si>
  <si>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</si>
  <si>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</si>
  <si>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</si>
  <si>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</si>
  <si>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</si>
  <si>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</si>
  <si>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</si>
  <si>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</si>
  <si>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</si>
  <si>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</si>
  <si>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</si>
  <si>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</si>
  <si>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</si>
  <si>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</si>
  <si>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</si>
  <si>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</si>
  <si>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</si>
  <si>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</si>
  <si>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</si>
  <si>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</si>
  <si>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</si>
  <si>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</si>
  <si>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</si>
  <si>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</si>
  <si>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</si>
  <si>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</si>
  <si>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</si>
  <si>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</si>
  <si>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</si>
  <si>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</si>
  <si>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</si>
  <si>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</si>
  <si>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</si>
  <si>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</si>
  <si>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</si>
  <si>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</si>
  <si>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</si>
  <si>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</si>
  <si>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</si>
  <si>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</si>
  <si>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</si>
  <si>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</si>
  <si>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</si>
  <si>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</si>
  <si>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</si>
  <si>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</si>
  <si>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</si>
  <si>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</si>
  <si>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</si>
  <si>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</si>
  <si>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</si>
  <si>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</si>
  <si>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</si>
  <si>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</si>
  <si>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</si>
  <si>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</si>
  <si>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</si>
  <si>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</si>
  <si>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</si>
  <si>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</si>
  <si>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</si>
  <si>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</si>
  <si>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</si>
  <si>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</si>
  <si>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</si>
  <si>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</si>
  <si>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</si>
  <si>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</si>
  <si>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</si>
  <si>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</si>
  <si>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</si>
  <si>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</si>
  <si>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</si>
  <si>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</si>
  <si>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</si>
  <si>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</si>
  <si>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</si>
  <si>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</si>
  <si>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</si>
  <si>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</si>
  <si>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</si>
  <si>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</si>
  <si>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</si>
  <si>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</si>
  <si>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</si>
  <si>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</si>
  <si>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</si>
  <si>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</si>
  <si>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</si>
  <si>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</si>
  <si>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</si>
  <si>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</si>
  <si>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</si>
  <si>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</si>
  <si>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</si>
  <si>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</si>
  <si>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</si>
  <si>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</si>
  <si>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</si>
  <si>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</si>
  <si>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</si>
  <si>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</si>
  <si>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</si>
  <si>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</si>
  <si>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</si>
  <si>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</si>
  <si>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</si>
  <si>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</si>
  <si>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</si>
  <si>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</si>
  <si>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</si>
  <si>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</si>
  <si>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</si>
  <si>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</si>
  <si>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</si>
  <si>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</si>
  <si>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</si>
  <si>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</si>
  <si>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</si>
  <si>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</si>
  <si>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</si>
  <si>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</si>
  <si>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</si>
  <si>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</si>
  <si>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</si>
  <si>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</si>
  <si>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</si>
  <si>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</si>
  <si>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</si>
  <si>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</si>
  <si>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</si>
  <si>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</si>
  <si>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</si>
  <si>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</si>
  <si>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</si>
  <si>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</si>
  <si>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</si>
  <si>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</si>
  <si>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</si>
  <si>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</si>
  <si>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</si>
  <si>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</si>
  <si>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</si>
  <si>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</si>
  <si>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</si>
  <si>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</si>
  <si>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</si>
  <si>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</si>
  <si>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</si>
  <si>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</si>
  <si>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</si>
  <si>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</si>
  <si>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</si>
  <si>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</si>
  <si>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</si>
  <si>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</si>
  <si>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</si>
  <si>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</si>
  <si>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</si>
  <si>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</si>
  <si>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</si>
  <si>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</si>
  <si>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</si>
  <si>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</si>
  <si>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</si>
  <si>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</si>
  <si>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</si>
  <si>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</si>
  <si>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</si>
  <si>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</si>
  <si>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</si>
  <si>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</si>
  <si>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</si>
  <si>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</si>
  <si>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</si>
  <si>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</si>
  <si>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</si>
  <si>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</si>
  <si>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</si>
  <si>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</si>
  <si>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</si>
  <si>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</si>
  <si>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</si>
  <si>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</si>
  <si>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</si>
  <si>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</si>
  <si>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</si>
  <si>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</si>
  <si>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</si>
  <si>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</si>
  <si>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</si>
  <si>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</si>
  <si>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</si>
  <si>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</si>
  <si>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</si>
  <si>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</si>
  <si>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</si>
  <si>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</si>
  <si>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</si>
  <si>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</si>
  <si>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</si>
  <si>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</si>
  <si>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</si>
  <si>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</si>
  <si>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</si>
  <si>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</si>
  <si>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</si>
  <si>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</si>
  <si>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</si>
  <si>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</si>
  <si>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</si>
  <si>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</si>
  <si>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</si>
  <si>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</si>
  <si>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</si>
  <si>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</si>
  <si>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</si>
  <si>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</si>
  <si>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</si>
  <si>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</si>
  <si>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</si>
  <si>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</si>
  <si>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</si>
  <si>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</si>
  <si>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</si>
  <si>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</si>
  <si>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</si>
  <si>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</si>
  <si>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</si>
  <si>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</si>
  <si>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</si>
  <si>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</si>
  <si>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</si>
  <si>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</si>
  <si>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</si>
  <si>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</si>
  <si>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</si>
  <si>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</si>
  <si>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</si>
  <si>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</si>
  <si>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</si>
  <si>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</si>
  <si>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</si>
  <si>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</si>
  <si>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</si>
  <si>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</si>
  <si>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</si>
  <si>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</si>
  <si>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</si>
  <si>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</si>
  <si>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</si>
  <si>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</si>
  <si>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</si>
  <si>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</si>
  <si>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</si>
  <si>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</si>
  <si>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</si>
  <si>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</si>
  <si>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</si>
  <si>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</si>
  <si>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</si>
  <si>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</si>
  <si>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</si>
  <si>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</si>
  <si>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</si>
  <si>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</si>
  <si>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</si>
  <si>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</si>
  <si>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</si>
  <si>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</si>
  <si>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</si>
  <si>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</si>
  <si>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</si>
  <si>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</si>
  <si>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</si>
  <si>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</si>
  <si>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</si>
  <si>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</si>
  <si>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</si>
  <si>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</si>
  <si>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</si>
  <si>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</si>
  <si>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</si>
  <si>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</si>
  <si>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</si>
  <si>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</si>
  <si>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</si>
  <si>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</si>
  <si>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</si>
  <si>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</si>
  <si>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</si>
  <si>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</si>
  <si>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</si>
  <si>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</si>
  <si>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</si>
  <si>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</si>
  <si>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</si>
  <si>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</si>
  <si>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</si>
  <si>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</si>
  <si>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</si>
  <si>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</si>
  <si>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</si>
  <si>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</si>
  <si>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</si>
  <si>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</si>
  <si>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</si>
  <si>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</si>
  <si>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</si>
  <si>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</si>
  <si>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</si>
  <si>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</si>
  <si>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</si>
  <si>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</si>
  <si>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</si>
  <si>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</si>
  <si>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</si>
  <si>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</si>
  <si>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</si>
  <si>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</si>
  <si>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</si>
  <si>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</si>
  <si>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</si>
  <si>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</si>
  <si>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</si>
  <si>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</si>
  <si>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</si>
  <si>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</si>
  <si>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</si>
  <si>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</si>
  <si>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</si>
  <si>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</si>
  <si>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</si>
  <si>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</si>
  <si>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</si>
  <si>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</si>
  <si>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</si>
  <si>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</si>
  <si>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</si>
  <si>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</si>
  <si>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</si>
  <si>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</si>
  <si>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</si>
  <si>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</si>
  <si>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</si>
  <si>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</si>
  <si>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</si>
  <si>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</si>
  <si>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</si>
  <si>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</si>
  <si>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</si>
  <si>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</si>
  <si>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</si>
  <si>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</si>
  <si>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</si>
  <si>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</si>
  <si>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</si>
  <si>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</si>
  <si>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</si>
  <si>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</si>
  <si>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</si>
  <si>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</si>
  <si>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</si>
  <si>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</si>
  <si>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</si>
  <si>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</si>
  <si>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</si>
  <si>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</si>
  <si>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</si>
  <si>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</si>
  <si>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</si>
  <si>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</si>
  <si>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</si>
  <si>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</si>
  <si>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</si>
  <si>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</si>
  <si>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</si>
  <si>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</si>
  <si>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</si>
  <si>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</si>
  <si>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</si>
  <si>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</si>
  <si>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</si>
  <si>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</si>
  <si>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</si>
  <si>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</si>
  <si>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</si>
  <si>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</si>
  <si>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</si>
  <si>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</si>
  <si>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</si>
  <si>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</si>
  <si>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</si>
  <si>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</si>
  <si>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</si>
  <si>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</si>
  <si>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</si>
  <si>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</si>
  <si>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</si>
  <si>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</si>
  <si>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</si>
  <si>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</si>
  <si>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</si>
  <si>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</si>
  <si>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</si>
  <si>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</si>
  <si>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</si>
  <si>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</si>
  <si>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</si>
  <si>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</si>
  <si>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</si>
  <si>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</si>
  <si>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</si>
  <si>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</si>
  <si>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</si>
  <si>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</si>
  <si>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</si>
  <si>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</si>
  <si>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</si>
  <si>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</si>
  <si>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</si>
  <si>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</si>
  <si>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</si>
  <si>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</si>
  <si>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</si>
  <si>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</si>
  <si>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</si>
  <si>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</si>
  <si>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</si>
  <si>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</si>
  <si>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</si>
  <si>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</si>
  <si>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</si>
  <si>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</si>
  <si>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</si>
  <si>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</si>
  <si>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</si>
  <si>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</si>
  <si>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</si>
  <si>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</si>
  <si>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</si>
  <si>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</si>
  <si>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</si>
  <si>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</si>
  <si>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</si>
  <si>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</si>
  <si>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</si>
  <si>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</si>
  <si>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</si>
  <si>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</si>
  <si>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</si>
  <si>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</si>
  <si>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</si>
  <si>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</si>
  <si>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</si>
  <si>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</si>
  <si>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</si>
  <si>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</si>
  <si>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</si>
  <si>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</si>
  <si>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</si>
  <si>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</si>
  <si>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</si>
  <si>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</si>
  <si>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</si>
  <si>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</si>
  <si>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</si>
  <si>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</si>
  <si>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</si>
  <si>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</si>
  <si>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</si>
  <si>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</si>
  <si>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</si>
  <si>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</si>
  <si>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</si>
  <si>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</si>
  <si>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</si>
  <si>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</si>
  <si>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</si>
  <si>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</si>
  <si>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</si>
  <si>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</si>
  <si>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</si>
  <si>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</si>
  <si>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</si>
  <si>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</si>
  <si>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</si>
  <si>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</si>
  <si>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</si>
  <si>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</si>
  <si>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</si>
  <si>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</si>
  <si>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</si>
  <si>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</si>
  <si>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</si>
  <si>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</si>
  <si>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</si>
  <si>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</si>
  <si>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</si>
  <si>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</si>
  <si>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</si>
  <si>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</si>
  <si>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</si>
  <si>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</si>
  <si>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</si>
  <si>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</si>
  <si>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</si>
  <si>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</si>
  <si>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</si>
  <si>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</si>
  <si>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</si>
  <si>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</si>
  <si>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</si>
  <si>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</si>
  <si>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</si>
  <si>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</si>
  <si>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</si>
  <si>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</si>
  <si>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</si>
  <si>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</si>
  <si>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</si>
  <si>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</si>
  <si>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</si>
  <si>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</si>
  <si>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</si>
  <si>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</si>
  <si>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</si>
  <si>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</si>
  <si>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</si>
  <si>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</si>
  <si>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</si>
  <si>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</si>
  <si>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</si>
  <si>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</si>
  <si>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</si>
  <si>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</si>
  <si>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</si>
  <si>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</si>
  <si>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</si>
  <si>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</si>
  <si>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</si>
  <si>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</si>
  <si>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</si>
  <si>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</si>
  <si>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</si>
  <si>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</si>
  <si>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</si>
  <si>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</si>
  <si>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</si>
  <si>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</si>
  <si>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</si>
  <si>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</si>
  <si>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</si>
  <si>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</si>
  <si>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</si>
  <si>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</si>
  <si>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</si>
  <si>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</si>
  <si>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</si>
  <si>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</si>
  <si>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</si>
  <si>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</si>
  <si>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</si>
  <si>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</si>
  <si>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</si>
  <si>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</si>
  <si>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</si>
  <si>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</si>
  <si>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</si>
  <si>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</si>
  <si>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</si>
  <si>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</si>
  <si>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</si>
  <si>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</si>
  <si>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</si>
  <si>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</si>
  <si>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</si>
  <si>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</si>
  <si>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</si>
  <si>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</si>
  <si>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</si>
  <si>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</si>
  <si>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</si>
  <si>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</si>
  <si>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</si>
  <si>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</si>
  <si>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</si>
  <si>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</si>
  <si>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</si>
  <si>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</si>
  <si>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</si>
  <si>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</si>
  <si>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</si>
  <si>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</si>
  <si>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</si>
  <si>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</si>
  <si>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</si>
  <si>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</si>
  <si>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</si>
  <si>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</si>
  <si>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</si>
  <si>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</si>
  <si>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</si>
  <si>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</si>
  <si>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</si>
  <si>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</si>
  <si>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</si>
  <si>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</si>
  <si>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</si>
  <si>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</si>
  <si>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</si>
  <si>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</si>
  <si>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</si>
  <si>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</si>
  <si>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</si>
  <si>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</si>
  <si>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</si>
  <si>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</si>
  <si>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</si>
  <si>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</si>
  <si>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</si>
  <si>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</si>
  <si>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</si>
  <si>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</si>
  <si>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</si>
  <si>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</si>
  <si>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</si>
  <si>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</si>
  <si>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</si>
  <si>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</si>
  <si>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</si>
  <si>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</si>
  <si>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</si>
  <si>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</si>
  <si>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</si>
  <si>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</si>
  <si>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</si>
  <si>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</si>
  <si>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</si>
  <si>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</si>
  <si>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</si>
  <si>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</si>
  <si>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</si>
  <si>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</si>
  <si>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</si>
  <si>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</si>
  <si>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</si>
  <si>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</si>
  <si>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</si>
  <si>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</si>
  <si>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</si>
  <si>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</si>
  <si>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</si>
  <si>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</si>
  <si>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</si>
  <si>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</si>
  <si>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</si>
  <si>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</si>
  <si>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</si>
  <si>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</si>
  <si>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</si>
  <si>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</si>
  <si>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</si>
  <si>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</si>
  <si>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</si>
  <si>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</si>
  <si>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</si>
  <si>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</si>
  <si>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</si>
  <si>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</si>
  <si>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</si>
  <si>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</si>
  <si>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</si>
  <si>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</si>
  <si>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</si>
  <si>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</si>
  <si>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</si>
  <si>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</si>
  <si>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</si>
  <si>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</si>
  <si>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</si>
  <si>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</si>
  <si>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</si>
  <si>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</si>
  <si>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</si>
  <si>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</si>
  <si>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</si>
  <si>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</si>
  <si>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</si>
  <si>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</si>
  <si>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</si>
  <si>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</si>
  <si>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</si>
  <si>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</si>
  <si>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</si>
  <si>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</si>
  <si>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</si>
  <si>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</si>
  <si>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</si>
  <si>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</si>
  <si>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</si>
  <si>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</si>
  <si>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</si>
  <si>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</si>
  <si>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</si>
  <si>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</si>
  <si>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</si>
  <si>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</si>
  <si>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</si>
  <si>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</si>
  <si>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</si>
  <si>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</si>
  <si>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</si>
  <si>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</si>
  <si>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</si>
  <si>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</si>
  <si>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</si>
  <si>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</si>
  <si>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</si>
  <si>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</si>
  <si>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</si>
  <si>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</si>
  <si>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</si>
  <si>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</si>
  <si>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</si>
  <si>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</si>
  <si>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</si>
  <si>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</si>
  <si>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</si>
  <si>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</si>
  <si>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</si>
  <si>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</si>
  <si>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</si>
  <si>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</si>
  <si>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</si>
  <si>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</si>
  <si>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</si>
  <si>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</si>
  <si>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</si>
  <si>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</si>
  <si>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</si>
  <si>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</si>
  <si>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</si>
  <si>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</si>
  <si>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</si>
  <si>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</si>
  <si>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</si>
  <si>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</si>
  <si>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</si>
  <si>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</si>
  <si>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</si>
  <si>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</si>
  <si>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</si>
  <si>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</si>
  <si>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</si>
  <si>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</si>
  <si>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</si>
  <si>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</si>
  <si>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</si>
  <si>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</si>
  <si>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</si>
  <si>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</si>
  <si>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</si>
  <si>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</si>
  <si>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</si>
  <si>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</si>
  <si>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</si>
  <si>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</si>
  <si>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</si>
  <si>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</si>
  <si>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</si>
  <si>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</si>
  <si>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</si>
  <si>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</si>
  <si>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</si>
  <si>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</si>
  <si>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GR 26</t>
  </si>
  <si>
    <t>GR 27</t>
  </si>
  <si>
    <t>GR 28</t>
  </si>
  <si>
    <t>GR 29</t>
  </si>
  <si>
    <t>comuna</t>
  </si>
  <si>
    <t>región</t>
  </si>
  <si>
    <t>Tasa de Aprehensiones por violación</t>
  </si>
  <si>
    <t>Tasa de Casos policiales por violación</t>
  </si>
  <si>
    <t>Tasa de Denuncias por violación</t>
  </si>
  <si>
    <t>Tasa de Detenciones por violación</t>
  </si>
  <si>
    <t>Tasa de Aprehensiones, Casos policiales, Denuncias y Detenciones por violación</t>
  </si>
  <si>
    <t>tasa promedio</t>
  </si>
  <si>
    <t>Tasa de Violaciones en Chile por Región y sus comunas</t>
  </si>
  <si>
    <t>violación, delitos, género, violencia, mujer, mujeres, casos, víctimas, violaciones, aprehensiones, tasa, cada 100 mil habitantes</t>
  </si>
  <si>
    <t>violación, delitos, género, violencia, mujer, mujeres, casos, víctimas, violaciones, casos policiales, tasa, cada 100 mil habitantes</t>
  </si>
  <si>
    <t>violación, delitos, género, violencia, mujer, mujeres, casos, víctimas, violaciones, denuncias, tasa, cada 100 mil habitantes</t>
  </si>
  <si>
    <t>violación, delitos, género, violencia, mujer, mujeres, casos, víctimas, violaciones, detenciones, tasa, cada 100 mil habitantes</t>
  </si>
  <si>
    <t>violación, delitos, género, violencia, mujer, mujeres, casos, víctimas, violaciones, aprehensiones, casos policiales, detenciones, denuncias, tasa, cada 100 mil habitantes</t>
  </si>
  <si>
    <t>RP 01</t>
  </si>
  <si>
    <t>GR 30</t>
  </si>
  <si>
    <t>GR 31</t>
  </si>
  <si>
    <t>GR 32</t>
  </si>
  <si>
    <t>GR 33</t>
  </si>
  <si>
    <t>GR 34</t>
  </si>
  <si>
    <t>GR 35</t>
  </si>
  <si>
    <t>GR 36</t>
  </si>
  <si>
    <t>GR 37</t>
  </si>
  <si>
    <t>GR 38</t>
  </si>
  <si>
    <t>GR 39</t>
  </si>
  <si>
    <t>https://analytics.zoho.com/open-view/2395394000008654095</t>
  </si>
  <si>
    <t>https://analytics.zoho.com/open-view/2395394000008654124</t>
  </si>
  <si>
    <t>https://analytics.zoho.com/open-view/2395394000008654153</t>
  </si>
  <si>
    <t>https://analytics.zoho.com/open-view/2395394000008654182</t>
  </si>
  <si>
    <t>https://analytics.zoho.com/open-view/2395394000008654211</t>
  </si>
  <si>
    <t>https://analytics.zoho.com/open-view/2395394000008654492</t>
  </si>
  <si>
    <t>https://analytics.zoho.com/open-view/2395394000008654525</t>
  </si>
  <si>
    <t>https://analytics.zoho.com/open-view/2395394000008654558</t>
  </si>
  <si>
    <t>https://analytics.zoho.com/open-view/2395394000008654591</t>
  </si>
  <si>
    <t>https://analytics.zoho.com/open-view/2395394000008654624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</si>
</sst>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7" tint="0.59999389629810485"/>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103">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xf>
    <xf numFmtId="0" fontId="0" fillId="13" borderId="5" xfId="0" applyFill="1" applyBorder="1" applyAlignment="1">
      <alignment horizontal="center" vertical="top"/>
    </xf>
    <xf numFmtId="0" fontId="14" fillId="13" borderId="8" xfId="0" applyFont="1" applyFill="1" applyBorder="1" applyAlignment="1">
      <alignment horizontal="center" vertical="top"/>
    </xf>
    <xf numFmtId="0" fontId="12" fillId="13" borderId="5" xfId="0" applyFont="1" applyFill="1" applyBorder="1" applyAlignment="1">
      <alignment horizontal="center" vertical="top"/>
    </xf>
    <xf numFmtId="0" fontId="14" fillId="23" borderId="8" xfId="0" applyFont="1" applyFill="1" applyBorder="1" applyAlignment="1">
      <alignment horizontal="center" vertical="top"/>
    </xf>
    <xf numFmtId="0" fontId="14" fillId="23" borderId="5" xfId="0" applyFont="1" applyFill="1" applyBorder="1" applyAlignment="1">
      <alignment horizontal="center" vertical="top"/>
    </xf>
    <xf numFmtId="0" fontId="14" fillId="26" borderId="8" xfId="0" applyFont="1" applyFill="1" applyBorder="1" applyAlignment="1">
      <alignment horizontal="center" vertical="top"/>
    </xf>
    <xf numFmtId="0" fontId="14" fillId="27" borderId="8" xfId="0" applyFont="1" applyFill="1" applyBorder="1" applyAlignment="1">
      <alignment horizontal="center" vertical="top"/>
    </xf>
  </cellXfs>
  <cellStyles count="2">
    <cellStyle name="Hipervínculo" xfId="1" builtinId="8"/>
    <cellStyle name="Normal" xfId="0" builtinId="0"/>
  </cellStyles>
  <dxfs count="2262">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4.483278935186"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String="0" containsNumber="1" containsInteger="1" minValue="1101" maxValue="16305"/>
    </cacheField>
    <cacheField name="Región" numFmtId="0">
      <sharedItems count="17">
        <s v="Tarapacá"/>
        <s v="Antofagasta"/>
        <s v="Atacama"/>
        <s v="Coquimbo"/>
        <s v="Valparaíso"/>
        <s v="O'Higgins"/>
        <s v="Maule"/>
        <s v="Biobío"/>
        <s v="Araucanía"/>
        <s v="Los Lagos"/>
        <s v="Aysén"/>
        <s v="Magallanes"/>
        <s v="Metropolitana"/>
        <s v="Los Ríos"/>
        <s v="Arica y Parinacota"/>
        <s v="Ñuble"/>
        <s v="La Araucanía" u="1"/>
      </sharedItems>
    </cacheField>
    <cacheField name="Comuna" numFmtId="0">
      <sharedItems/>
    </cacheField>
    <cacheField name="Id tipo de información" numFmtId="0">
      <sharedItems containsSemiMixedTypes="0" containsString="0" containsNumber="1" containsInteger="1" minValue="1" maxValue="4"/>
    </cacheField>
    <cacheField name="Tipo de Información" numFmtId="0">
      <sharedItems/>
    </cacheField>
    <cacheField name="Id_Categoría" numFmtId="0">
      <sharedItems containsSemiMixedTypes="0" containsString="0" containsNumber="1" containsInteger="1" minValue="220104005" maxValue="220104005"/>
    </cacheField>
    <cacheField name="Id_Producto" numFmtId="0">
      <sharedItems containsSemiMixedTypes="0" containsString="0" containsNumber="1" containsInteger="1" minValue="220104" maxValue="220104"/>
    </cacheField>
    <cacheField name="Producto" numFmtId="0">
      <sharedItems/>
    </cacheField>
    <cacheField name="Categoría" numFmtId="0">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minValue="0" maxValue="57.7"/>
    </cacheField>
    <cacheField name="1er trimestre 2009" numFmtId="0">
      <sharedItems containsSemiMixedTypes="0" containsString="0" containsNumber="1" minValue="0" maxValue="85.6"/>
    </cacheField>
    <cacheField name="1er trimestre 2010" numFmtId="0">
      <sharedItems containsSemiMixedTypes="0" containsString="0" containsNumber="1" minValue="0" maxValue="68.3"/>
    </cacheField>
    <cacheField name="1er trimestre 2011" numFmtId="0">
      <sharedItems containsSemiMixedTypes="0" containsString="0" containsNumber="1" minValue="0" maxValue="32.299999999999997"/>
    </cacheField>
    <cacheField name="1er trimestre 2012" numFmtId="0">
      <sharedItems containsSemiMixedTypes="0" containsString="0" containsNumber="1" minValue="0.3" maxValue="115.7"/>
    </cacheField>
    <cacheField name="1er trimestre 2013" numFmtId="0">
      <sharedItems containsSemiMixedTypes="0" containsString="0" containsNumber="1" minValue="0" maxValue="132.6"/>
    </cacheField>
    <cacheField name="1er trimestre 2014" numFmtId="0">
      <sharedItems containsSemiMixedTypes="0" containsString="0" containsNumber="1" minValue="0" maxValue="40.299999999999997"/>
    </cacheField>
    <cacheField name="1er trimestre 2015" numFmtId="0">
      <sharedItems containsSemiMixedTypes="0" containsString="0" containsNumber="1" minValue="0" maxValue="91.1"/>
    </cacheField>
    <cacheField name="1er trimestre 2016" numFmtId="0">
      <sharedItems containsSemiMixedTypes="0" containsString="0" containsNumber="1" minValue="0" maxValue="53.1"/>
    </cacheField>
    <cacheField name="1er trimestre 2017" numFmtId="0">
      <sharedItems containsSemiMixedTypes="0" containsString="0" containsNumber="1" minValue="0" maxValue="100.1"/>
    </cacheField>
    <cacheField name="1er trimestre 2018" numFmtId="0">
      <sharedItems containsSemiMixedTypes="0" containsString="0" containsNumber="1" minValue="0.1" maxValue="84.5"/>
    </cacheField>
    <cacheField name="1er trimestre 2019" numFmtId="0">
      <sharedItems containsSemiMixedTypes="0" containsString="0" containsNumber="1" minValue="0" maxValue="118.7"/>
    </cacheField>
    <cacheField name="1er trimestre 2020" numFmtId="0">
      <sharedItems containsSemiMixedTypes="0" containsString="0" containsNumber="1" minValue="0" maxValue="318.89999999999998"/>
    </cacheField>
    <cacheField name="2do trimestre 2008" numFmtId="0">
      <sharedItems containsSemiMixedTypes="0" containsString="0" containsNumber="1" minValue="0" maxValue="38.9"/>
    </cacheField>
    <cacheField name="2do trimestre 2009" numFmtId="0">
      <sharedItems containsSemiMixedTypes="0" containsString="0" containsNumber="1" minValue="0" maxValue="39.299999999999997"/>
    </cacheField>
    <cacheField name="2do trimestre 2010" numFmtId="0">
      <sharedItems containsSemiMixedTypes="0" containsString="0" containsNumber="1" minValue="0" maxValue="36.799999999999997"/>
    </cacheField>
    <cacheField name="2do trimestre 2011" numFmtId="0">
      <sharedItems containsSemiMixedTypes="0" containsString="0" containsNumber="1" minValue="0" maxValue="44.8"/>
    </cacheField>
    <cacheField name="2do trimestre 2012" numFmtId="0">
      <sharedItems containsSemiMixedTypes="0" containsString="0" containsNumber="1" minValue="0.3" maxValue="46.8"/>
    </cacheField>
    <cacheField name="2do trimestre 2013" numFmtId="0">
      <sharedItems containsSemiMixedTypes="0" containsString="0" containsNumber="1" minValue="0" maxValue="132.6"/>
    </cacheField>
    <cacheField name="2do trimestre 2014" numFmtId="0">
      <sharedItems containsSemiMixedTypes="0" containsString="0" containsNumber="1" minValue="0" maxValue="64.8"/>
    </cacheField>
    <cacheField name="2do trimestre 2015" numFmtId="0">
      <sharedItems containsSemiMixedTypes="0" containsString="0" containsNumber="1" minValue="0" maxValue="63.3"/>
    </cacheField>
    <cacheField name="2do trimestre 2016" numFmtId="0">
      <sharedItems containsSemiMixedTypes="0" containsString="0" containsNumber="1" minValue="0" maxValue="82.9"/>
    </cacheField>
    <cacheField name="2do trimestre 2017" numFmtId="0">
      <sharedItems containsSemiMixedTypes="0" containsString="0" containsNumber="1" minValue="0" maxValue="37.5"/>
    </cacheField>
    <cacheField name="2do trimestre 2018" numFmtId="0">
      <sharedItems containsSemiMixedTypes="0" containsString="0" containsNumber="1" minValue="0.2" maxValue="124"/>
    </cacheField>
    <cacheField name="2do trimestre 2019" numFmtId="0">
      <sharedItems containsSemiMixedTypes="0" containsString="0" containsNumber="1" minValue="0" maxValue="54.3"/>
    </cacheField>
    <cacheField name="2do trimestre 2020" numFmtId="0">
      <sharedItems containsSemiMixedTypes="0" containsString="0" containsNumber="1" minValue="0" maxValue="123.5"/>
    </cacheField>
    <cacheField name="3er trimestre 2008" numFmtId="0">
      <sharedItems containsSemiMixedTypes="0" containsString="0" containsNumber="1" minValue="0" maxValue="38.299999999999997"/>
    </cacheField>
    <cacheField name="3er trimestre 2009" numFmtId="0">
      <sharedItems containsSemiMixedTypes="0" containsString="0" containsNumber="1" minValue="0" maxValue="121.2"/>
    </cacheField>
    <cacheField name="3er trimestre 2010" numFmtId="0">
      <sharedItems containsSemiMixedTypes="0" containsString="0" containsNumber="1" minValue="0" maxValue="55.3"/>
    </cacheField>
    <cacheField name="3er trimestre 2011" numFmtId="0">
      <sharedItems containsSemiMixedTypes="0" containsString="0" containsNumber="1" minValue="0" maxValue="39.1"/>
    </cacheField>
    <cacheField name="3er trimestre 2012" numFmtId="0">
      <sharedItems containsSemiMixedTypes="0" containsString="0" containsNumber="1" minValue="0.3" maxValue="129.4"/>
    </cacheField>
    <cacheField name="3er trimestre 2013" numFmtId="0">
      <sharedItems containsSemiMixedTypes="0" containsString="0" containsNumber="1" minValue="0" maxValue="66.900000000000006"/>
    </cacheField>
    <cacheField name="3er trimestre 2014" numFmtId="0">
      <sharedItems containsSemiMixedTypes="0" containsString="0" containsNumber="1" minValue="0" maxValue="53.8"/>
    </cacheField>
    <cacheField name="3er trimestre 2015" numFmtId="0">
      <sharedItems containsSemiMixedTypes="0" containsString="0" containsNumber="1" minValue="0" maxValue="145.30000000000001"/>
    </cacheField>
    <cacheField name="3er trimestre 2016" numFmtId="0">
      <sharedItems containsSemiMixedTypes="0" containsString="0" containsNumber="1" minValue="0" maxValue="102.2"/>
    </cacheField>
    <cacheField name="3er trimestre 2017" numFmtId="0">
      <sharedItems containsSemiMixedTypes="0" containsString="0" containsNumber="1" minValue="0" maxValue="84.1"/>
    </cacheField>
    <cacheField name="3er trimestre 2018" numFmtId="0">
      <sharedItems containsSemiMixedTypes="0" containsString="0" containsNumber="1" minValue="0.1" maxValue="44.4"/>
    </cacheField>
    <cacheField name="3er trimestre 2019" numFmtId="0">
      <sharedItems containsSemiMixedTypes="0" containsString="0" containsNumber="1" minValue="0" maxValue="129.1"/>
    </cacheField>
    <cacheField name="3er trimestre 2020" numFmtId="0">
      <sharedItems containsSemiMixedTypes="0" containsString="0" containsNumber="1" minValue="0" maxValue="62.5"/>
    </cacheField>
    <cacheField name="4to trimestre 2008" numFmtId="0">
      <sharedItems containsSemiMixedTypes="0" containsString="0" containsNumber="1" minValue="0" maxValue="45.3"/>
    </cacheField>
    <cacheField name="4to trimestre 2009" numFmtId="0">
      <sharedItems containsSemiMixedTypes="0" containsString="0" containsNumber="1" minValue="0" maxValue="133.1"/>
    </cacheField>
    <cacheField name="4to trimestre 2010" numFmtId="0">
      <sharedItems containsSemiMixedTypes="0" containsString="0" containsNumber="1" minValue="0" maxValue="48"/>
    </cacheField>
    <cacheField name="4to trimestre 2011" numFmtId="0">
      <sharedItems containsSemiMixedTypes="0" containsString="0" containsNumber="1" minValue="0" maxValue="78"/>
    </cacheField>
    <cacheField name="4to trimestre 2012" numFmtId="0">
      <sharedItems containsSemiMixedTypes="0" containsString="0" containsNumber="1" minValue="0.3" maxValue="129.4"/>
    </cacheField>
    <cacheField name="4to trimestre 2013" numFmtId="0">
      <sharedItems containsSemiMixedTypes="0" containsString="0" containsNumber="1" minValue="0" maxValue="42.7"/>
    </cacheField>
    <cacheField name="4to trimestre 2014" numFmtId="0">
      <sharedItems containsSemiMixedTypes="0" containsString="0" containsNumber="1" minValue="0" maxValue="79.400000000000006"/>
    </cacheField>
    <cacheField name="4to trimestre 2015" numFmtId="0">
      <sharedItems containsSemiMixedTypes="0" containsString="0" containsNumber="1" minValue="0" maxValue="59.8"/>
    </cacheField>
    <cacheField name="4to trimestre 2016" numFmtId="0">
      <sharedItems containsSemiMixedTypes="0" containsString="0" containsNumber="1" minValue="0" maxValue="52.2"/>
    </cacheField>
    <cacheField name="4to trimestre 2017" numFmtId="0">
      <sharedItems containsSemiMixedTypes="0" containsString="0" containsNumber="1" minValue="0" maxValue="52.8"/>
    </cacheField>
    <cacheField name="4to trimestre 2018" numFmtId="0">
      <sharedItems containsSemiMixedTypes="0" containsString="0" containsNumber="1" minValue="0.3" maxValue="107.9"/>
    </cacheField>
    <cacheField name="4to trimestre 2019" numFmtId="0">
      <sharedItems containsSemiMixedTypes="0" containsString="0" containsNumber="1" minValue="0" maxValue="98.4"/>
    </cacheField>
    <cacheField name="4to trimestre 2020" numFmtId="0">
      <sharedItems containsSemiMixedTypes="0" containsString="0" containsNumber="1" minValue="0" maxValue="5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n v="1101"/>
    <x v="0"/>
    <s v="Iquique"/>
    <n v="1"/>
    <s v="Aprehendidos"/>
    <n v="220104005"/>
    <n v="220104"/>
    <s v="Delitos Sexuales"/>
    <s v="Violación"/>
    <n v="1"/>
    <n v="0"/>
    <n v="0"/>
    <n v="0.6"/>
    <n v="0"/>
    <n v="1"/>
    <n v="0"/>
    <n v="0"/>
    <n v="1"/>
    <n v="0"/>
    <n v="0"/>
    <n v="1"/>
    <n v="0"/>
    <n v="0"/>
    <n v="0"/>
    <n v="0"/>
    <n v="0"/>
    <n v="0"/>
    <n v="1.1000000000000001"/>
    <n v="0"/>
    <n v="0"/>
    <n v="0.5"/>
    <n v="0.5"/>
    <n v="0.5"/>
    <n v="0.5"/>
    <n v="0.5"/>
    <n v="0"/>
    <n v="0"/>
    <n v="1.1000000000000001"/>
    <n v="0"/>
    <n v="0"/>
    <n v="1"/>
    <n v="1.1000000000000001"/>
    <n v="0.5"/>
    <n v="0"/>
    <n v="0"/>
    <n v="0.5"/>
    <n v="1"/>
    <n v="0.5"/>
    <n v="0"/>
    <n v="1.1000000000000001"/>
    <n v="0"/>
    <n v="0.6"/>
    <n v="1.1000000000000001"/>
    <n v="0.5"/>
    <n v="0"/>
    <n v="0"/>
    <n v="0.5"/>
    <n v="0"/>
    <n v="0"/>
    <n v="1"/>
    <n v="0"/>
    <n v="0"/>
  </r>
  <r>
    <x v="0"/>
    <n v="1101"/>
    <x v="0"/>
    <s v="Iquique"/>
    <n v="2"/>
    <s v="Casos Policiales"/>
    <n v="220104005"/>
    <n v="220104"/>
    <s v="Delitos Sexuales"/>
    <s v="Violación"/>
    <n v="2"/>
    <n v="4"/>
    <n v="2.8"/>
    <n v="3.3"/>
    <n v="5.4"/>
    <n v="2.7"/>
    <n v="1.6"/>
    <n v="3.8"/>
    <n v="2.7"/>
    <n v="2.7"/>
    <n v="5.4"/>
    <n v="1.6"/>
    <n v="4.9000000000000004"/>
    <n v="8.5"/>
    <n v="4.5999999999999996"/>
    <n v="1.1000000000000001"/>
    <n v="4.4000000000000004"/>
    <n v="3.8"/>
    <n v="4.8"/>
    <n v="2.1"/>
    <n v="1.6"/>
    <n v="3.8"/>
    <n v="5.9"/>
    <n v="5.4"/>
    <n v="3.3"/>
    <n v="8.1999999999999993"/>
    <n v="3.1"/>
    <n v="4"/>
    <n v="2.2999999999999998"/>
    <n v="2.2000000000000002"/>
    <n v="2.2000000000000002"/>
    <n v="1.6"/>
    <n v="3.7"/>
    <n v="3.2"/>
    <n v="4.3"/>
    <n v="2.7"/>
    <n v="3.3"/>
    <n v="3.8"/>
    <n v="6.6"/>
    <n v="4.9000000000000004"/>
    <n v="2.9"/>
    <n v="3.4"/>
    <n v="1.7"/>
    <n v="3.8"/>
    <n v="3.7"/>
    <n v="3.2"/>
    <n v="2.1"/>
    <n v="4.8"/>
    <n v="2.2000000000000002"/>
    <n v="4.3"/>
    <n v="8.6999999999999993"/>
    <n v="5.5"/>
    <n v="2.7"/>
  </r>
  <r>
    <x v="0"/>
    <n v="1101"/>
    <x v="0"/>
    <s v="Iquique"/>
    <n v="3"/>
    <s v="Denuncias"/>
    <n v="220104005"/>
    <n v="220104"/>
    <s v="Delitos Sexuales"/>
    <s v="Violación"/>
    <n v="3"/>
    <n v="4"/>
    <n v="2.8"/>
    <n v="2.8"/>
    <n v="5.4"/>
    <n v="2.7"/>
    <n v="1.6"/>
    <n v="3.8"/>
    <n v="1.6"/>
    <n v="2.7"/>
    <n v="5.4"/>
    <n v="1.6"/>
    <n v="4.4000000000000004"/>
    <n v="8.5"/>
    <n v="4.5999999999999996"/>
    <n v="1.1000000000000001"/>
    <n v="4.4000000000000004"/>
    <n v="3.8"/>
    <n v="4.8"/>
    <n v="2.1"/>
    <n v="1.6"/>
    <n v="3.2"/>
    <n v="5.4"/>
    <n v="4.9000000000000004"/>
    <n v="2.7"/>
    <n v="7.1"/>
    <n v="3.1"/>
    <n v="4"/>
    <n v="1.1000000000000001"/>
    <n v="2.2000000000000002"/>
    <n v="2.2000000000000002"/>
    <n v="1.6"/>
    <n v="2.6"/>
    <n v="2.7"/>
    <n v="4.3"/>
    <n v="2.7"/>
    <n v="2.7"/>
    <n v="3.3"/>
    <n v="5.5"/>
    <n v="4.9000000000000004"/>
    <n v="2.2999999999999998"/>
    <n v="3.4"/>
    <n v="1.1000000000000001"/>
    <n v="2.7"/>
    <n v="3.2"/>
    <n v="3.2"/>
    <n v="2.1"/>
    <n v="4.3"/>
    <n v="2.2000000000000002"/>
    <n v="4.3"/>
    <n v="8.6999999999999993"/>
    <n v="5.5"/>
    <n v="2.7"/>
  </r>
  <r>
    <x v="0"/>
    <n v="1101"/>
    <x v="0"/>
    <s v="Iquique"/>
    <n v="4"/>
    <s v="Detenciones"/>
    <n v="220104005"/>
    <n v="220104"/>
    <s v="Delitos Sexuales"/>
    <s v="Violación"/>
    <n v="4"/>
    <n v="0"/>
    <n v="0"/>
    <n v="0.6"/>
    <n v="0"/>
    <n v="1"/>
    <n v="0"/>
    <n v="0"/>
    <n v="1.1000000000000001"/>
    <n v="0"/>
    <n v="0"/>
    <n v="1"/>
    <n v="0.5"/>
    <n v="0"/>
    <n v="0"/>
    <n v="0"/>
    <n v="0"/>
    <n v="0"/>
    <n v="0.5"/>
    <n v="0"/>
    <n v="0"/>
    <n v="0.5"/>
    <n v="0.5"/>
    <n v="0.5"/>
    <n v="0.5"/>
    <n v="1.1000000000000001"/>
    <n v="0"/>
    <n v="0"/>
    <n v="1.1000000000000001"/>
    <n v="0"/>
    <n v="0"/>
    <n v="1"/>
    <n v="1.1000000000000001"/>
    <n v="0.5"/>
    <n v="0"/>
    <n v="0"/>
    <n v="0.5"/>
    <n v="0.5"/>
    <n v="1.1000000000000001"/>
    <n v="0"/>
    <n v="0.6"/>
    <n v="0"/>
    <n v="0.6"/>
    <n v="1.1000000000000001"/>
    <n v="0.5"/>
    <n v="0"/>
    <n v="0"/>
    <n v="0.5"/>
    <n v="0"/>
    <n v="0"/>
    <n v="1"/>
    <n v="0"/>
    <n v="0"/>
  </r>
  <r>
    <x v="0"/>
    <n v="1107"/>
    <x v="0"/>
    <s v="Alto Hospicio"/>
    <n v="1"/>
    <s v="Aprehendidos"/>
    <n v="220104005"/>
    <n v="220104"/>
    <s v="Delitos Sexuales"/>
    <s v="Violación"/>
    <n v="1"/>
    <n v="0"/>
    <n v="2.2999999999999998"/>
    <n v="0"/>
    <n v="0"/>
    <n v="1"/>
    <n v="1"/>
    <n v="1"/>
    <n v="0"/>
    <n v="0.9"/>
    <n v="0"/>
    <n v="2.5"/>
    <n v="0.8"/>
    <n v="0.8"/>
    <n v="1.2"/>
    <n v="0"/>
    <n v="0"/>
    <n v="1.1000000000000001"/>
    <n v="1"/>
    <n v="1"/>
    <n v="0"/>
    <n v="0"/>
    <n v="0.9"/>
    <n v="0"/>
    <n v="1"/>
    <n v="0"/>
    <n v="0"/>
    <n v="0"/>
    <n v="0"/>
    <n v="1.1000000000000001"/>
    <n v="1.1000000000000001"/>
    <n v="1"/>
    <n v="0"/>
    <n v="0.9"/>
    <n v="0"/>
    <n v="0"/>
    <n v="0.8"/>
    <n v="1"/>
    <n v="0"/>
    <n v="0"/>
    <n v="0"/>
    <n v="0"/>
    <n v="0"/>
    <n v="0"/>
    <n v="1"/>
    <n v="0"/>
    <n v="0.9"/>
    <n v="0.9"/>
    <n v="0"/>
    <n v="0"/>
    <n v="1"/>
    <n v="0"/>
    <n v="0.9"/>
  </r>
  <r>
    <x v="0"/>
    <n v="1107"/>
    <x v="0"/>
    <s v="Alto Hospicio"/>
    <n v="2"/>
    <s v="Casos Policiales"/>
    <n v="220104005"/>
    <n v="220104"/>
    <s v="Delitos Sexuales"/>
    <s v="Violación"/>
    <n v="2"/>
    <n v="9.3000000000000007"/>
    <n v="5.6"/>
    <n v="4.4000000000000004"/>
    <n v="1.1000000000000001"/>
    <n v="3.1"/>
    <n v="5"/>
    <n v="5.7"/>
    <n v="3.6"/>
    <n v="6.1"/>
    <n v="3.3"/>
    <n v="4.8"/>
    <n v="3.1"/>
    <n v="5.4"/>
    <n v="2.2999999999999998"/>
    <n v="4.5"/>
    <n v="5.5"/>
    <n v="6.3"/>
    <n v="4.0999999999999996"/>
    <n v="8"/>
    <n v="3.7"/>
    <n v="1.8"/>
    <n v="1.7"/>
    <n v="2.5"/>
    <n v="4.7"/>
    <n v="5.3"/>
    <n v="2.2999999999999998"/>
    <n v="2.2999999999999998"/>
    <n v="5.6"/>
    <n v="4.4000000000000004"/>
    <n v="10.6"/>
    <n v="5.0999999999999996"/>
    <n v="8"/>
    <n v="7.4"/>
    <n v="5.3"/>
    <n v="3.4"/>
    <n v="2.4"/>
    <n v="3.9"/>
    <n v="6"/>
    <n v="9.1999999999999993"/>
    <n v="4.5999999999999996"/>
    <n v="6.8"/>
    <n v="6.5"/>
    <n v="9.5"/>
    <n v="8.1999999999999993"/>
    <n v="2"/>
    <n v="5.5"/>
    <n v="5.2"/>
    <n v="5.9"/>
    <n v="2.4"/>
    <n v="1.5"/>
    <n v="6.7"/>
    <n v="6.1"/>
  </r>
  <r>
    <x v="0"/>
    <n v="1107"/>
    <x v="0"/>
    <s v="Alto Hospicio"/>
    <n v="3"/>
    <s v="Denuncias"/>
    <n v="220104005"/>
    <n v="220104"/>
    <s v="Delitos Sexuales"/>
    <s v="Violación"/>
    <n v="3"/>
    <n v="9.3000000000000007"/>
    <n v="3.4"/>
    <n v="4.4000000000000004"/>
    <n v="1.1000000000000001"/>
    <n v="3.1"/>
    <n v="4"/>
    <n v="4.7"/>
    <n v="3.6"/>
    <n v="5.2"/>
    <n v="3.3"/>
    <n v="2.4"/>
    <n v="2.2999999999999998"/>
    <n v="3.8"/>
    <n v="1.2"/>
    <n v="4.5"/>
    <n v="5.5"/>
    <n v="5.3"/>
    <n v="3.1"/>
    <n v="7"/>
    <n v="3.7"/>
    <n v="1.8"/>
    <n v="0.9"/>
    <n v="2.5"/>
    <n v="4.7"/>
    <n v="5.3"/>
    <n v="2.2999999999999998"/>
    <n v="2.2999999999999998"/>
    <n v="5.6"/>
    <n v="3.3"/>
    <n v="9.5"/>
    <n v="5.0999999999999996"/>
    <n v="8"/>
    <n v="6.5"/>
    <n v="5.3"/>
    <n v="3.4"/>
    <n v="1.6"/>
    <n v="3.9"/>
    <n v="6"/>
    <n v="9.1999999999999993"/>
    <n v="4.5999999999999996"/>
    <n v="6.8"/>
    <n v="6.5"/>
    <n v="9.5"/>
    <n v="8.1999999999999993"/>
    <n v="2"/>
    <n v="4.5999999999999996"/>
    <n v="4.4000000000000004"/>
    <n v="5.9"/>
    <n v="2.4"/>
    <n v="1.5"/>
    <n v="6.7"/>
    <n v="5.2"/>
  </r>
  <r>
    <x v="0"/>
    <n v="1107"/>
    <x v="0"/>
    <s v="Alto Hospicio"/>
    <n v="4"/>
    <s v="Detenciones"/>
    <n v="220104005"/>
    <n v="220104"/>
    <s v="Delitos Sexuales"/>
    <s v="Violación"/>
    <n v="4"/>
    <n v="0"/>
    <n v="2.2999999999999998"/>
    <n v="0"/>
    <n v="0"/>
    <n v="1"/>
    <n v="1"/>
    <n v="0.9"/>
    <n v="0"/>
    <n v="0.9"/>
    <n v="0"/>
    <n v="2.4"/>
    <n v="0.8"/>
    <n v="1.5"/>
    <n v="1.2"/>
    <n v="0"/>
    <n v="0"/>
    <n v="1.1000000000000001"/>
    <n v="1"/>
    <n v="1"/>
    <n v="0"/>
    <n v="0"/>
    <n v="0.9"/>
    <n v="0"/>
    <n v="1"/>
    <n v="0"/>
    <n v="0"/>
    <n v="0"/>
    <n v="0"/>
    <n v="1.1000000000000001"/>
    <n v="1.1000000000000001"/>
    <n v="1"/>
    <n v="0"/>
    <n v="0.9"/>
    <n v="0"/>
    <n v="0"/>
    <n v="0.8"/>
    <n v="1"/>
    <n v="0"/>
    <n v="0"/>
    <n v="0"/>
    <n v="0"/>
    <n v="0"/>
    <n v="0"/>
    <n v="1"/>
    <n v="0"/>
    <n v="0.9"/>
    <n v="0.9"/>
    <n v="0"/>
    <n v="0"/>
    <n v="1"/>
    <n v="0"/>
    <n v="0.9"/>
  </r>
  <r>
    <x v="0"/>
    <n v="1401"/>
    <x v="0"/>
    <s v="Pozo Almonte"/>
    <n v="1"/>
    <s v="Aprehendidos"/>
    <n v="220104005"/>
    <n v="220104"/>
    <s v="Delitos Sexuales"/>
    <s v="Violación"/>
    <n v="1"/>
    <n v="0"/>
    <n v="0"/>
    <n v="0"/>
    <n v="0"/>
    <n v="1"/>
    <n v="0"/>
    <n v="0"/>
    <n v="0"/>
    <n v="20.2"/>
    <n v="0"/>
    <n v="1"/>
    <n v="0"/>
    <n v="0"/>
    <n v="0"/>
    <n v="0"/>
    <n v="0"/>
    <n v="0"/>
    <n v="1"/>
    <n v="0"/>
    <n v="0"/>
    <n v="0"/>
    <n v="6.7"/>
    <n v="0"/>
    <n v="1"/>
    <n v="6"/>
    <n v="0"/>
    <n v="0"/>
    <n v="8.4"/>
    <n v="8.1999999999999993"/>
    <n v="0"/>
    <n v="7.6"/>
    <n v="0"/>
    <n v="0"/>
    <n v="0"/>
    <n v="0"/>
    <n v="0"/>
    <n v="1"/>
    <n v="0"/>
    <n v="0"/>
    <n v="8.8000000000000007"/>
    <n v="0"/>
    <n v="0"/>
    <n v="0"/>
    <n v="1"/>
    <n v="0"/>
    <n v="0"/>
    <n v="0"/>
    <n v="0"/>
    <n v="0"/>
    <n v="1"/>
    <n v="0"/>
    <n v="15"/>
  </r>
  <r>
    <x v="0"/>
    <n v="1401"/>
    <x v="0"/>
    <s v="Pozo Almonte"/>
    <n v="2"/>
    <s v="Casos Policiales"/>
    <n v="220104005"/>
    <n v="220104"/>
    <s v="Delitos Sexuales"/>
    <s v="Violación"/>
    <n v="2"/>
    <n v="17.5"/>
    <n v="8.4"/>
    <n v="0"/>
    <n v="0"/>
    <n v="7.6"/>
    <n v="0"/>
    <n v="5.3"/>
    <n v="0"/>
    <n v="5"/>
    <n v="0"/>
    <n v="1"/>
    <n v="0"/>
    <n v="5.7"/>
    <n v="0"/>
    <n v="8.4"/>
    <n v="8.1999999999999993"/>
    <n v="15.7"/>
    <n v="1"/>
    <n v="0"/>
    <n v="5.2"/>
    <n v="10.199999999999999"/>
    <n v="4.9000000000000004"/>
    <n v="0"/>
    <n v="4.7"/>
    <n v="9.1"/>
    <n v="5.7"/>
    <n v="17.5"/>
    <n v="16.899999999999999"/>
    <n v="16.3"/>
    <n v="7.9"/>
    <n v="7.6"/>
    <n v="14.7"/>
    <n v="0"/>
    <n v="0"/>
    <n v="0"/>
    <n v="0"/>
    <n v="1"/>
    <n v="4.5"/>
    <n v="5.7"/>
    <n v="26.3"/>
    <n v="0"/>
    <n v="0"/>
    <n v="7.9"/>
    <n v="1"/>
    <n v="0"/>
    <n v="0"/>
    <n v="0"/>
    <n v="4.9000000000000004"/>
    <n v="4.7"/>
    <n v="1"/>
    <n v="0"/>
    <n v="5"/>
  </r>
  <r>
    <x v="0"/>
    <n v="1401"/>
    <x v="0"/>
    <s v="Pozo Almonte"/>
    <n v="3"/>
    <s v="Denuncias"/>
    <n v="220104005"/>
    <n v="220104"/>
    <s v="Delitos Sexuales"/>
    <s v="Violación"/>
    <n v="3"/>
    <n v="17.5"/>
    <n v="8.4"/>
    <n v="0"/>
    <n v="0"/>
    <n v="7.6"/>
    <n v="0"/>
    <n v="5.3"/>
    <n v="0"/>
    <n v="0"/>
    <n v="0"/>
    <n v="1"/>
    <n v="0"/>
    <n v="5.7"/>
    <n v="0"/>
    <n v="8.4"/>
    <n v="8.1999999999999993"/>
    <n v="15.7"/>
    <n v="1"/>
    <n v="0"/>
    <n v="5.2"/>
    <n v="10.199999999999999"/>
    <n v="0"/>
    <n v="0"/>
    <n v="4.7"/>
    <n v="0"/>
    <n v="5.7"/>
    <n v="17.5"/>
    <n v="8.4"/>
    <n v="8.1999999999999993"/>
    <n v="7.9"/>
    <n v="1"/>
    <n v="14.7"/>
    <n v="0"/>
    <n v="0"/>
    <n v="0"/>
    <n v="0"/>
    <n v="1"/>
    <n v="4.5"/>
    <n v="5.7"/>
    <n v="17.5"/>
    <n v="0"/>
    <n v="0"/>
    <n v="7.9"/>
    <n v="1"/>
    <n v="0"/>
    <n v="0"/>
    <n v="0"/>
    <n v="4.9000000000000004"/>
    <n v="4.7"/>
    <n v="1"/>
    <n v="0"/>
    <n v="0"/>
  </r>
  <r>
    <x v="0"/>
    <n v="1401"/>
    <x v="0"/>
    <s v="Pozo Almonte"/>
    <n v="4"/>
    <s v="Detenciones"/>
    <n v="220104005"/>
    <n v="220104"/>
    <s v="Delitos Sexuales"/>
    <s v="Violación"/>
    <n v="4"/>
    <n v="0"/>
    <n v="0"/>
    <n v="0"/>
    <n v="0"/>
    <n v="1"/>
    <n v="0"/>
    <n v="0"/>
    <n v="0"/>
    <n v="5"/>
    <n v="0"/>
    <n v="1"/>
    <n v="0"/>
    <n v="0"/>
    <n v="0"/>
    <n v="0"/>
    <n v="0"/>
    <n v="0"/>
    <n v="1"/>
    <n v="0"/>
    <n v="0"/>
    <n v="0"/>
    <n v="4.9000000000000004"/>
    <n v="0"/>
    <n v="1"/>
    <n v="9.1"/>
    <n v="0"/>
    <n v="0"/>
    <n v="8.4"/>
    <n v="8.1999999999999993"/>
    <n v="0"/>
    <n v="7.6"/>
    <n v="0"/>
    <n v="0"/>
    <n v="0"/>
    <n v="0"/>
    <n v="0"/>
    <n v="1"/>
    <n v="0"/>
    <n v="0"/>
    <n v="8.8000000000000007"/>
    <n v="0"/>
    <n v="0"/>
    <n v="0"/>
    <n v="1"/>
    <n v="0"/>
    <n v="0"/>
    <n v="0"/>
    <n v="0"/>
    <n v="0"/>
    <n v="1"/>
    <n v="0"/>
    <n v="5"/>
  </r>
  <r>
    <x v="0"/>
    <n v="1402"/>
    <x v="0"/>
    <s v="Camiña"/>
    <n v="1"/>
    <s v="Aprehendidos"/>
    <n v="220104005"/>
    <n v="220104"/>
    <s v="Delitos Sexuales"/>
    <s v="Violación"/>
    <n v="1"/>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2"/>
    <x v="0"/>
    <s v="Camiña"/>
    <n v="2"/>
    <s v="Casos Policiales"/>
    <n v="220104005"/>
    <n v="220104"/>
    <s v="Delitos Sexuales"/>
    <s v="Violación"/>
    <n v="2"/>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3"/>
    <s v="Denuncias"/>
    <n v="220104005"/>
    <n v="220104"/>
    <s v="Delitos Sexuales"/>
    <s v="Violación"/>
    <n v="3"/>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4"/>
    <s v="Detenciones"/>
    <n v="220104005"/>
    <n v="220104"/>
    <s v="Delitos Sexuales"/>
    <s v="Violación"/>
    <n v="4"/>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3"/>
    <x v="0"/>
    <s v="Colcha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3"/>
    <x v="0"/>
    <s v="Colchane"/>
    <n v="2"/>
    <s v="Casos Policiales"/>
    <n v="220104005"/>
    <n v="220104"/>
    <s v="Delitos Sexuales"/>
    <s v="Violación"/>
    <n v="2"/>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3"/>
    <s v="Denuncias"/>
    <n v="220104005"/>
    <n v="220104"/>
    <s v="Delitos Sexuales"/>
    <s v="Violación"/>
    <n v="3"/>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2"/>
    <s v="Casos Policiales"/>
    <n v="220104005"/>
    <n v="220104"/>
    <s v="Delitos Sexuales"/>
    <s v="Violación"/>
    <n v="2"/>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3"/>
    <s v="Denuncias"/>
    <n v="220104005"/>
    <n v="220104"/>
    <s v="Delitos Sexuales"/>
    <s v="Violación"/>
    <n v="3"/>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5"/>
    <x v="0"/>
    <s v="Pica"/>
    <n v="1"/>
    <s v="Aprehendidos"/>
    <n v="220104005"/>
    <n v="220104"/>
    <s v="Delitos Sexuales"/>
    <s v="Violación"/>
    <n v="1"/>
    <n v="0"/>
    <n v="0"/>
    <n v="0"/>
    <n v="0"/>
    <n v="1"/>
    <n v="0"/>
    <n v="40.299999999999997"/>
    <n v="0"/>
    <n v="0"/>
    <n v="0"/>
    <n v="1"/>
    <n v="0"/>
    <n v="0"/>
    <n v="0"/>
    <n v="0"/>
    <n v="0"/>
    <n v="0"/>
    <n v="1"/>
    <n v="0"/>
    <n v="0"/>
    <n v="0"/>
    <n v="0"/>
    <n v="0"/>
    <n v="1"/>
    <n v="0"/>
    <n v="0"/>
    <n v="0"/>
    <n v="0"/>
    <n v="0"/>
    <n v="0"/>
    <n v="21.2"/>
    <n v="0"/>
    <n v="0"/>
    <n v="0"/>
    <n v="0"/>
    <n v="0"/>
    <n v="1"/>
    <n v="0"/>
    <n v="0"/>
    <n v="0"/>
    <n v="0"/>
    <n v="0"/>
    <n v="0"/>
    <n v="1"/>
    <n v="0"/>
    <n v="0"/>
    <n v="0"/>
    <n v="0"/>
    <n v="0"/>
    <n v="1"/>
    <n v="0"/>
    <n v="0"/>
  </r>
  <r>
    <x v="0"/>
    <n v="1405"/>
    <x v="0"/>
    <s v="Pica"/>
    <n v="2"/>
    <s v="Casos Policiales"/>
    <n v="220104005"/>
    <n v="220104"/>
    <s v="Delitos Sexuales"/>
    <s v="Violación"/>
    <n v="2"/>
    <n v="0"/>
    <n v="23.2"/>
    <n v="0"/>
    <n v="0"/>
    <n v="1"/>
    <n v="20.7"/>
    <n v="8.5"/>
    <n v="0"/>
    <n v="0"/>
    <n v="3.4"/>
    <n v="1"/>
    <n v="0"/>
    <n v="67.099999999999994"/>
    <n v="0"/>
    <n v="0"/>
    <n v="0"/>
    <n v="0"/>
    <n v="1"/>
    <n v="0"/>
    <n v="0"/>
    <n v="0"/>
    <n v="7.3"/>
    <n v="0"/>
    <n v="1"/>
    <n v="0"/>
    <n v="0"/>
    <n v="0"/>
    <n v="0"/>
    <n v="0"/>
    <n v="0"/>
    <n v="21.2"/>
    <n v="0"/>
    <n v="0"/>
    <n v="0"/>
    <n v="0"/>
    <n v="0"/>
    <n v="1"/>
    <n v="0"/>
    <n v="0"/>
    <n v="24"/>
    <n v="23.2"/>
    <n v="0"/>
    <n v="0"/>
    <n v="1"/>
    <n v="20.7"/>
    <n v="0"/>
    <n v="0"/>
    <n v="0"/>
    <n v="0"/>
    <n v="6"/>
    <n v="0"/>
    <n v="0"/>
  </r>
  <r>
    <x v="0"/>
    <n v="1405"/>
    <x v="0"/>
    <s v="Pica"/>
    <n v="3"/>
    <s v="Denuncias"/>
    <n v="220104005"/>
    <n v="220104"/>
    <s v="Delitos Sexuales"/>
    <s v="Violación"/>
    <n v="3"/>
    <n v="0"/>
    <n v="23.2"/>
    <n v="0"/>
    <n v="0"/>
    <n v="1"/>
    <n v="20.7"/>
    <n v="0"/>
    <n v="0"/>
    <n v="0"/>
    <n v="3.4"/>
    <n v="1"/>
    <n v="0"/>
    <n v="67.099999999999994"/>
    <n v="0"/>
    <n v="0"/>
    <n v="0"/>
    <n v="0"/>
    <n v="1"/>
    <n v="0"/>
    <n v="0"/>
    <n v="0"/>
    <n v="7.3"/>
    <n v="0"/>
    <n v="1"/>
    <n v="0"/>
    <n v="0"/>
    <n v="0"/>
    <n v="0"/>
    <n v="0"/>
    <n v="0"/>
    <n v="1"/>
    <n v="0"/>
    <n v="0"/>
    <n v="0"/>
    <n v="0"/>
    <n v="0"/>
    <n v="1"/>
    <n v="0"/>
    <n v="0"/>
    <n v="24"/>
    <n v="23.2"/>
    <n v="0"/>
    <n v="0"/>
    <n v="1"/>
    <n v="20.7"/>
    <n v="0"/>
    <n v="0"/>
    <n v="0"/>
    <n v="0"/>
    <n v="6"/>
    <n v="0"/>
    <n v="0"/>
  </r>
  <r>
    <x v="0"/>
    <n v="1405"/>
    <x v="0"/>
    <s v="Pica"/>
    <n v="4"/>
    <s v="Detenciones"/>
    <n v="220104005"/>
    <n v="220104"/>
    <s v="Delitos Sexuales"/>
    <s v="Violación"/>
    <n v="4"/>
    <n v="0"/>
    <n v="0"/>
    <n v="0"/>
    <n v="0"/>
    <n v="1"/>
    <n v="0"/>
    <n v="8.5"/>
    <n v="0"/>
    <n v="0"/>
    <n v="0"/>
    <n v="1"/>
    <n v="0"/>
    <n v="0"/>
    <n v="0"/>
    <n v="0"/>
    <n v="0"/>
    <n v="0"/>
    <n v="1"/>
    <n v="0"/>
    <n v="0"/>
    <n v="0"/>
    <n v="0"/>
    <n v="0"/>
    <n v="1"/>
    <n v="0"/>
    <n v="0"/>
    <n v="0"/>
    <n v="0"/>
    <n v="0"/>
    <n v="0"/>
    <n v="21.2"/>
    <n v="0"/>
    <n v="0"/>
    <n v="0"/>
    <n v="0"/>
    <n v="0"/>
    <n v="1"/>
    <n v="0"/>
    <n v="0"/>
    <n v="0"/>
    <n v="0"/>
    <n v="0"/>
    <n v="0"/>
    <n v="1"/>
    <n v="0"/>
    <n v="0"/>
    <n v="0"/>
    <n v="0"/>
    <n v="0"/>
    <n v="1"/>
    <n v="0"/>
    <n v="0"/>
  </r>
  <r>
    <x v="1"/>
    <n v="2101"/>
    <x v="1"/>
    <s v="Antofagasta"/>
    <n v="1"/>
    <s v="Aprehendidos"/>
    <n v="220104005"/>
    <n v="220104"/>
    <s v="Delitos Sexuales"/>
    <s v="Violación"/>
    <n v="1"/>
    <n v="0.3"/>
    <n v="1.2"/>
    <n v="0.3"/>
    <n v="0.6"/>
    <n v="1.1000000000000001"/>
    <n v="0.6"/>
    <n v="0.6"/>
    <n v="0.8"/>
    <n v="0"/>
    <n v="0.3"/>
    <n v="1"/>
    <n v="0"/>
    <n v="0.5"/>
    <n v="0.6"/>
    <n v="0.9"/>
    <n v="0"/>
    <n v="0"/>
    <n v="0.3"/>
    <n v="0"/>
    <n v="0.3"/>
    <n v="0.3"/>
    <n v="0.7"/>
    <n v="0.7"/>
    <n v="0.2"/>
    <n v="0.7"/>
    <n v="0"/>
    <n v="0.6"/>
    <n v="0.3"/>
    <n v="0.6"/>
    <n v="0.3"/>
    <n v="0.3"/>
    <n v="0.3"/>
    <n v="0.3"/>
    <n v="0.8"/>
    <n v="0.5"/>
    <n v="0.2"/>
    <n v="1"/>
    <n v="0.5"/>
    <n v="0"/>
    <n v="0.3"/>
    <n v="0.9"/>
    <n v="0.6"/>
    <n v="0.3"/>
    <n v="0.9"/>
    <n v="0.6"/>
    <n v="0.5"/>
    <n v="0.3"/>
    <n v="0"/>
    <n v="0.5"/>
    <n v="1"/>
    <n v="0.7"/>
    <n v="0"/>
  </r>
  <r>
    <x v="1"/>
    <n v="2101"/>
    <x v="1"/>
    <s v="Antofagasta"/>
    <n v="2"/>
    <s v="Casos Policiales"/>
    <n v="220104005"/>
    <n v="220104"/>
    <s v="Delitos Sexuales"/>
    <s v="Violación"/>
    <n v="2"/>
    <n v="3.6"/>
    <n v="3.6"/>
    <n v="2.2999999999999998"/>
    <n v="2.2999999999999998"/>
    <n v="7.1"/>
    <n v="3.4"/>
    <n v="2.8"/>
    <n v="3"/>
    <n v="2"/>
    <n v="2.7"/>
    <n v="3.2"/>
    <n v="4.5999999999999996"/>
    <n v="4.2"/>
    <n v="4.8"/>
    <n v="3"/>
    <n v="3.2"/>
    <n v="5.5"/>
    <n v="3.4"/>
    <n v="2.5"/>
    <n v="2.6"/>
    <n v="2.8"/>
    <n v="4.7"/>
    <n v="3.2"/>
    <n v="4.8"/>
    <n v="6.5"/>
    <n v="2.8"/>
    <n v="6.4"/>
    <n v="3.9"/>
    <n v="5.6"/>
    <n v="3.2"/>
    <n v="2.8"/>
    <n v="2"/>
    <n v="1.3"/>
    <n v="3.5"/>
    <n v="2.5"/>
    <n v="2"/>
    <n v="5.6"/>
    <n v="4.8"/>
    <n v="7.3"/>
    <n v="4.8"/>
    <n v="5.4"/>
    <n v="3.8"/>
    <n v="5.2"/>
    <n v="3.1"/>
    <n v="3.6"/>
    <n v="3.6"/>
    <n v="3.8"/>
    <n v="3.2"/>
    <n v="2"/>
    <n v="6.5"/>
    <n v="5.9"/>
    <n v="2"/>
  </r>
  <r>
    <x v="1"/>
    <n v="2101"/>
    <x v="1"/>
    <s v="Antofagasta"/>
    <n v="3"/>
    <s v="Denuncias"/>
    <n v="220104005"/>
    <n v="220104"/>
    <s v="Delitos Sexuales"/>
    <s v="Violación"/>
    <n v="3"/>
    <n v="3.3"/>
    <n v="2.7"/>
    <n v="2.1"/>
    <n v="1.7"/>
    <n v="6"/>
    <n v="3.1"/>
    <n v="2.2999999999999998"/>
    <n v="2.2999999999999998"/>
    <n v="2"/>
    <n v="2.5"/>
    <n v="2.9"/>
    <n v="4.5999999999999996"/>
    <n v="3.8"/>
    <n v="4.2"/>
    <n v="2.1"/>
    <n v="3.2"/>
    <n v="5.5"/>
    <n v="3.1"/>
    <n v="2.5"/>
    <n v="2.2999999999999998"/>
    <n v="2.5"/>
    <n v="4"/>
    <n v="2.5"/>
    <n v="4.5999999999999996"/>
    <n v="5.5"/>
    <n v="2.8"/>
    <n v="5.8"/>
    <n v="3.6"/>
    <n v="5"/>
    <n v="2.9"/>
    <n v="2.6"/>
    <n v="1.7"/>
    <n v="1"/>
    <n v="3.3"/>
    <n v="2"/>
    <n v="1.7"/>
    <n v="4.3"/>
    <n v="3.8"/>
    <n v="7"/>
    <n v="4.5"/>
    <n v="4.5"/>
    <n v="3.2"/>
    <n v="4.9000000000000004"/>
    <n v="2.2999999999999998"/>
    <n v="3.1"/>
    <n v="3.1"/>
    <n v="3.5"/>
    <n v="3.2"/>
    <n v="1.5"/>
    <n v="5.5"/>
    <n v="5.2"/>
    <n v="2"/>
  </r>
  <r>
    <x v="1"/>
    <n v="2101"/>
    <x v="1"/>
    <s v="Antofagasta"/>
    <n v="4"/>
    <s v="Detenciones"/>
    <n v="220104005"/>
    <n v="220104"/>
    <s v="Delitos Sexuales"/>
    <s v="Violación"/>
    <n v="4"/>
    <n v="0.3"/>
    <n v="0.9"/>
    <n v="0.3"/>
    <n v="0.6"/>
    <n v="1.1000000000000001"/>
    <n v="0.3"/>
    <n v="0.5"/>
    <n v="0.8"/>
    <n v="0"/>
    <n v="0.2"/>
    <n v="0.2"/>
    <n v="0"/>
    <n v="0.5"/>
    <n v="0.6"/>
    <n v="0.9"/>
    <n v="0"/>
    <n v="0"/>
    <n v="0.3"/>
    <n v="0"/>
    <n v="0.3"/>
    <n v="0.3"/>
    <n v="0.7"/>
    <n v="0.7"/>
    <n v="0.2"/>
    <n v="1"/>
    <n v="0"/>
    <n v="0.6"/>
    <n v="0.3"/>
    <n v="0.6"/>
    <n v="0.3"/>
    <n v="0.3"/>
    <n v="0.3"/>
    <n v="0.3"/>
    <n v="0.3"/>
    <n v="0.5"/>
    <n v="0.2"/>
    <n v="1.2"/>
    <n v="1"/>
    <n v="0.2"/>
    <n v="0.3"/>
    <n v="0.9"/>
    <n v="0.6"/>
    <n v="0.3"/>
    <n v="0.9"/>
    <n v="0.6"/>
    <n v="0.5"/>
    <n v="0.3"/>
    <n v="0"/>
    <n v="0.5"/>
    <n v="1"/>
    <n v="0.7"/>
    <n v="0"/>
  </r>
  <r>
    <x v="1"/>
    <n v="2102"/>
    <x v="1"/>
    <s v="Mejillones"/>
    <n v="1"/>
    <s v="Aprehendidos"/>
    <n v="220104005"/>
    <n v="220104"/>
    <s v="Delitos Sexuales"/>
    <s v="Violación"/>
    <n v="1"/>
    <n v="0"/>
    <n v="0"/>
    <n v="0"/>
    <n v="0"/>
    <n v="1"/>
    <n v="0"/>
    <n v="0"/>
    <n v="0"/>
    <n v="0"/>
    <n v="0"/>
    <n v="1"/>
    <n v="0"/>
    <n v="0"/>
    <n v="0"/>
    <n v="0"/>
    <n v="0"/>
    <n v="0"/>
    <n v="1"/>
    <n v="0"/>
    <n v="0"/>
    <n v="8.1999999999999993"/>
    <n v="0"/>
    <n v="0"/>
    <n v="1"/>
    <n v="0"/>
    <n v="13.5"/>
    <n v="0"/>
    <n v="0"/>
    <n v="0"/>
    <n v="0"/>
    <n v="1"/>
    <n v="0"/>
    <n v="8.4"/>
    <n v="0"/>
    <n v="0"/>
    <n v="0"/>
    <n v="1"/>
    <n v="0"/>
    <n v="0"/>
    <n v="0"/>
    <n v="0"/>
    <n v="0"/>
    <n v="0"/>
    <n v="1"/>
    <n v="0"/>
    <n v="0"/>
    <n v="0"/>
    <n v="0"/>
    <n v="0"/>
    <n v="1"/>
    <n v="0"/>
    <n v="0"/>
  </r>
  <r>
    <x v="1"/>
    <n v="2102"/>
    <x v="1"/>
    <s v="Mejillones"/>
    <n v="2"/>
    <s v="Casos Policiales"/>
    <n v="220104005"/>
    <n v="220104"/>
    <s v="Delitos Sexuales"/>
    <s v="Violación"/>
    <n v="2"/>
    <n v="9.9"/>
    <n v="0"/>
    <n v="0"/>
    <n v="0"/>
    <n v="8.8000000000000007"/>
    <n v="0"/>
    <n v="0"/>
    <n v="0"/>
    <n v="8.1999999999999993"/>
    <n v="0"/>
    <n v="1"/>
    <n v="7.7"/>
    <n v="6.8"/>
    <n v="0"/>
    <n v="0"/>
    <n v="0"/>
    <n v="0"/>
    <n v="1"/>
    <n v="0"/>
    <n v="0"/>
    <n v="8.3000000000000007"/>
    <n v="0"/>
    <n v="0"/>
    <n v="7.8"/>
    <n v="0"/>
    <n v="6.8"/>
    <n v="0"/>
    <n v="0"/>
    <n v="0"/>
    <n v="0"/>
    <n v="1"/>
    <n v="0"/>
    <n v="8.4"/>
    <n v="0"/>
    <n v="24.3"/>
    <n v="0"/>
    <n v="7.8"/>
    <n v="7.6"/>
    <n v="0"/>
    <n v="0"/>
    <n v="19.2"/>
    <n v="9.3000000000000007"/>
    <n v="0"/>
    <n v="8.8000000000000007"/>
    <n v="0"/>
    <n v="0"/>
    <n v="0"/>
    <n v="0"/>
    <n v="7.9"/>
    <n v="23.2"/>
    <n v="15.2"/>
    <n v="8.1999999999999993"/>
  </r>
  <r>
    <x v="1"/>
    <n v="2102"/>
    <x v="1"/>
    <s v="Mejillones"/>
    <n v="3"/>
    <s v="Denuncias"/>
    <n v="220104005"/>
    <n v="220104"/>
    <s v="Delitos Sexuales"/>
    <s v="Violación"/>
    <n v="3"/>
    <n v="9.9"/>
    <n v="0"/>
    <n v="0"/>
    <n v="0"/>
    <n v="8.8000000000000007"/>
    <n v="0"/>
    <n v="0"/>
    <n v="0"/>
    <n v="8.1999999999999993"/>
    <n v="0"/>
    <n v="1"/>
    <n v="7.7"/>
    <n v="6.8"/>
    <n v="0"/>
    <n v="0"/>
    <n v="0"/>
    <n v="0"/>
    <n v="1"/>
    <n v="0"/>
    <n v="0"/>
    <n v="0"/>
    <n v="0"/>
    <n v="0"/>
    <n v="7.8"/>
    <n v="0"/>
    <n v="0"/>
    <n v="0"/>
    <n v="0"/>
    <n v="0"/>
    <n v="0"/>
    <n v="1"/>
    <n v="0"/>
    <n v="0"/>
    <n v="0"/>
    <n v="24.3"/>
    <n v="0"/>
    <n v="7.8"/>
    <n v="7.6"/>
    <n v="0"/>
    <n v="0"/>
    <n v="19.2"/>
    <n v="9.3000000000000007"/>
    <n v="0"/>
    <n v="8.8000000000000007"/>
    <n v="0"/>
    <n v="0"/>
    <n v="0"/>
    <n v="0"/>
    <n v="7.9"/>
    <n v="23.2"/>
    <n v="15.2"/>
    <n v="8.1999999999999993"/>
  </r>
  <r>
    <x v="1"/>
    <n v="2102"/>
    <x v="1"/>
    <s v="Mejillones"/>
    <n v="4"/>
    <s v="Detenciones"/>
    <n v="220104005"/>
    <n v="220104"/>
    <s v="Delitos Sexuales"/>
    <s v="Violación"/>
    <n v="4"/>
    <n v="0"/>
    <n v="0"/>
    <n v="0"/>
    <n v="0"/>
    <n v="1"/>
    <n v="0"/>
    <n v="0"/>
    <n v="0"/>
    <n v="0"/>
    <n v="0"/>
    <n v="1"/>
    <n v="0"/>
    <n v="0"/>
    <n v="0"/>
    <n v="0"/>
    <n v="0"/>
    <n v="0"/>
    <n v="1"/>
    <n v="0"/>
    <n v="0"/>
    <n v="8.3000000000000007"/>
    <n v="0"/>
    <n v="0"/>
    <n v="1"/>
    <n v="0"/>
    <n v="6.8"/>
    <n v="0"/>
    <n v="0"/>
    <n v="0"/>
    <n v="0"/>
    <n v="1"/>
    <n v="0"/>
    <n v="8.4"/>
    <n v="0"/>
    <n v="0"/>
    <n v="0"/>
    <n v="1"/>
    <n v="0"/>
    <n v="0"/>
    <n v="0"/>
    <n v="0"/>
    <n v="0"/>
    <n v="0"/>
    <n v="1"/>
    <n v="0"/>
    <n v="0"/>
    <n v="0"/>
    <n v="0"/>
    <n v="0"/>
    <n v="1"/>
    <n v="0"/>
    <n v="0"/>
  </r>
  <r>
    <x v="1"/>
    <n v="2103"/>
    <x v="1"/>
    <s v="Sierra Gor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103"/>
    <x v="1"/>
    <s v="Sierra Gorda"/>
    <n v="2"/>
    <s v="Casos Policiales"/>
    <n v="220104005"/>
    <n v="220104"/>
    <s v="Delitos Sexuales"/>
    <s v="Violación"/>
    <n v="2"/>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3"/>
    <s v="Denuncias"/>
    <n v="220104005"/>
    <n v="220104"/>
    <s v="Delitos Sexuales"/>
    <s v="Violación"/>
    <n v="3"/>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104"/>
    <x v="1"/>
    <s v="Taltal"/>
    <n v="1"/>
    <s v="Aprehendidos"/>
    <n v="220104005"/>
    <n v="220104"/>
    <s v="Delitos Sexuales"/>
    <s v="Violación"/>
    <n v="1"/>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104"/>
    <x v="1"/>
    <s v="Taltal"/>
    <n v="2"/>
    <s v="Casos Policiales"/>
    <n v="220104005"/>
    <n v="220104"/>
    <s v="Delitos Sexuales"/>
    <s v="Violación"/>
    <n v="2"/>
    <n v="0"/>
    <n v="0"/>
    <n v="0"/>
    <n v="0"/>
    <n v="1"/>
    <n v="0"/>
    <n v="0"/>
    <n v="9.6999999999999993"/>
    <n v="0"/>
    <n v="0"/>
    <n v="1"/>
    <n v="20.3"/>
    <n v="7.3"/>
    <n v="8.6999999999999993"/>
    <n v="8.6"/>
    <n v="0"/>
    <n v="0"/>
    <n v="16.600000000000001"/>
    <n v="16.399999999999999"/>
    <n v="0"/>
    <n v="0"/>
    <n v="0"/>
    <n v="0"/>
    <n v="1"/>
    <n v="0"/>
    <n v="0"/>
    <n v="8.6999999999999993"/>
    <n v="0"/>
    <n v="0"/>
    <n v="0"/>
    <n v="16.600000000000001"/>
    <n v="0"/>
    <n v="0"/>
    <n v="0"/>
    <n v="0"/>
    <n v="0"/>
    <n v="10.1"/>
    <n v="0"/>
    <n v="0"/>
    <n v="0"/>
    <n v="8.6"/>
    <n v="0"/>
    <n v="8.4"/>
    <n v="8.3000000000000007"/>
    <n v="16.399999999999999"/>
    <n v="9.6999999999999993"/>
    <n v="9.8000000000000007"/>
    <n v="0"/>
    <n v="10"/>
    <n v="1"/>
    <n v="0"/>
    <n v="0"/>
  </r>
  <r>
    <x v="1"/>
    <n v="2104"/>
    <x v="1"/>
    <s v="Taltal"/>
    <n v="3"/>
    <s v="Denuncias"/>
    <n v="220104005"/>
    <n v="220104"/>
    <s v="Delitos Sexuales"/>
    <s v="Violación"/>
    <n v="3"/>
    <n v="0"/>
    <n v="0"/>
    <n v="0"/>
    <n v="0"/>
    <n v="1"/>
    <n v="0"/>
    <n v="0"/>
    <n v="9.6999999999999993"/>
    <n v="0"/>
    <n v="0"/>
    <n v="1"/>
    <n v="20.3"/>
    <n v="7.3"/>
    <n v="8.6999999999999993"/>
    <n v="8.6"/>
    <n v="0"/>
    <n v="0"/>
    <n v="1"/>
    <n v="8.1999999999999993"/>
    <n v="0"/>
    <n v="0"/>
    <n v="0"/>
    <n v="0"/>
    <n v="1"/>
    <n v="0"/>
    <n v="0"/>
    <n v="0"/>
    <n v="0"/>
    <n v="0"/>
    <n v="0"/>
    <n v="16.600000000000001"/>
    <n v="0"/>
    <n v="0"/>
    <n v="0"/>
    <n v="0"/>
    <n v="0"/>
    <n v="10.1"/>
    <n v="0"/>
    <n v="0"/>
    <n v="0"/>
    <n v="8.6"/>
    <n v="0"/>
    <n v="8.4"/>
    <n v="8.3000000000000007"/>
    <n v="8.1999999999999993"/>
    <n v="9.6999999999999993"/>
    <n v="9.8000000000000007"/>
    <n v="0"/>
    <n v="10"/>
    <n v="1"/>
    <n v="0"/>
    <n v="0"/>
  </r>
  <r>
    <x v="1"/>
    <n v="2104"/>
    <x v="1"/>
    <s v="Taltal"/>
    <n v="4"/>
    <s v="Detenciones"/>
    <n v="220104005"/>
    <n v="220104"/>
    <s v="Delitos Sexuales"/>
    <s v="Violación"/>
    <n v="4"/>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201"/>
    <x v="1"/>
    <s v="Calama"/>
    <n v="1"/>
    <s v="Aprehendidos"/>
    <n v="220104005"/>
    <n v="220104"/>
    <s v="Delitos Sexuales"/>
    <s v="Violación"/>
    <n v="1"/>
    <n v="0.7"/>
    <n v="1.9"/>
    <n v="1.9"/>
    <n v="1.3"/>
    <n v="1.2"/>
    <n v="0.6"/>
    <n v="0"/>
    <n v="1.2"/>
    <n v="2.4"/>
    <n v="2.2999999999999998"/>
    <n v="0.6"/>
    <n v="0.5"/>
    <n v="1.6"/>
    <n v="2"/>
    <n v="1.9"/>
    <n v="1.3"/>
    <n v="1.3"/>
    <n v="0.6"/>
    <n v="0"/>
    <n v="0.7"/>
    <n v="1.3"/>
    <n v="0"/>
    <n v="0"/>
    <n v="1"/>
    <n v="0"/>
    <n v="0.5"/>
    <n v="3.3"/>
    <n v="1.3"/>
    <n v="2.5"/>
    <n v="1.9"/>
    <n v="1"/>
    <n v="0.6"/>
    <n v="0"/>
    <n v="1.3"/>
    <n v="1.3"/>
    <n v="0.7"/>
    <n v="0.7"/>
    <n v="0.7"/>
    <n v="1.1000000000000001"/>
    <n v="2.6"/>
    <n v="2.6"/>
    <n v="1.3"/>
    <n v="1.9"/>
    <n v="1.2"/>
    <n v="0.6"/>
    <n v="0"/>
    <n v="0"/>
    <n v="0.7"/>
    <n v="0"/>
    <n v="1.3"/>
    <n v="0.7"/>
    <n v="2.7"/>
  </r>
  <r>
    <x v="1"/>
    <n v="2201"/>
    <x v="1"/>
    <s v="Calama"/>
    <n v="2"/>
    <s v="Casos Policiales"/>
    <n v="220104005"/>
    <n v="220104"/>
    <s v="Delitos Sexuales"/>
    <s v="Violación"/>
    <n v="2"/>
    <n v="5.2"/>
    <n v="3.9"/>
    <n v="6.4"/>
    <n v="5.7"/>
    <n v="6.8"/>
    <n v="6.8"/>
    <n v="6"/>
    <n v="4.7"/>
    <n v="8.6999999999999993"/>
    <n v="6.7"/>
    <n v="4"/>
    <n v="5.4"/>
    <n v="3.7"/>
    <n v="3.3"/>
    <n v="7.7"/>
    <n v="8.3000000000000007"/>
    <n v="4.4000000000000004"/>
    <n v="1.2"/>
    <n v="5.5"/>
    <n v="4"/>
    <n v="7.4"/>
    <n v="1.3"/>
    <n v="2.7"/>
    <n v="2.7"/>
    <n v="2"/>
    <n v="2.6"/>
    <n v="5.2"/>
    <n v="5.8"/>
    <n v="3.8"/>
    <n v="7.6"/>
    <n v="1.2"/>
    <n v="2.5"/>
    <n v="4.7"/>
    <n v="6"/>
    <n v="4.7"/>
    <n v="6.7"/>
    <n v="4.7"/>
    <n v="4.7"/>
    <n v="4.2"/>
    <n v="7.2"/>
    <n v="7.1"/>
    <n v="3.2"/>
    <n v="8.1999999999999993"/>
    <n v="6.2"/>
    <n v="6.1"/>
    <n v="4"/>
    <n v="5.3"/>
    <n v="4"/>
    <n v="8"/>
    <n v="3.3"/>
    <n v="6.7"/>
    <n v="8.6999999999999993"/>
  </r>
  <r>
    <x v="1"/>
    <n v="2201"/>
    <x v="1"/>
    <s v="Calama"/>
    <n v="3"/>
    <s v="Denuncias"/>
    <n v="220104005"/>
    <n v="220104"/>
    <s v="Delitos Sexuales"/>
    <s v="Violación"/>
    <n v="3"/>
    <n v="4.5999999999999996"/>
    <n v="2.6"/>
    <n v="4.5"/>
    <n v="4.4000000000000004"/>
    <n v="5.6"/>
    <n v="6.1"/>
    <n v="6"/>
    <n v="3.3"/>
    <n v="8"/>
    <n v="4"/>
    <n v="3.3"/>
    <n v="4.7"/>
    <n v="2.1"/>
    <n v="1.3"/>
    <n v="5.8"/>
    <n v="7"/>
    <n v="3.1"/>
    <n v="0.6"/>
    <n v="5.5"/>
    <n v="3.3"/>
    <n v="6"/>
    <n v="1.3"/>
    <n v="2.7"/>
    <n v="2.7"/>
    <n v="2"/>
    <n v="2.1"/>
    <n v="3.3"/>
    <n v="4.5"/>
    <n v="1.9"/>
    <n v="5.7"/>
    <n v="1.2"/>
    <n v="1.8"/>
    <n v="4.7"/>
    <n v="4.7"/>
    <n v="3.3"/>
    <n v="6"/>
    <n v="4"/>
    <n v="4"/>
    <n v="3.2"/>
    <n v="4.5999999999999996"/>
    <n v="4.5"/>
    <n v="1.9"/>
    <n v="6.3"/>
    <n v="5"/>
    <n v="5.5"/>
    <n v="4"/>
    <n v="5.3"/>
    <n v="3.3"/>
    <n v="8"/>
    <n v="2"/>
    <n v="6"/>
    <n v="8"/>
  </r>
  <r>
    <x v="1"/>
    <n v="2201"/>
    <x v="1"/>
    <s v="Calama"/>
    <n v="4"/>
    <s v="Detenciones"/>
    <n v="220104005"/>
    <n v="220104"/>
    <s v="Delitos Sexuales"/>
    <s v="Violación"/>
    <n v="4"/>
    <n v="0.7"/>
    <n v="1.3"/>
    <n v="1.9"/>
    <n v="1.3"/>
    <n v="1.2"/>
    <n v="0.6"/>
    <n v="0"/>
    <n v="1.3"/>
    <n v="0.7"/>
    <n v="2.7"/>
    <n v="0.7"/>
    <n v="0.7"/>
    <n v="1.6"/>
    <n v="2"/>
    <n v="1.9"/>
    <n v="1.3"/>
    <n v="1.3"/>
    <n v="0.6"/>
    <n v="0"/>
    <n v="0.7"/>
    <n v="1.3"/>
    <n v="0"/>
    <n v="0"/>
    <n v="1"/>
    <n v="0"/>
    <n v="0.5"/>
    <n v="2"/>
    <n v="1.3"/>
    <n v="1.9"/>
    <n v="1.9"/>
    <n v="1"/>
    <n v="0.6"/>
    <n v="0"/>
    <n v="1.3"/>
    <n v="1.3"/>
    <n v="0.7"/>
    <n v="0.7"/>
    <n v="0.7"/>
    <n v="1.1000000000000001"/>
    <n v="2.6"/>
    <n v="2.6"/>
    <n v="1.3"/>
    <n v="1.9"/>
    <n v="1.2"/>
    <n v="0.6"/>
    <n v="0"/>
    <n v="0"/>
    <n v="0.7"/>
    <n v="0"/>
    <n v="1.3"/>
    <n v="0.7"/>
    <n v="0.7"/>
  </r>
  <r>
    <x v="1"/>
    <n v="2202"/>
    <x v="1"/>
    <s v="Ollagü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203"/>
    <x v="1"/>
    <s v="San Pedro de Atacama"/>
    <n v="1"/>
    <s v="Aprehendidos"/>
    <n v="220104005"/>
    <n v="220104"/>
    <s v="Delitos Sexuales"/>
    <s v="Violación"/>
    <n v="1"/>
    <n v="0"/>
    <n v="14.5"/>
    <n v="0"/>
    <n v="0"/>
    <n v="12.7"/>
    <n v="0"/>
    <n v="11.9"/>
    <n v="0"/>
    <n v="11.2"/>
    <n v="0"/>
    <n v="1"/>
    <n v="0"/>
    <n v="9.6"/>
    <n v="0"/>
    <n v="0"/>
    <n v="0"/>
    <n v="0"/>
    <n v="1"/>
    <n v="0"/>
    <n v="23.8"/>
    <n v="0"/>
    <n v="0"/>
    <n v="0"/>
    <n v="1"/>
    <n v="0"/>
    <n v="0"/>
    <n v="0"/>
    <n v="0"/>
    <n v="0"/>
    <n v="0"/>
    <n v="1"/>
    <n v="0"/>
    <n v="0"/>
    <n v="0"/>
    <n v="8.5"/>
    <n v="0"/>
    <n v="1"/>
    <n v="0"/>
    <n v="0"/>
    <n v="0"/>
    <n v="0"/>
    <n v="13.8"/>
    <n v="0"/>
    <n v="1"/>
    <n v="0"/>
    <n v="0"/>
    <n v="0"/>
    <n v="0"/>
    <n v="0"/>
    <n v="7.6"/>
    <n v="0"/>
    <n v="8.6999999999999993"/>
  </r>
  <r>
    <x v="1"/>
    <n v="2203"/>
    <x v="1"/>
    <s v="San Pedro de Atacama"/>
    <n v="2"/>
    <s v="Casos Policiales"/>
    <n v="220104005"/>
    <n v="220104"/>
    <s v="Delitos Sexuales"/>
    <s v="Violación"/>
    <n v="2"/>
    <n v="0"/>
    <n v="29"/>
    <n v="0"/>
    <n v="0"/>
    <n v="12.7"/>
    <n v="0"/>
    <n v="9.5"/>
    <n v="9"/>
    <n v="8.6999999999999993"/>
    <n v="0"/>
    <n v="15.8"/>
    <n v="15.1"/>
    <n v="28.8"/>
    <n v="0"/>
    <n v="0"/>
    <n v="0"/>
    <n v="0"/>
    <n v="1"/>
    <n v="0"/>
    <n v="37.4"/>
    <n v="0"/>
    <n v="0"/>
    <n v="0"/>
    <n v="1"/>
    <n v="7.5"/>
    <n v="9.6"/>
    <n v="0"/>
    <n v="0"/>
    <n v="0"/>
    <n v="0"/>
    <n v="1"/>
    <n v="12.3"/>
    <n v="0"/>
    <n v="0"/>
    <n v="8.5"/>
    <n v="0"/>
    <n v="1"/>
    <n v="0"/>
    <n v="28.8"/>
    <n v="0"/>
    <n v="0"/>
    <n v="41.5"/>
    <n v="0"/>
    <n v="1"/>
    <n v="0"/>
    <n v="9.1"/>
    <n v="0"/>
    <n v="0"/>
    <n v="8"/>
    <n v="7.6"/>
    <n v="0"/>
    <n v="8.6999999999999993"/>
  </r>
  <r>
    <x v="1"/>
    <n v="2203"/>
    <x v="1"/>
    <s v="San Pedro de Atacama"/>
    <n v="3"/>
    <s v="Denuncias"/>
    <n v="220104005"/>
    <n v="220104"/>
    <s v="Delitos Sexuales"/>
    <s v="Violación"/>
    <n v="3"/>
    <n v="0"/>
    <n v="14.5"/>
    <n v="0"/>
    <n v="0"/>
    <n v="1"/>
    <n v="0"/>
    <n v="0"/>
    <n v="9"/>
    <n v="0"/>
    <n v="0"/>
    <n v="15.8"/>
    <n v="15.1"/>
    <n v="19.2"/>
    <n v="0"/>
    <n v="0"/>
    <n v="0"/>
    <n v="0"/>
    <n v="1"/>
    <n v="0"/>
    <n v="18.7"/>
    <n v="0"/>
    <n v="0"/>
    <n v="0"/>
    <n v="1"/>
    <n v="7.5"/>
    <n v="9.6"/>
    <n v="0"/>
    <n v="0"/>
    <n v="0"/>
    <n v="0"/>
    <n v="1"/>
    <n v="12.3"/>
    <n v="0"/>
    <n v="0"/>
    <n v="0"/>
    <n v="0"/>
    <n v="1"/>
    <n v="0"/>
    <n v="28.8"/>
    <n v="0"/>
    <n v="0"/>
    <n v="27.6"/>
    <n v="0"/>
    <n v="1"/>
    <n v="0"/>
    <n v="9.1"/>
    <n v="0"/>
    <n v="0"/>
    <n v="8"/>
    <n v="1"/>
    <n v="0"/>
    <n v="0"/>
  </r>
  <r>
    <x v="1"/>
    <n v="2203"/>
    <x v="1"/>
    <s v="San Pedro de Atacama"/>
    <n v="4"/>
    <s v="Detenciones"/>
    <n v="220104005"/>
    <n v="220104"/>
    <s v="Delitos Sexuales"/>
    <s v="Violación"/>
    <n v="4"/>
    <n v="0"/>
    <n v="14.5"/>
    <n v="0"/>
    <n v="0"/>
    <n v="12.7"/>
    <n v="0"/>
    <n v="9.5"/>
    <n v="0"/>
    <n v="8.6999999999999993"/>
    <n v="0"/>
    <n v="1"/>
    <n v="0"/>
    <n v="9.6"/>
    <n v="0"/>
    <n v="0"/>
    <n v="0"/>
    <n v="0"/>
    <n v="1"/>
    <n v="0"/>
    <n v="18.7"/>
    <n v="0"/>
    <n v="0"/>
    <n v="0"/>
    <n v="1"/>
    <n v="0"/>
    <n v="0"/>
    <n v="0"/>
    <n v="0"/>
    <n v="0"/>
    <n v="0"/>
    <n v="1"/>
    <n v="0"/>
    <n v="0"/>
    <n v="0"/>
    <n v="8.5"/>
    <n v="0"/>
    <n v="1"/>
    <n v="0"/>
    <n v="0"/>
    <n v="0"/>
    <n v="0"/>
    <n v="13.8"/>
    <n v="0"/>
    <n v="1"/>
    <n v="0"/>
    <n v="0"/>
    <n v="0"/>
    <n v="0"/>
    <n v="0"/>
    <n v="7.6"/>
    <n v="0"/>
    <n v="8.6999999999999993"/>
  </r>
  <r>
    <x v="1"/>
    <n v="2301"/>
    <x v="1"/>
    <s v="Tocopilla"/>
    <n v="1"/>
    <s v="Aprehendidos"/>
    <n v="220104005"/>
    <n v="220104"/>
    <s v="Delitos Sexuales"/>
    <s v="Violación"/>
    <n v="1"/>
    <n v="0"/>
    <n v="0"/>
    <n v="0"/>
    <n v="0"/>
    <n v="1"/>
    <n v="0"/>
    <n v="0"/>
    <n v="11.4"/>
    <n v="3.8"/>
    <n v="0"/>
    <n v="1"/>
    <n v="0"/>
    <n v="0"/>
    <n v="0"/>
    <n v="0"/>
    <n v="0"/>
    <n v="0"/>
    <n v="1"/>
    <n v="0"/>
    <n v="0"/>
    <n v="15.1"/>
    <n v="3.8"/>
    <n v="0"/>
    <n v="1"/>
    <n v="0"/>
    <n v="0"/>
    <n v="0"/>
    <n v="0"/>
    <n v="0"/>
    <n v="0"/>
    <n v="1"/>
    <n v="3.8"/>
    <n v="0"/>
    <n v="5"/>
    <n v="0"/>
    <n v="0"/>
    <n v="1"/>
    <n v="10.6"/>
    <n v="0"/>
    <n v="0"/>
    <n v="0"/>
    <n v="0"/>
    <n v="0"/>
    <n v="1"/>
    <n v="0"/>
    <n v="4.9000000000000004"/>
    <n v="0"/>
    <n v="0"/>
    <n v="5.2"/>
    <n v="5.2"/>
    <n v="5.3"/>
    <n v="5"/>
  </r>
  <r>
    <x v="1"/>
    <n v="2301"/>
    <x v="1"/>
    <s v="Tocopilla"/>
    <n v="2"/>
    <s v="Casos Policiales"/>
    <n v="220104005"/>
    <n v="220104"/>
    <s v="Delitos Sexuales"/>
    <s v="Violación"/>
    <n v="2"/>
    <n v="7.9"/>
    <n v="0"/>
    <n v="3.9"/>
    <n v="0"/>
    <n v="1"/>
    <n v="0"/>
    <n v="0"/>
    <n v="19.8"/>
    <n v="20"/>
    <n v="10.199999999999999"/>
    <n v="10.4"/>
    <n v="5.3"/>
    <n v="0"/>
    <n v="4"/>
    <n v="0"/>
    <n v="3.9"/>
    <n v="0"/>
    <n v="1"/>
    <n v="3.8"/>
    <n v="4.9000000000000004"/>
    <n v="14.9"/>
    <n v="5"/>
    <n v="0"/>
    <n v="15.6"/>
    <n v="0"/>
    <n v="17.8"/>
    <n v="4"/>
    <n v="0"/>
    <n v="0"/>
    <n v="0"/>
    <n v="1"/>
    <n v="11.5"/>
    <n v="4.9000000000000004"/>
    <n v="5"/>
    <n v="20.2"/>
    <n v="15.4"/>
    <n v="1"/>
    <n v="26.6"/>
    <n v="7.1"/>
    <n v="4"/>
    <n v="3.9"/>
    <n v="3.9"/>
    <n v="15.6"/>
    <n v="3.9"/>
    <n v="0"/>
    <n v="4.9000000000000004"/>
    <n v="0"/>
    <n v="15.2"/>
    <n v="10.3"/>
    <n v="10.5"/>
    <n v="10.7"/>
    <n v="20"/>
  </r>
  <r>
    <x v="1"/>
    <n v="2301"/>
    <x v="1"/>
    <s v="Tocopilla"/>
    <n v="3"/>
    <s v="Denuncias"/>
    <n v="220104005"/>
    <n v="220104"/>
    <s v="Delitos Sexuales"/>
    <s v="Violación"/>
    <n v="3"/>
    <n v="7.9"/>
    <n v="0"/>
    <n v="3.9"/>
    <n v="0"/>
    <n v="1"/>
    <n v="0"/>
    <n v="0"/>
    <n v="4.9000000000000004"/>
    <n v="15"/>
    <n v="10.199999999999999"/>
    <n v="5.2"/>
    <n v="5.3"/>
    <n v="0"/>
    <n v="4"/>
    <n v="0"/>
    <n v="3.9"/>
    <n v="0"/>
    <n v="1"/>
    <n v="3.8"/>
    <n v="4.9000000000000004"/>
    <n v="5"/>
    <n v="0"/>
    <n v="0"/>
    <n v="15.6"/>
    <n v="0"/>
    <n v="17.8"/>
    <n v="4"/>
    <n v="0"/>
    <n v="0"/>
    <n v="0"/>
    <n v="1"/>
    <n v="7.7"/>
    <n v="4.9000000000000004"/>
    <n v="0"/>
    <n v="20.2"/>
    <n v="15.4"/>
    <n v="1"/>
    <n v="5.3"/>
    <n v="7.1"/>
    <n v="4"/>
    <n v="3.9"/>
    <n v="3.9"/>
    <n v="15.6"/>
    <n v="3.9"/>
    <n v="0"/>
    <n v="0"/>
    <n v="0"/>
    <n v="15.2"/>
    <n v="5.2"/>
    <n v="1"/>
    <n v="5.3"/>
    <n v="15"/>
  </r>
  <r>
    <x v="1"/>
    <n v="2301"/>
    <x v="1"/>
    <s v="Tocopilla"/>
    <n v="4"/>
    <s v="Detenciones"/>
    <n v="220104005"/>
    <n v="220104"/>
    <s v="Delitos Sexuales"/>
    <s v="Violación"/>
    <n v="4"/>
    <n v="0"/>
    <n v="0"/>
    <n v="0"/>
    <n v="0"/>
    <n v="1"/>
    <n v="0"/>
    <n v="0"/>
    <n v="14.8"/>
    <n v="5"/>
    <n v="0"/>
    <n v="5.2"/>
    <n v="0"/>
    <n v="0"/>
    <n v="0"/>
    <n v="0"/>
    <n v="0"/>
    <n v="0"/>
    <n v="1"/>
    <n v="0"/>
    <n v="0"/>
    <n v="9.9"/>
    <n v="5"/>
    <n v="0"/>
    <n v="1"/>
    <n v="0"/>
    <n v="0"/>
    <n v="0"/>
    <n v="0"/>
    <n v="0"/>
    <n v="0"/>
    <n v="1"/>
    <n v="3.8"/>
    <n v="0"/>
    <n v="5"/>
    <n v="0"/>
    <n v="0"/>
    <n v="1"/>
    <n v="21.2"/>
    <n v="0"/>
    <n v="0"/>
    <n v="0"/>
    <n v="0"/>
    <n v="0"/>
    <n v="1"/>
    <n v="0"/>
    <n v="4.9000000000000004"/>
    <n v="0"/>
    <n v="0"/>
    <n v="5.2"/>
    <n v="10.5"/>
    <n v="5.3"/>
    <n v="5"/>
  </r>
  <r>
    <x v="1"/>
    <n v="2302"/>
    <x v="1"/>
    <s v="María Elen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1"/>
    <n v="2302"/>
    <x v="1"/>
    <s v="María Elena"/>
    <n v="2"/>
    <s v="Casos Policiales"/>
    <n v="220104005"/>
    <n v="220104"/>
    <s v="Delitos Sexuales"/>
    <s v="Violación"/>
    <n v="2"/>
    <n v="0"/>
    <n v="0"/>
    <n v="26"/>
    <n v="13.4"/>
    <n v="13.7"/>
    <n v="0"/>
    <n v="0"/>
    <n v="0"/>
    <n v="0"/>
    <n v="0"/>
    <n v="1"/>
    <n v="0"/>
    <n v="0"/>
    <n v="0"/>
    <n v="0"/>
    <n v="0"/>
    <n v="0"/>
    <n v="1"/>
    <n v="0"/>
    <n v="0"/>
    <n v="0"/>
    <n v="39.299999999999997"/>
    <n v="0"/>
    <n v="1"/>
    <n v="0"/>
    <n v="14.7"/>
    <n v="0"/>
    <n v="0"/>
    <n v="0"/>
    <n v="0"/>
    <n v="1"/>
    <n v="0"/>
    <n v="0"/>
    <n v="0"/>
    <n v="0"/>
    <n v="43.2"/>
    <n v="1"/>
    <n v="0"/>
    <n v="0"/>
    <n v="0"/>
    <n v="0"/>
    <n v="0"/>
    <n v="0"/>
    <n v="13.7"/>
    <n v="0"/>
    <n v="35"/>
    <n v="38.200000000000003"/>
    <n v="0"/>
    <n v="0"/>
    <n v="1"/>
    <n v="0"/>
    <n v="0"/>
  </r>
  <r>
    <x v="1"/>
    <n v="2302"/>
    <x v="1"/>
    <s v="María Elena"/>
    <n v="3"/>
    <s v="Denuncias"/>
    <n v="220104005"/>
    <n v="220104"/>
    <s v="Delitos Sexuales"/>
    <s v="Violación"/>
    <n v="3"/>
    <n v="0"/>
    <n v="0"/>
    <n v="26"/>
    <n v="13.4"/>
    <n v="13.7"/>
    <n v="0"/>
    <n v="0"/>
    <n v="0"/>
    <n v="0"/>
    <n v="0"/>
    <n v="1"/>
    <n v="0"/>
    <n v="0"/>
    <n v="0"/>
    <n v="0"/>
    <n v="0"/>
    <n v="0"/>
    <n v="1"/>
    <n v="0"/>
    <n v="0"/>
    <n v="0"/>
    <n v="39.299999999999997"/>
    <n v="0"/>
    <n v="1"/>
    <n v="0"/>
    <n v="14.7"/>
    <n v="0"/>
    <n v="0"/>
    <n v="0"/>
    <n v="0"/>
    <n v="1"/>
    <n v="0"/>
    <n v="0"/>
    <n v="0"/>
    <n v="0"/>
    <n v="43.2"/>
    <n v="1"/>
    <n v="0"/>
    <n v="0"/>
    <n v="0"/>
    <n v="0"/>
    <n v="0"/>
    <n v="0"/>
    <n v="13.7"/>
    <n v="0"/>
    <n v="35"/>
    <n v="0"/>
    <n v="0"/>
    <n v="0"/>
    <n v="1"/>
    <n v="0"/>
    <n v="0"/>
  </r>
  <r>
    <x v="1"/>
    <n v="2302"/>
    <x v="1"/>
    <s v="María Elen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2"/>
    <n v="3101"/>
    <x v="2"/>
    <s v="Copiapó"/>
    <n v="1"/>
    <s v="Aprehendidos"/>
    <n v="220104005"/>
    <n v="220104"/>
    <s v="Delitos Sexuales"/>
    <s v="Violación"/>
    <n v="1"/>
    <n v="0.7"/>
    <n v="1.3"/>
    <n v="0.7"/>
    <n v="0"/>
    <n v="0.6"/>
    <n v="0"/>
    <n v="0.6"/>
    <n v="0"/>
    <n v="0"/>
    <n v="0.6"/>
    <n v="1"/>
    <n v="0.6"/>
    <n v="1.7"/>
    <n v="0.7"/>
    <n v="0.7"/>
    <n v="0.7"/>
    <n v="0"/>
    <n v="0.6"/>
    <n v="0.6"/>
    <n v="0.6"/>
    <n v="0"/>
    <n v="0"/>
    <n v="0.6"/>
    <n v="1"/>
    <n v="0"/>
    <n v="1.7"/>
    <n v="1.4"/>
    <n v="0.7"/>
    <n v="0"/>
    <n v="0.6"/>
    <n v="0.6"/>
    <n v="0.6"/>
    <n v="0.6"/>
    <n v="1.1000000000000001"/>
    <n v="1.1000000000000001"/>
    <n v="0.6"/>
    <n v="1"/>
    <n v="0"/>
    <n v="0"/>
    <n v="0.7"/>
    <n v="0.7"/>
    <n v="1.3"/>
    <n v="1.3"/>
    <n v="1"/>
    <n v="0.6"/>
    <n v="0"/>
    <n v="0"/>
    <n v="0"/>
    <n v="0"/>
    <n v="0.5"/>
    <n v="1.1000000000000001"/>
    <n v="0"/>
  </r>
  <r>
    <x v="2"/>
    <n v="3101"/>
    <x v="2"/>
    <s v="Copiapó"/>
    <n v="2"/>
    <s v="Casos Policiales"/>
    <n v="220104005"/>
    <n v="220104"/>
    <s v="Delitos Sexuales"/>
    <s v="Violación"/>
    <n v="2"/>
    <n v="6.1"/>
    <n v="3.3"/>
    <n v="8.6"/>
    <n v="4.5"/>
    <n v="7.1"/>
    <n v="5.7"/>
    <n v="3.5"/>
    <n v="4.5999999999999996"/>
    <n v="3.4"/>
    <n v="3.3"/>
    <n v="1.6"/>
    <n v="4.9000000000000004"/>
    <n v="10.5"/>
    <n v="4.0999999999999996"/>
    <n v="6"/>
    <n v="5.3"/>
    <n v="6.5"/>
    <n v="3.8"/>
    <n v="2.5"/>
    <n v="3.5"/>
    <n v="2.9"/>
    <n v="2.8"/>
    <n v="1.1000000000000001"/>
    <n v="4.4000000000000004"/>
    <n v="3.8"/>
    <n v="4.7"/>
    <n v="8.1999999999999993"/>
    <n v="4.7"/>
    <n v="2"/>
    <n v="4.5"/>
    <n v="2.6"/>
    <n v="5.0999999999999996"/>
    <n v="3.5"/>
    <n v="4.5999999999999996"/>
    <n v="6.7"/>
    <n v="4.4000000000000004"/>
    <n v="1.6"/>
    <n v="5.9"/>
    <n v="5.8"/>
    <n v="2.7"/>
    <n v="7.4"/>
    <n v="5.9"/>
    <n v="11"/>
    <n v="4.5"/>
    <n v="4.4000000000000004"/>
    <n v="5.8"/>
    <n v="1.1000000000000001"/>
    <n v="3.4"/>
    <n v="4.4000000000000004"/>
    <n v="7"/>
    <n v="8"/>
    <n v="3.4"/>
  </r>
  <r>
    <x v="2"/>
    <n v="3101"/>
    <x v="2"/>
    <s v="Copiapó"/>
    <n v="3"/>
    <s v="Denuncias"/>
    <n v="220104005"/>
    <n v="220104"/>
    <s v="Delitos Sexuales"/>
    <s v="Violación"/>
    <n v="3"/>
    <n v="5.4"/>
    <n v="2"/>
    <n v="7.9"/>
    <n v="4.5"/>
    <n v="6.4"/>
    <n v="5.7"/>
    <n v="2.9"/>
    <n v="4.5999999999999996"/>
    <n v="3.4"/>
    <n v="2.8"/>
    <n v="1.6"/>
    <n v="4.3"/>
    <n v="8.1999999999999993"/>
    <n v="4.0999999999999996"/>
    <n v="6"/>
    <n v="5.3"/>
    <n v="6.5"/>
    <n v="3.8"/>
    <n v="2.5"/>
    <n v="2.9"/>
    <n v="2.9"/>
    <n v="2.8"/>
    <n v="0.6"/>
    <n v="4.4000000000000004"/>
    <n v="3.8"/>
    <n v="2.9"/>
    <n v="6.8"/>
    <n v="4"/>
    <n v="2"/>
    <n v="3.9"/>
    <n v="1.9"/>
    <n v="4.4000000000000004"/>
    <n v="2.9"/>
    <n v="3.4"/>
    <n v="5.6"/>
    <n v="3.9"/>
    <n v="1.6"/>
    <n v="5.9"/>
    <n v="5.2"/>
    <n v="2"/>
    <n v="6.7"/>
    <n v="4.5999999999999996"/>
    <n v="9.6999999999999993"/>
    <n v="4.5"/>
    <n v="3.8"/>
    <n v="5.8"/>
    <n v="1.1000000000000001"/>
    <n v="3.4"/>
    <n v="4.4000000000000004"/>
    <n v="6.5"/>
    <n v="5.9"/>
    <n v="3.4"/>
  </r>
  <r>
    <x v="2"/>
    <n v="3101"/>
    <x v="2"/>
    <s v="Copiapó"/>
    <n v="4"/>
    <s v="Detenciones"/>
    <n v="220104005"/>
    <n v="220104"/>
    <s v="Delitos Sexuales"/>
    <s v="Violación"/>
    <n v="4"/>
    <n v="0.7"/>
    <n v="1.3"/>
    <n v="0.7"/>
    <n v="0"/>
    <n v="0.6"/>
    <n v="0"/>
    <n v="0.6"/>
    <n v="0"/>
    <n v="0"/>
    <n v="0.6"/>
    <n v="1"/>
    <n v="0.5"/>
    <n v="2.2999999999999998"/>
    <n v="0.7"/>
    <n v="0.7"/>
    <n v="0.7"/>
    <n v="0"/>
    <n v="0.6"/>
    <n v="0.6"/>
    <n v="0.6"/>
    <n v="0"/>
    <n v="0"/>
    <n v="0.6"/>
    <n v="1"/>
    <n v="0"/>
    <n v="1.7"/>
    <n v="1.4"/>
    <n v="0.7"/>
    <n v="0"/>
    <n v="0.6"/>
    <n v="0.6"/>
    <n v="0.6"/>
    <n v="0.6"/>
    <n v="1.1000000000000001"/>
    <n v="1.1000000000000001"/>
    <n v="0.6"/>
    <n v="1"/>
    <n v="0"/>
    <n v="0.6"/>
    <n v="0.7"/>
    <n v="0.7"/>
    <n v="1.3"/>
    <n v="1.3"/>
    <n v="1"/>
    <n v="0.6"/>
    <n v="0"/>
    <n v="0"/>
    <n v="0"/>
    <n v="0"/>
    <n v="0.5"/>
    <n v="2.1"/>
    <n v="0"/>
  </r>
  <r>
    <x v="2"/>
    <n v="3102"/>
    <x v="2"/>
    <s v="Caldera"/>
    <n v="1"/>
    <s v="Aprehendidos"/>
    <n v="220104005"/>
    <n v="220104"/>
    <s v="Delitos Sexuales"/>
    <s v="Violación"/>
    <n v="1"/>
    <n v="0"/>
    <n v="0"/>
    <n v="0"/>
    <n v="0"/>
    <n v="1"/>
    <n v="0"/>
    <n v="0"/>
    <n v="11"/>
    <n v="0"/>
    <n v="0"/>
    <n v="1"/>
    <n v="0"/>
    <n v="0"/>
    <n v="0"/>
    <n v="0"/>
    <n v="0"/>
    <n v="0"/>
    <n v="1"/>
    <n v="5.7"/>
    <n v="0"/>
    <n v="0"/>
    <n v="0"/>
    <n v="0"/>
    <n v="1"/>
    <n v="0"/>
    <n v="0"/>
    <n v="0"/>
    <n v="0"/>
    <n v="0"/>
    <n v="0"/>
    <n v="1"/>
    <n v="0"/>
    <n v="0"/>
    <n v="0"/>
    <n v="0"/>
    <n v="0"/>
    <n v="6.3"/>
    <n v="0"/>
    <n v="0"/>
    <n v="0"/>
    <n v="0"/>
    <n v="6"/>
    <n v="0"/>
    <n v="5.8"/>
    <n v="0"/>
    <n v="0"/>
    <n v="0"/>
    <n v="0"/>
    <n v="0"/>
    <n v="1"/>
    <n v="0"/>
    <n v="0"/>
  </r>
  <r>
    <x v="2"/>
    <n v="3102"/>
    <x v="2"/>
    <s v="Caldera"/>
    <n v="2"/>
    <s v="Casos Policiales"/>
    <n v="220104005"/>
    <n v="220104"/>
    <s v="Delitos Sexuales"/>
    <s v="Violación"/>
    <n v="2"/>
    <n v="6.3"/>
    <n v="0"/>
    <n v="12"/>
    <n v="17.7"/>
    <n v="11.6"/>
    <n v="5.7"/>
    <n v="0"/>
    <n v="12.9"/>
    <n v="0"/>
    <n v="12.8"/>
    <n v="1"/>
    <n v="12.7"/>
    <n v="5.0999999999999996"/>
    <n v="0"/>
    <n v="6.1"/>
    <n v="0"/>
    <n v="5.9"/>
    <n v="1"/>
    <n v="5.7"/>
    <n v="0"/>
    <n v="0"/>
    <n v="12.8"/>
    <n v="0"/>
    <n v="1"/>
    <n v="6.3"/>
    <n v="0"/>
    <n v="6.3"/>
    <n v="0"/>
    <n v="0"/>
    <n v="0"/>
    <n v="1"/>
    <n v="0"/>
    <n v="0"/>
    <n v="0"/>
    <n v="6.4"/>
    <n v="0"/>
    <n v="6.3"/>
    <n v="6.3"/>
    <n v="5.0999999999999996"/>
    <n v="6.3"/>
    <n v="12.2"/>
    <n v="12"/>
    <n v="0"/>
    <n v="5.8"/>
    <n v="0"/>
    <n v="0"/>
    <n v="6.4"/>
    <n v="0"/>
    <n v="0"/>
    <n v="1"/>
    <n v="6.3"/>
    <n v="0"/>
  </r>
  <r>
    <x v="2"/>
    <n v="3102"/>
    <x v="2"/>
    <s v="Caldera"/>
    <n v="3"/>
    <s v="Denuncias"/>
    <n v="220104005"/>
    <n v="220104"/>
    <s v="Delitos Sexuales"/>
    <s v="Violación"/>
    <n v="3"/>
    <n v="6.3"/>
    <n v="0"/>
    <n v="12"/>
    <n v="17.7"/>
    <n v="11.6"/>
    <n v="5.7"/>
    <n v="0"/>
    <n v="0"/>
    <n v="0"/>
    <n v="12.8"/>
    <n v="1"/>
    <n v="12.7"/>
    <n v="5.0999999999999996"/>
    <n v="0"/>
    <n v="6.1"/>
    <n v="0"/>
    <n v="5.9"/>
    <n v="1"/>
    <n v="0"/>
    <n v="0"/>
    <n v="0"/>
    <n v="12.8"/>
    <n v="0"/>
    <n v="1"/>
    <n v="6.3"/>
    <n v="0"/>
    <n v="6.3"/>
    <n v="0"/>
    <n v="0"/>
    <n v="0"/>
    <n v="1"/>
    <n v="0"/>
    <n v="0"/>
    <n v="0"/>
    <n v="6.4"/>
    <n v="0"/>
    <n v="1"/>
    <n v="6.3"/>
    <n v="5.0999999999999996"/>
    <n v="6.3"/>
    <n v="12.2"/>
    <n v="6"/>
    <n v="0"/>
    <n v="1"/>
    <n v="0"/>
    <n v="0"/>
    <n v="6.4"/>
    <n v="0"/>
    <n v="0"/>
    <n v="1"/>
    <n v="6.3"/>
    <n v="0"/>
  </r>
  <r>
    <x v="2"/>
    <n v="3102"/>
    <x v="2"/>
    <s v="Caldera"/>
    <n v="4"/>
    <s v="Detenciones"/>
    <n v="220104005"/>
    <n v="220104"/>
    <s v="Delitos Sexuales"/>
    <s v="Violación"/>
    <n v="4"/>
    <n v="0"/>
    <n v="0"/>
    <n v="0"/>
    <n v="0"/>
    <n v="1"/>
    <n v="0"/>
    <n v="0"/>
    <n v="12.9"/>
    <n v="0"/>
    <n v="0"/>
    <n v="1"/>
    <n v="0"/>
    <n v="0"/>
    <n v="0"/>
    <n v="0"/>
    <n v="0"/>
    <n v="0"/>
    <n v="1"/>
    <n v="5.7"/>
    <n v="0"/>
    <n v="0"/>
    <n v="0"/>
    <n v="0"/>
    <n v="1"/>
    <n v="0"/>
    <n v="0"/>
    <n v="0"/>
    <n v="0"/>
    <n v="0"/>
    <n v="0"/>
    <n v="1"/>
    <n v="0"/>
    <n v="0"/>
    <n v="0"/>
    <n v="0"/>
    <n v="0"/>
    <n v="6.3"/>
    <n v="0"/>
    <n v="0"/>
    <n v="0"/>
    <n v="0"/>
    <n v="6"/>
    <n v="0"/>
    <n v="5.8"/>
    <n v="0"/>
    <n v="0"/>
    <n v="0"/>
    <n v="0"/>
    <n v="0"/>
    <n v="1"/>
    <n v="0"/>
    <n v="0"/>
  </r>
  <r>
    <x v="2"/>
    <n v="3103"/>
    <x v="2"/>
    <s v="Tierra Amarilla"/>
    <n v="1"/>
    <s v="Aprehendidos"/>
    <n v="220104005"/>
    <n v="220104"/>
    <s v="Delitos Sexuales"/>
    <s v="Violación"/>
    <n v="1"/>
    <n v="0"/>
    <n v="0"/>
    <n v="0"/>
    <n v="0"/>
    <n v="14.8"/>
    <n v="7.3"/>
    <n v="7.3"/>
    <n v="0"/>
    <n v="0"/>
    <n v="0"/>
    <n v="1"/>
    <n v="0"/>
    <n v="7"/>
    <n v="0"/>
    <n v="0"/>
    <n v="0"/>
    <n v="0"/>
    <n v="7.4"/>
    <n v="7.3"/>
    <n v="0"/>
    <n v="0"/>
    <n v="0"/>
    <n v="0"/>
    <n v="1"/>
    <n v="0"/>
    <n v="0"/>
    <n v="0"/>
    <n v="0"/>
    <n v="0"/>
    <n v="0"/>
    <n v="1"/>
    <n v="0"/>
    <n v="0"/>
    <n v="0"/>
    <n v="0"/>
    <n v="0"/>
    <n v="1"/>
    <n v="0"/>
    <n v="0"/>
    <n v="0"/>
    <n v="0"/>
    <n v="7.5"/>
    <n v="0"/>
    <n v="7.4"/>
    <n v="0"/>
    <n v="0"/>
    <n v="0"/>
    <n v="0"/>
    <n v="0"/>
    <n v="1"/>
    <n v="0"/>
    <n v="0"/>
  </r>
  <r>
    <x v="2"/>
    <n v="3103"/>
    <x v="2"/>
    <s v="Tierra Amarilla"/>
    <n v="2"/>
    <s v="Casos Policiales"/>
    <n v="220104005"/>
    <n v="220104"/>
    <s v="Delitos Sexuales"/>
    <s v="Violación"/>
    <n v="2"/>
    <n v="0"/>
    <n v="7.6"/>
    <n v="0"/>
    <n v="0"/>
    <n v="37"/>
    <n v="14.7"/>
    <n v="7.1"/>
    <n v="0"/>
    <n v="0"/>
    <n v="7.1"/>
    <n v="1"/>
    <n v="7.1"/>
    <n v="27.9"/>
    <n v="15.3"/>
    <n v="0"/>
    <n v="0"/>
    <n v="0"/>
    <n v="7.4"/>
    <n v="7.3"/>
    <n v="7.1"/>
    <n v="0"/>
    <n v="0"/>
    <n v="0"/>
    <n v="7.1"/>
    <n v="0"/>
    <n v="0"/>
    <n v="7.6"/>
    <n v="0"/>
    <n v="0"/>
    <n v="0"/>
    <n v="1"/>
    <n v="0"/>
    <n v="0"/>
    <n v="0"/>
    <n v="0"/>
    <n v="7.1"/>
    <n v="1"/>
    <n v="0"/>
    <n v="0"/>
    <n v="7.6"/>
    <n v="15.2"/>
    <n v="7.5"/>
    <n v="7.5"/>
    <n v="7.4"/>
    <n v="0"/>
    <n v="7.1"/>
    <n v="7.1"/>
    <n v="7.1"/>
    <n v="14.2"/>
    <n v="1"/>
    <n v="0"/>
    <n v="0"/>
  </r>
  <r>
    <x v="2"/>
    <n v="3103"/>
    <x v="2"/>
    <s v="Tierra Amarilla"/>
    <n v="3"/>
    <s v="Denuncias"/>
    <n v="220104005"/>
    <n v="220104"/>
    <s v="Delitos Sexuales"/>
    <s v="Violación"/>
    <n v="3"/>
    <n v="0"/>
    <n v="7.6"/>
    <n v="0"/>
    <n v="0"/>
    <n v="22.2"/>
    <n v="7.3"/>
    <n v="0"/>
    <n v="0"/>
    <n v="0"/>
    <n v="7.1"/>
    <n v="1"/>
    <n v="7.1"/>
    <n v="14"/>
    <n v="15.3"/>
    <n v="0"/>
    <n v="0"/>
    <n v="0"/>
    <n v="1"/>
    <n v="0"/>
    <n v="7.1"/>
    <n v="0"/>
    <n v="0"/>
    <n v="0"/>
    <n v="7.1"/>
    <n v="0"/>
    <n v="0"/>
    <n v="7.6"/>
    <n v="0"/>
    <n v="0"/>
    <n v="0"/>
    <n v="1"/>
    <n v="0"/>
    <n v="0"/>
    <n v="0"/>
    <n v="0"/>
    <n v="7.1"/>
    <n v="1"/>
    <n v="0"/>
    <n v="0"/>
    <n v="7.6"/>
    <n v="15.2"/>
    <n v="0"/>
    <n v="7.5"/>
    <n v="1"/>
    <n v="0"/>
    <n v="7.1"/>
    <n v="7.1"/>
    <n v="7.1"/>
    <n v="14.2"/>
    <n v="1"/>
    <n v="0"/>
    <n v="0"/>
  </r>
  <r>
    <x v="2"/>
    <n v="3103"/>
    <x v="2"/>
    <s v="Tierra Amarilla"/>
    <n v="4"/>
    <s v="Detenciones"/>
    <n v="220104005"/>
    <n v="220104"/>
    <s v="Delitos Sexuales"/>
    <s v="Violación"/>
    <n v="4"/>
    <n v="0"/>
    <n v="0"/>
    <n v="0"/>
    <n v="0"/>
    <n v="14.8"/>
    <n v="7.3"/>
    <n v="7.1"/>
    <n v="0"/>
    <n v="0"/>
    <n v="0"/>
    <n v="1"/>
    <n v="0"/>
    <n v="14"/>
    <n v="0"/>
    <n v="0"/>
    <n v="0"/>
    <n v="0"/>
    <n v="7.4"/>
    <n v="7.3"/>
    <n v="0"/>
    <n v="0"/>
    <n v="0"/>
    <n v="0"/>
    <n v="1"/>
    <n v="0"/>
    <n v="0"/>
    <n v="0"/>
    <n v="0"/>
    <n v="0"/>
    <n v="0"/>
    <n v="1"/>
    <n v="0"/>
    <n v="0"/>
    <n v="0"/>
    <n v="0"/>
    <n v="0"/>
    <n v="1"/>
    <n v="0"/>
    <n v="0"/>
    <n v="0"/>
    <n v="0"/>
    <n v="7.5"/>
    <n v="0"/>
    <n v="7.4"/>
    <n v="0"/>
    <n v="0"/>
    <n v="0"/>
    <n v="0"/>
    <n v="0"/>
    <n v="1"/>
    <n v="0"/>
    <n v="0"/>
  </r>
  <r>
    <x v="2"/>
    <n v="3201"/>
    <x v="2"/>
    <s v="Chañaral"/>
    <n v="1"/>
    <s v="Aprehendidos"/>
    <n v="220104005"/>
    <n v="220104"/>
    <s v="Delitos Sexuales"/>
    <s v="Violación"/>
    <n v="1"/>
    <n v="0"/>
    <n v="0"/>
    <n v="7.6"/>
    <n v="0"/>
    <n v="7.6"/>
    <n v="0"/>
    <n v="0"/>
    <n v="0"/>
    <n v="0"/>
    <n v="0"/>
    <n v="1"/>
    <n v="0"/>
    <n v="0"/>
    <n v="0"/>
    <n v="0"/>
    <n v="0"/>
    <n v="0"/>
    <n v="1"/>
    <n v="0"/>
    <n v="0"/>
    <n v="0"/>
    <n v="0"/>
    <n v="0"/>
    <n v="1"/>
    <n v="0"/>
    <n v="0"/>
    <n v="0"/>
    <n v="0"/>
    <n v="7.6"/>
    <n v="7.6"/>
    <n v="1"/>
    <n v="0"/>
    <n v="0"/>
    <n v="0"/>
    <n v="0"/>
    <n v="0"/>
    <n v="1"/>
    <n v="0"/>
    <n v="0"/>
    <n v="0"/>
    <n v="22.7"/>
    <n v="0"/>
    <n v="0"/>
    <n v="1"/>
    <n v="0"/>
    <n v="0"/>
    <n v="0"/>
    <n v="0"/>
    <n v="0"/>
    <n v="1"/>
    <n v="0"/>
    <n v="0"/>
  </r>
  <r>
    <x v="2"/>
    <n v="3201"/>
    <x v="2"/>
    <s v="Chañaral"/>
    <n v="2"/>
    <s v="Casos Policiales"/>
    <n v="220104005"/>
    <n v="220104"/>
    <s v="Delitos Sexuales"/>
    <s v="Violación"/>
    <n v="2"/>
    <n v="0"/>
    <n v="0"/>
    <n v="7.6"/>
    <n v="0"/>
    <n v="15.2"/>
    <n v="15.2"/>
    <n v="8.1"/>
    <n v="0"/>
    <n v="8.3000000000000007"/>
    <n v="8.4"/>
    <n v="16.899999999999999"/>
    <n v="0"/>
    <n v="0"/>
    <n v="0"/>
    <n v="0"/>
    <n v="7.6"/>
    <n v="0"/>
    <n v="1"/>
    <n v="0"/>
    <n v="8.1"/>
    <n v="8.1999999999999993"/>
    <n v="0"/>
    <n v="0"/>
    <n v="8.5"/>
    <n v="0"/>
    <n v="0"/>
    <n v="7.5"/>
    <n v="0"/>
    <n v="15.2"/>
    <n v="7.6"/>
    <n v="1"/>
    <n v="0"/>
    <n v="0"/>
    <n v="0"/>
    <n v="0"/>
    <n v="0"/>
    <n v="17"/>
    <n v="8.6"/>
    <n v="0"/>
    <n v="7.5"/>
    <n v="15.1"/>
    <n v="0"/>
    <n v="0"/>
    <n v="1"/>
    <n v="7.6"/>
    <n v="0"/>
    <n v="8.1999999999999993"/>
    <n v="0"/>
    <n v="8.4"/>
    <n v="8.6"/>
    <n v="0"/>
    <n v="8.3000000000000007"/>
  </r>
  <r>
    <x v="2"/>
    <n v="3201"/>
    <x v="2"/>
    <s v="Chañaral"/>
    <n v="3"/>
    <s v="Denuncias"/>
    <n v="220104005"/>
    <n v="220104"/>
    <s v="Delitos Sexuales"/>
    <s v="Violación"/>
    <n v="3"/>
    <n v="0"/>
    <n v="0"/>
    <n v="0"/>
    <n v="0"/>
    <n v="7.6"/>
    <n v="15.2"/>
    <n v="8.1"/>
    <n v="0"/>
    <n v="8.3000000000000007"/>
    <n v="8.4"/>
    <n v="16.899999999999999"/>
    <n v="0"/>
    <n v="0"/>
    <n v="0"/>
    <n v="0"/>
    <n v="7.6"/>
    <n v="0"/>
    <n v="1"/>
    <n v="0"/>
    <n v="8.1"/>
    <n v="8.1999999999999993"/>
    <n v="0"/>
    <n v="0"/>
    <n v="8.5"/>
    <n v="0"/>
    <n v="0"/>
    <n v="7.5"/>
    <n v="0"/>
    <n v="7.6"/>
    <n v="0"/>
    <n v="1"/>
    <n v="0"/>
    <n v="0"/>
    <n v="0"/>
    <n v="0"/>
    <n v="0"/>
    <n v="17"/>
    <n v="8.6"/>
    <n v="0"/>
    <n v="7.5"/>
    <n v="7.6"/>
    <n v="0"/>
    <n v="0"/>
    <n v="1"/>
    <n v="7.6"/>
    <n v="0"/>
    <n v="8.1999999999999993"/>
    <n v="0"/>
    <n v="8.4"/>
    <n v="8.6"/>
    <n v="0"/>
    <n v="8.3000000000000007"/>
  </r>
  <r>
    <x v="2"/>
    <n v="3201"/>
    <x v="2"/>
    <s v="Chañaral"/>
    <n v="4"/>
    <s v="Detenciones"/>
    <n v="220104005"/>
    <n v="220104"/>
    <s v="Delitos Sexuales"/>
    <s v="Violación"/>
    <n v="4"/>
    <n v="0"/>
    <n v="0"/>
    <n v="7.6"/>
    <n v="0"/>
    <n v="7.6"/>
    <n v="0"/>
    <n v="0"/>
    <n v="0"/>
    <n v="0"/>
    <n v="0"/>
    <n v="1"/>
    <n v="0"/>
    <n v="0"/>
    <n v="0"/>
    <n v="0"/>
    <n v="0"/>
    <n v="0"/>
    <n v="1"/>
    <n v="0"/>
    <n v="0"/>
    <n v="0"/>
    <n v="0"/>
    <n v="0"/>
    <n v="1"/>
    <n v="0"/>
    <n v="0"/>
    <n v="0"/>
    <n v="0"/>
    <n v="7.6"/>
    <n v="7.6"/>
    <n v="1"/>
    <n v="0"/>
    <n v="0"/>
    <n v="0"/>
    <n v="0"/>
    <n v="0"/>
    <n v="1"/>
    <n v="0"/>
    <n v="0"/>
    <n v="0"/>
    <n v="7.6"/>
    <n v="0"/>
    <n v="0"/>
    <n v="1"/>
    <n v="0"/>
    <n v="0"/>
    <n v="0"/>
    <n v="0"/>
    <n v="0"/>
    <n v="1"/>
    <n v="0"/>
    <n v="0"/>
  </r>
  <r>
    <x v="2"/>
    <n v="3202"/>
    <x v="2"/>
    <s v="Diego de Almagro"/>
    <n v="1"/>
    <s v="Aprehendidos"/>
    <n v="220104005"/>
    <n v="220104"/>
    <s v="Delitos Sexuales"/>
    <s v="Violación"/>
    <n v="1"/>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202"/>
    <x v="2"/>
    <s v="Diego de Almagro"/>
    <n v="2"/>
    <s v="Casos Policiales"/>
    <n v="220104005"/>
    <n v="220104"/>
    <s v="Delitos Sexuales"/>
    <s v="Violación"/>
    <n v="2"/>
    <n v="0"/>
    <n v="0"/>
    <n v="6.2"/>
    <n v="6.3"/>
    <n v="1"/>
    <n v="13.1"/>
    <n v="0"/>
    <n v="0"/>
    <n v="10.7"/>
    <n v="0"/>
    <n v="1"/>
    <n v="12.3"/>
    <n v="0"/>
    <n v="5.9"/>
    <n v="24.3"/>
    <n v="12.4"/>
    <n v="0"/>
    <n v="6.4"/>
    <n v="0"/>
    <n v="0"/>
    <n v="0"/>
    <n v="0"/>
    <n v="22.6"/>
    <n v="1"/>
    <n v="0"/>
    <n v="0"/>
    <n v="0"/>
    <n v="12.1"/>
    <n v="0"/>
    <n v="0"/>
    <n v="12.9"/>
    <n v="0"/>
    <n v="0"/>
    <n v="0"/>
    <n v="0"/>
    <n v="0"/>
    <n v="1"/>
    <n v="0"/>
    <n v="0"/>
    <n v="0"/>
    <n v="0"/>
    <n v="0"/>
    <n v="6.3"/>
    <n v="1"/>
    <n v="6.5"/>
    <n v="10"/>
    <n v="10.6"/>
    <n v="0"/>
    <n v="0"/>
    <n v="1"/>
    <n v="0"/>
    <n v="10.7"/>
  </r>
  <r>
    <x v="2"/>
    <n v="3202"/>
    <x v="2"/>
    <s v="Diego de Almagro"/>
    <n v="3"/>
    <s v="Denuncias"/>
    <n v="220104005"/>
    <n v="220104"/>
    <s v="Delitos Sexuales"/>
    <s v="Violación"/>
    <n v="3"/>
    <n v="0"/>
    <n v="0"/>
    <n v="6.2"/>
    <n v="6.3"/>
    <n v="1"/>
    <n v="6.5"/>
    <n v="0"/>
    <n v="0"/>
    <n v="10.7"/>
    <n v="0"/>
    <n v="1"/>
    <n v="12.3"/>
    <n v="0"/>
    <n v="5.9"/>
    <n v="24.3"/>
    <n v="12.4"/>
    <n v="0"/>
    <n v="6.4"/>
    <n v="0"/>
    <n v="0"/>
    <n v="0"/>
    <n v="0"/>
    <n v="11.3"/>
    <n v="1"/>
    <n v="0"/>
    <n v="0"/>
    <n v="0"/>
    <n v="12.1"/>
    <n v="0"/>
    <n v="0"/>
    <n v="6.4"/>
    <n v="0"/>
    <n v="0"/>
    <n v="0"/>
    <n v="0"/>
    <n v="0"/>
    <n v="1"/>
    <n v="0"/>
    <n v="0"/>
    <n v="0"/>
    <n v="0"/>
    <n v="0"/>
    <n v="6.3"/>
    <n v="1"/>
    <n v="6.5"/>
    <n v="0"/>
    <n v="10.6"/>
    <n v="0"/>
    <n v="0"/>
    <n v="1"/>
    <n v="0"/>
    <n v="10.7"/>
  </r>
  <r>
    <x v="2"/>
    <n v="3202"/>
    <x v="2"/>
    <s v="Diego de Almagro"/>
    <n v="4"/>
    <s v="Detenciones"/>
    <n v="220104005"/>
    <n v="220104"/>
    <s v="Delitos Sexuales"/>
    <s v="Violación"/>
    <n v="4"/>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301"/>
    <x v="2"/>
    <s v="Vallenar"/>
    <n v="1"/>
    <s v="Aprehendidos"/>
    <n v="220104005"/>
    <n v="220104"/>
    <s v="Delitos Sexuales"/>
    <s v="Violación"/>
    <n v="1"/>
    <n v="0"/>
    <n v="3.8"/>
    <n v="1.9"/>
    <n v="0"/>
    <n v="1"/>
    <n v="0"/>
    <n v="0"/>
    <n v="0"/>
    <n v="1.8"/>
    <n v="0"/>
    <n v="1"/>
    <n v="0"/>
    <n v="0"/>
    <n v="1.9"/>
    <n v="1.9"/>
    <n v="0"/>
    <n v="1.9"/>
    <n v="1.9"/>
    <n v="0"/>
    <n v="1.8"/>
    <n v="0"/>
    <n v="0"/>
    <n v="0"/>
    <n v="1.8"/>
    <n v="0"/>
    <n v="1.8"/>
    <n v="3.8"/>
    <n v="0"/>
    <n v="0"/>
    <n v="0"/>
    <n v="1"/>
    <n v="0"/>
    <n v="0"/>
    <n v="2.2000000000000002"/>
    <n v="0"/>
    <n v="0"/>
    <n v="1"/>
    <n v="0"/>
    <n v="0"/>
    <n v="0"/>
    <n v="3.8"/>
    <n v="1.9"/>
    <n v="0"/>
    <n v="1.9"/>
    <n v="1.8"/>
    <n v="0"/>
    <n v="0"/>
    <n v="0"/>
    <n v="0"/>
    <n v="1"/>
    <n v="0"/>
    <n v="2.2000000000000002"/>
  </r>
  <r>
    <x v="2"/>
    <n v="3301"/>
    <x v="2"/>
    <s v="Vallenar"/>
    <n v="2"/>
    <s v="Casos Policiales"/>
    <n v="220104005"/>
    <n v="220104"/>
    <s v="Delitos Sexuales"/>
    <s v="Violación"/>
    <n v="2"/>
    <n v="3.8"/>
    <n v="7.6"/>
    <n v="1.9"/>
    <n v="0"/>
    <n v="1"/>
    <n v="1.8"/>
    <n v="0"/>
    <n v="2.2000000000000002"/>
    <n v="2.2000000000000002"/>
    <n v="0"/>
    <n v="4.5"/>
    <n v="0"/>
    <n v="10.5"/>
    <n v="3.8"/>
    <n v="3.8"/>
    <n v="3.8"/>
    <n v="3.7"/>
    <n v="5.6"/>
    <n v="0"/>
    <n v="8.8000000000000007"/>
    <n v="0"/>
    <n v="0"/>
    <n v="0"/>
    <n v="6.8"/>
    <n v="2.2999999999999998"/>
    <n v="3.5"/>
    <n v="5.7"/>
    <n v="0"/>
    <n v="1.9"/>
    <n v="0"/>
    <n v="1"/>
    <n v="3.7"/>
    <n v="0"/>
    <n v="4.4000000000000004"/>
    <n v="4.5"/>
    <n v="0"/>
    <n v="2.2999999999999998"/>
    <n v="4.5999999999999996"/>
    <n v="0"/>
    <n v="0"/>
    <n v="7.6"/>
    <n v="1.9"/>
    <n v="0"/>
    <n v="3.7"/>
    <n v="1.8"/>
    <n v="0"/>
    <n v="0"/>
    <n v="0"/>
    <n v="2.2999999999999998"/>
    <n v="2.2999999999999998"/>
    <n v="0"/>
    <n v="2.2000000000000002"/>
  </r>
  <r>
    <x v="2"/>
    <n v="3301"/>
    <x v="2"/>
    <s v="Vallenar"/>
    <n v="3"/>
    <s v="Denuncias"/>
    <n v="220104005"/>
    <n v="220104"/>
    <s v="Delitos Sexuales"/>
    <s v="Violación"/>
    <n v="3"/>
    <n v="3.8"/>
    <n v="3.8"/>
    <n v="0"/>
    <n v="0"/>
    <n v="1"/>
    <n v="1.8"/>
    <n v="0"/>
    <n v="2.2000000000000002"/>
    <n v="0"/>
    <n v="0"/>
    <n v="4.5"/>
    <n v="0"/>
    <n v="10.5"/>
    <n v="1.9"/>
    <n v="1.9"/>
    <n v="3.8"/>
    <n v="1.9"/>
    <n v="3.7"/>
    <n v="0"/>
    <n v="6.6"/>
    <n v="0"/>
    <n v="0"/>
    <n v="0"/>
    <n v="4.5"/>
    <n v="2.2999999999999998"/>
    <n v="1.8"/>
    <n v="1.9"/>
    <n v="0"/>
    <n v="1.9"/>
    <n v="0"/>
    <n v="1"/>
    <n v="3.7"/>
    <n v="0"/>
    <n v="2.2000000000000002"/>
    <n v="4.5"/>
    <n v="0"/>
    <n v="2.2999999999999998"/>
    <n v="2.2999999999999998"/>
    <n v="0"/>
    <n v="0"/>
    <n v="3.8"/>
    <n v="0"/>
    <n v="0"/>
    <n v="1.9"/>
    <n v="0"/>
    <n v="0"/>
    <n v="0"/>
    <n v="0"/>
    <n v="2.2999999999999998"/>
    <n v="2.2999999999999998"/>
    <n v="0"/>
    <n v="0"/>
  </r>
  <r>
    <x v="2"/>
    <n v="3301"/>
    <x v="2"/>
    <s v="Vallenar"/>
    <n v="4"/>
    <s v="Detenciones"/>
    <n v="220104005"/>
    <n v="220104"/>
    <s v="Delitos Sexuales"/>
    <s v="Violación"/>
    <n v="4"/>
    <n v="0"/>
    <n v="3.8"/>
    <n v="1.9"/>
    <n v="0"/>
    <n v="1"/>
    <n v="0"/>
    <n v="0"/>
    <n v="0"/>
    <n v="2.2000000000000002"/>
    <n v="0"/>
    <n v="1"/>
    <n v="0"/>
    <n v="0"/>
    <n v="1.9"/>
    <n v="1.9"/>
    <n v="0"/>
    <n v="1.9"/>
    <n v="1.9"/>
    <n v="0"/>
    <n v="2.2000000000000002"/>
    <n v="0"/>
    <n v="0"/>
    <n v="0"/>
    <n v="2.2999999999999998"/>
    <n v="0"/>
    <n v="1.8"/>
    <n v="3.8"/>
    <n v="0"/>
    <n v="0"/>
    <n v="0"/>
    <n v="1"/>
    <n v="0"/>
    <n v="0"/>
    <n v="2.2000000000000002"/>
    <n v="0"/>
    <n v="0"/>
    <n v="1"/>
    <n v="2.2999999999999998"/>
    <n v="0"/>
    <n v="0"/>
    <n v="3.8"/>
    <n v="1.9"/>
    <n v="0"/>
    <n v="1.9"/>
    <n v="1.8"/>
    <n v="0"/>
    <n v="0"/>
    <n v="0"/>
    <n v="0"/>
    <n v="1"/>
    <n v="0"/>
    <n v="2.2000000000000002"/>
  </r>
  <r>
    <x v="2"/>
    <n v="3302"/>
    <x v="2"/>
    <s v="Alto del Carme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20.9"/>
    <n v="0"/>
    <n v="0"/>
    <n v="0"/>
    <n v="1"/>
    <n v="0"/>
    <n v="0"/>
  </r>
  <r>
    <x v="2"/>
    <n v="3302"/>
    <x v="2"/>
    <s v="Alto del Carmen"/>
    <n v="2"/>
    <s v="Casos Policiales"/>
    <n v="220104005"/>
    <n v="220104"/>
    <s v="Delitos Sexuales"/>
    <s v="Violación"/>
    <n v="2"/>
    <n v="0"/>
    <n v="0"/>
    <n v="0"/>
    <n v="0"/>
    <n v="1"/>
    <n v="0"/>
    <n v="0"/>
    <n v="0"/>
    <n v="0"/>
    <n v="21.1"/>
    <n v="1"/>
    <n v="0"/>
    <n v="0"/>
    <n v="0"/>
    <n v="0"/>
    <n v="0"/>
    <n v="0"/>
    <n v="1"/>
    <n v="0"/>
    <n v="0"/>
    <n v="0"/>
    <n v="0"/>
    <n v="0"/>
    <n v="1"/>
    <n v="0"/>
    <n v="0"/>
    <n v="0"/>
    <n v="0"/>
    <n v="0"/>
    <n v="0"/>
    <n v="1"/>
    <n v="0"/>
    <n v="0"/>
    <n v="0"/>
    <n v="0"/>
    <n v="0"/>
    <n v="1"/>
    <n v="0"/>
    <n v="0"/>
    <n v="0"/>
    <n v="0"/>
    <n v="0"/>
    <n v="0"/>
    <n v="1"/>
    <n v="0"/>
    <n v="20.9"/>
    <n v="0"/>
    <n v="0"/>
    <n v="21.1"/>
    <n v="1"/>
    <n v="0"/>
    <n v="0"/>
  </r>
  <r>
    <x v="2"/>
    <n v="3302"/>
    <x v="2"/>
    <s v="Alto del Carmen"/>
    <n v="3"/>
    <s v="Denuncias"/>
    <n v="220104005"/>
    <n v="220104"/>
    <s v="Delitos Sexuales"/>
    <s v="Violación"/>
    <n v="3"/>
    <n v="0"/>
    <n v="0"/>
    <n v="0"/>
    <n v="0"/>
    <n v="1"/>
    <n v="0"/>
    <n v="0"/>
    <n v="0"/>
    <n v="0"/>
    <n v="21.1"/>
    <n v="1"/>
    <n v="0"/>
    <n v="0"/>
    <n v="0"/>
    <n v="0"/>
    <n v="0"/>
    <n v="0"/>
    <n v="1"/>
    <n v="0"/>
    <n v="0"/>
    <n v="0"/>
    <n v="0"/>
    <n v="0"/>
    <n v="1"/>
    <n v="0"/>
    <n v="0"/>
    <n v="0"/>
    <n v="0"/>
    <n v="0"/>
    <n v="0"/>
    <n v="1"/>
    <n v="0"/>
    <n v="0"/>
    <n v="0"/>
    <n v="0"/>
    <n v="0"/>
    <n v="1"/>
    <n v="0"/>
    <n v="0"/>
    <n v="0"/>
    <n v="0"/>
    <n v="0"/>
    <n v="0"/>
    <n v="1"/>
    <n v="0"/>
    <n v="0"/>
    <n v="0"/>
    <n v="0"/>
    <n v="21.1"/>
    <n v="1"/>
    <n v="0"/>
    <n v="0"/>
  </r>
  <r>
    <x v="2"/>
    <n v="3302"/>
    <x v="2"/>
    <s v="Alto del Carmen"/>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20.9"/>
    <n v="0"/>
    <n v="0"/>
    <n v="0"/>
    <n v="1"/>
    <n v="0"/>
    <n v="0"/>
  </r>
  <r>
    <x v="2"/>
    <n v="3303"/>
    <x v="2"/>
    <s v="Freirina"/>
    <n v="1"/>
    <s v="Aprehendidos"/>
    <n v="220104005"/>
    <n v="220104"/>
    <s v="Delitos Sexuales"/>
    <s v="Violación"/>
    <n v="1"/>
    <n v="0"/>
    <n v="0"/>
    <n v="0"/>
    <n v="0"/>
    <n v="14.3"/>
    <n v="0"/>
    <n v="0"/>
    <n v="0"/>
    <n v="0"/>
    <n v="0"/>
    <n v="1"/>
    <n v="0"/>
    <n v="0"/>
    <n v="0"/>
    <n v="0"/>
    <n v="0"/>
    <n v="0"/>
    <n v="1"/>
    <n v="0"/>
    <n v="0"/>
    <n v="0"/>
    <n v="0"/>
    <n v="0"/>
    <n v="1"/>
    <n v="0"/>
    <n v="0"/>
    <n v="0"/>
    <n v="0"/>
    <n v="0"/>
    <n v="0"/>
    <n v="1"/>
    <n v="0"/>
    <n v="0"/>
    <n v="0"/>
    <n v="0"/>
    <n v="0"/>
    <n v="1"/>
    <n v="0"/>
    <n v="0"/>
    <n v="45.3"/>
    <n v="0"/>
    <n v="0"/>
    <n v="0"/>
    <n v="1"/>
    <n v="0"/>
    <n v="0"/>
    <n v="0"/>
    <n v="0"/>
    <n v="0"/>
    <n v="1"/>
    <n v="0"/>
    <n v="0"/>
  </r>
  <r>
    <x v="2"/>
    <n v="3303"/>
    <x v="2"/>
    <s v="Freirina"/>
    <n v="2"/>
    <s v="Casos Policiales"/>
    <n v="220104005"/>
    <n v="220104"/>
    <s v="Delitos Sexuales"/>
    <s v="Violación"/>
    <n v="2"/>
    <n v="0"/>
    <n v="0"/>
    <n v="0"/>
    <n v="14.4"/>
    <n v="14.3"/>
    <n v="14.1"/>
    <n v="0"/>
    <n v="0"/>
    <n v="0"/>
    <n v="0"/>
    <n v="1"/>
    <n v="0"/>
    <n v="0"/>
    <n v="0"/>
    <n v="0"/>
    <n v="0"/>
    <n v="0"/>
    <n v="1"/>
    <n v="0"/>
    <n v="0"/>
    <n v="0"/>
    <n v="17"/>
    <n v="0"/>
    <n v="1"/>
    <n v="0"/>
    <n v="13"/>
    <n v="15.1"/>
    <n v="0"/>
    <n v="0"/>
    <n v="0"/>
    <n v="1"/>
    <n v="0"/>
    <n v="17"/>
    <n v="0"/>
    <n v="0"/>
    <n v="0"/>
    <n v="1"/>
    <n v="0"/>
    <n v="0"/>
    <n v="15.1"/>
    <n v="0"/>
    <n v="0"/>
    <n v="0"/>
    <n v="14.3"/>
    <n v="28.2"/>
    <n v="17"/>
    <n v="17"/>
    <n v="0"/>
    <n v="0"/>
    <n v="17"/>
    <n v="0"/>
    <n v="0"/>
  </r>
  <r>
    <x v="2"/>
    <n v="3303"/>
    <x v="2"/>
    <s v="Freirina"/>
    <n v="3"/>
    <s v="Denuncias"/>
    <n v="220104005"/>
    <n v="220104"/>
    <s v="Delitos Sexuales"/>
    <s v="Violación"/>
    <n v="3"/>
    <n v="0"/>
    <n v="0"/>
    <n v="0"/>
    <n v="14.4"/>
    <n v="1"/>
    <n v="14.1"/>
    <n v="0"/>
    <n v="0"/>
    <n v="0"/>
    <n v="0"/>
    <n v="1"/>
    <n v="0"/>
    <n v="0"/>
    <n v="0"/>
    <n v="0"/>
    <n v="0"/>
    <n v="0"/>
    <n v="1"/>
    <n v="0"/>
    <n v="0"/>
    <n v="0"/>
    <n v="17"/>
    <n v="0"/>
    <n v="1"/>
    <n v="0"/>
    <n v="13"/>
    <n v="15.1"/>
    <n v="0"/>
    <n v="0"/>
    <n v="0"/>
    <n v="1"/>
    <n v="0"/>
    <n v="17"/>
    <n v="0"/>
    <n v="0"/>
    <n v="0"/>
    <n v="1"/>
    <n v="0"/>
    <n v="0"/>
    <n v="0"/>
    <n v="0"/>
    <n v="0"/>
    <n v="0"/>
    <n v="14.3"/>
    <n v="28.2"/>
    <n v="17"/>
    <n v="17"/>
    <n v="0"/>
    <n v="0"/>
    <n v="17"/>
    <n v="0"/>
    <n v="0"/>
  </r>
  <r>
    <x v="2"/>
    <n v="3303"/>
    <x v="2"/>
    <s v="Freirina"/>
    <n v="4"/>
    <s v="Detenciones"/>
    <n v="220104005"/>
    <n v="220104"/>
    <s v="Delitos Sexuales"/>
    <s v="Violación"/>
    <n v="4"/>
    <n v="0"/>
    <n v="0"/>
    <n v="0"/>
    <n v="0"/>
    <n v="14.3"/>
    <n v="0"/>
    <n v="0"/>
    <n v="0"/>
    <n v="0"/>
    <n v="0"/>
    <n v="1"/>
    <n v="0"/>
    <n v="0"/>
    <n v="0"/>
    <n v="0"/>
    <n v="0"/>
    <n v="0"/>
    <n v="1"/>
    <n v="0"/>
    <n v="0"/>
    <n v="0"/>
    <n v="0"/>
    <n v="0"/>
    <n v="1"/>
    <n v="0"/>
    <n v="0"/>
    <n v="0"/>
    <n v="0"/>
    <n v="0"/>
    <n v="0"/>
    <n v="1"/>
    <n v="0"/>
    <n v="0"/>
    <n v="0"/>
    <n v="0"/>
    <n v="0"/>
    <n v="1"/>
    <n v="0"/>
    <n v="0"/>
    <n v="15.1"/>
    <n v="0"/>
    <n v="0"/>
    <n v="0"/>
    <n v="1"/>
    <n v="0"/>
    <n v="0"/>
    <n v="0"/>
    <n v="0"/>
    <n v="0"/>
    <n v="1"/>
    <n v="0"/>
    <n v="0"/>
  </r>
  <r>
    <x v="2"/>
    <n v="3304"/>
    <x v="2"/>
    <s v="Huasco"/>
    <n v="1"/>
    <s v="Aprehendidos"/>
    <n v="220104005"/>
    <n v="220104"/>
    <s v="Delitos Sexuales"/>
    <s v="Violación"/>
    <n v="1"/>
    <n v="10.7"/>
    <n v="0"/>
    <n v="0"/>
    <n v="0"/>
    <n v="1"/>
    <n v="0"/>
    <n v="0"/>
    <n v="0"/>
    <n v="0"/>
    <n v="0"/>
    <n v="1"/>
    <n v="0"/>
    <n v="0"/>
    <n v="0"/>
    <n v="0"/>
    <n v="0"/>
    <n v="0"/>
    <n v="1"/>
    <n v="0"/>
    <n v="12.6"/>
    <n v="0"/>
    <n v="0"/>
    <n v="0"/>
    <n v="1"/>
    <n v="0"/>
    <n v="0"/>
    <n v="0"/>
    <n v="0"/>
    <n v="0"/>
    <n v="0"/>
    <n v="1"/>
    <n v="0"/>
    <n v="0"/>
    <n v="0"/>
    <n v="0"/>
    <n v="0"/>
    <n v="1"/>
    <n v="0"/>
    <n v="0"/>
    <n v="0"/>
    <n v="0"/>
    <n v="0"/>
    <n v="0"/>
    <n v="1"/>
    <n v="0"/>
    <n v="0"/>
    <n v="0"/>
    <n v="0"/>
    <n v="0"/>
    <n v="1"/>
    <n v="0"/>
    <n v="0"/>
  </r>
  <r>
    <x v="2"/>
    <n v="3304"/>
    <x v="2"/>
    <s v="Huasco"/>
    <n v="2"/>
    <s v="Casos Policiales"/>
    <n v="220104005"/>
    <n v="220104"/>
    <s v="Delitos Sexuales"/>
    <s v="Violación"/>
    <n v="2"/>
    <n v="21.4"/>
    <n v="10.5"/>
    <n v="0"/>
    <n v="0"/>
    <n v="9.9"/>
    <n v="0"/>
    <n v="12.6"/>
    <n v="0"/>
    <n v="12.6"/>
    <n v="0"/>
    <n v="25.5"/>
    <n v="0"/>
    <n v="0"/>
    <n v="0"/>
    <n v="0"/>
    <n v="20.6"/>
    <n v="0"/>
    <n v="1"/>
    <n v="0"/>
    <n v="12.6"/>
    <n v="12.6"/>
    <n v="0"/>
    <n v="0"/>
    <n v="1"/>
    <n v="0"/>
    <n v="0"/>
    <n v="0"/>
    <n v="10.5"/>
    <n v="0"/>
    <n v="0"/>
    <n v="9.9"/>
    <n v="0"/>
    <n v="12.6"/>
    <n v="0"/>
    <n v="0"/>
    <n v="0"/>
    <n v="1"/>
    <n v="0"/>
    <n v="0"/>
    <n v="0"/>
    <n v="10.5"/>
    <n v="10.3"/>
    <n v="0"/>
    <n v="1"/>
    <n v="9.8000000000000007"/>
    <n v="0"/>
    <n v="0"/>
    <n v="0"/>
    <n v="0"/>
    <n v="1"/>
    <n v="0"/>
    <n v="12.6"/>
  </r>
  <r>
    <x v="2"/>
    <n v="3304"/>
    <x v="2"/>
    <s v="Huasco"/>
    <n v="3"/>
    <s v="Denuncias"/>
    <n v="220104005"/>
    <n v="220104"/>
    <s v="Delitos Sexuales"/>
    <s v="Violación"/>
    <n v="3"/>
    <n v="10.7"/>
    <n v="10.5"/>
    <n v="0"/>
    <n v="0"/>
    <n v="9.9"/>
    <n v="0"/>
    <n v="12.6"/>
    <n v="0"/>
    <n v="12.6"/>
    <n v="0"/>
    <n v="12.8"/>
    <n v="0"/>
    <n v="0"/>
    <n v="0"/>
    <n v="0"/>
    <n v="20.6"/>
    <n v="0"/>
    <n v="1"/>
    <n v="0"/>
    <n v="0"/>
    <n v="12.6"/>
    <n v="0"/>
    <n v="0"/>
    <n v="1"/>
    <n v="0"/>
    <n v="0"/>
    <n v="0"/>
    <n v="10.5"/>
    <n v="0"/>
    <n v="0"/>
    <n v="9.9"/>
    <n v="0"/>
    <n v="12.6"/>
    <n v="0"/>
    <n v="0"/>
    <n v="0"/>
    <n v="1"/>
    <n v="0"/>
    <n v="0"/>
    <n v="0"/>
    <n v="10.5"/>
    <n v="10.3"/>
    <n v="0"/>
    <n v="1"/>
    <n v="9.8000000000000007"/>
    <n v="0"/>
    <n v="0"/>
    <n v="0"/>
    <n v="0"/>
    <n v="1"/>
    <n v="0"/>
    <n v="12.6"/>
  </r>
  <r>
    <x v="2"/>
    <n v="3304"/>
    <x v="2"/>
    <s v="Huasco"/>
    <n v="4"/>
    <s v="Detenciones"/>
    <n v="220104005"/>
    <n v="220104"/>
    <s v="Delitos Sexuales"/>
    <s v="Violación"/>
    <n v="4"/>
    <n v="10.7"/>
    <n v="0"/>
    <n v="0"/>
    <n v="0"/>
    <n v="1"/>
    <n v="0"/>
    <n v="0"/>
    <n v="0"/>
    <n v="0"/>
    <n v="0"/>
    <n v="12.8"/>
    <n v="0"/>
    <n v="0"/>
    <n v="0"/>
    <n v="0"/>
    <n v="0"/>
    <n v="0"/>
    <n v="1"/>
    <n v="0"/>
    <n v="12.6"/>
    <n v="0"/>
    <n v="0"/>
    <n v="0"/>
    <n v="1"/>
    <n v="0"/>
    <n v="0"/>
    <n v="0"/>
    <n v="0"/>
    <n v="0"/>
    <n v="0"/>
    <n v="1"/>
    <n v="0"/>
    <n v="0"/>
    <n v="0"/>
    <n v="0"/>
    <n v="0"/>
    <n v="1"/>
    <n v="0"/>
    <n v="0"/>
    <n v="0"/>
    <n v="0"/>
    <n v="0"/>
    <n v="0"/>
    <n v="1"/>
    <n v="0"/>
    <n v="0"/>
    <n v="0"/>
    <n v="0"/>
    <n v="0"/>
    <n v="1"/>
    <n v="0"/>
    <n v="0"/>
  </r>
  <r>
    <x v="3"/>
    <n v="4101"/>
    <x v="3"/>
    <s v="La Serena"/>
    <n v="1"/>
    <s v="Aprehendidos"/>
    <n v="220104005"/>
    <n v="220104"/>
    <s v="Delitos Sexuales"/>
    <s v="Violación"/>
    <n v="1"/>
    <n v="0"/>
    <n v="1"/>
    <n v="0.5"/>
    <n v="1"/>
    <n v="1"/>
    <n v="0"/>
    <n v="0.9"/>
    <n v="1.3"/>
    <n v="0"/>
    <n v="0.4"/>
    <n v="0.4"/>
    <n v="0.4"/>
    <n v="0.4"/>
    <n v="0.5"/>
    <n v="0"/>
    <n v="0.5"/>
    <n v="0.5"/>
    <n v="0.5"/>
    <n v="0"/>
    <n v="0"/>
    <n v="0.4"/>
    <n v="0"/>
    <n v="0.9"/>
    <n v="1.3"/>
    <n v="0.4"/>
    <n v="0"/>
    <n v="1.6"/>
    <n v="0.5"/>
    <n v="0"/>
    <n v="1"/>
    <n v="1"/>
    <n v="0.5"/>
    <n v="0"/>
    <n v="0.4"/>
    <n v="0"/>
    <n v="0.4"/>
    <n v="0.8"/>
    <n v="0"/>
    <n v="0"/>
    <n v="0.5"/>
    <n v="0.5"/>
    <n v="0"/>
    <n v="0.5"/>
    <n v="0.5"/>
    <n v="0.5"/>
    <n v="0"/>
    <n v="0.4"/>
    <n v="0"/>
    <n v="0"/>
    <n v="1.2"/>
    <n v="0.4"/>
    <n v="0"/>
  </r>
  <r>
    <x v="3"/>
    <n v="4101"/>
    <x v="3"/>
    <s v="La Serena"/>
    <n v="2"/>
    <s v="Casos Policiales"/>
    <n v="220104005"/>
    <n v="220104"/>
    <s v="Delitos Sexuales"/>
    <s v="Violación"/>
    <n v="2"/>
    <n v="5.2"/>
    <n v="3.6"/>
    <n v="5"/>
    <n v="4.4000000000000004"/>
    <n v="3.8"/>
    <n v="0"/>
    <n v="4"/>
    <n v="4.7"/>
    <n v="4.2"/>
    <n v="3.3"/>
    <n v="4.5"/>
    <n v="4.8"/>
    <n v="4.4000000000000004"/>
    <n v="5.8"/>
    <n v="3.6"/>
    <n v="5"/>
    <n v="4.9000000000000004"/>
    <n v="7.2"/>
    <n v="4.2"/>
    <n v="1.7"/>
    <n v="2.1"/>
    <n v="6.7"/>
    <n v="3.3"/>
    <n v="4"/>
    <n v="2.8"/>
    <n v="5.2"/>
    <n v="5.2"/>
    <n v="5.6"/>
    <n v="4"/>
    <n v="6.4"/>
    <n v="4.3"/>
    <n v="4.7"/>
    <n v="3"/>
    <n v="1.7"/>
    <n v="3.3"/>
    <n v="3.7"/>
    <n v="5.6"/>
    <n v="2"/>
    <n v="4.4000000000000004"/>
    <n v="6.8"/>
    <n v="1.5"/>
    <n v="3"/>
    <n v="5.4"/>
    <n v="4.8"/>
    <n v="1.4"/>
    <n v="2.6"/>
    <n v="2.1"/>
    <n v="3.7"/>
    <n v="0.8"/>
    <n v="5.6"/>
    <n v="7"/>
    <n v="4.2"/>
  </r>
  <r>
    <x v="3"/>
    <n v="4101"/>
    <x v="3"/>
    <s v="La Serena"/>
    <n v="3"/>
    <s v="Denuncias"/>
    <n v="220104005"/>
    <n v="220104"/>
    <s v="Delitos Sexuales"/>
    <s v="Violación"/>
    <n v="3"/>
    <n v="5.2"/>
    <n v="2.6"/>
    <n v="4.5"/>
    <n v="3.4"/>
    <n v="3.8"/>
    <n v="0"/>
    <n v="3.1"/>
    <n v="3.4"/>
    <n v="4.2"/>
    <n v="2.5"/>
    <n v="4"/>
    <n v="4.4000000000000004"/>
    <n v="4"/>
    <n v="5.8"/>
    <n v="3.6"/>
    <n v="5"/>
    <n v="4.9000000000000004"/>
    <n v="7.2"/>
    <n v="4.2"/>
    <n v="1.7"/>
    <n v="1.7"/>
    <n v="6.7"/>
    <n v="2.5"/>
    <n v="2.4"/>
    <n v="2.4"/>
    <n v="5.2"/>
    <n v="3.7"/>
    <n v="5.0999999999999996"/>
    <n v="4"/>
    <n v="5.4"/>
    <n v="4.3"/>
    <n v="4.2"/>
    <n v="3"/>
    <n v="1.3"/>
    <n v="3.3"/>
    <n v="3.3"/>
    <n v="3.6"/>
    <n v="2"/>
    <n v="4"/>
    <n v="6.3"/>
    <n v="1"/>
    <n v="3"/>
    <n v="4.9000000000000004"/>
    <n v="4.3"/>
    <n v="0.9"/>
    <n v="2.6"/>
    <n v="1.7"/>
    <n v="3.7"/>
    <n v="0.8"/>
    <n v="4.8"/>
    <n v="6.3"/>
    <n v="4.2"/>
  </r>
  <r>
    <x v="3"/>
    <n v="4101"/>
    <x v="3"/>
    <s v="La Serena"/>
    <n v="4"/>
    <s v="Detenciones"/>
    <n v="220104005"/>
    <n v="220104"/>
    <s v="Delitos Sexuales"/>
    <s v="Violación"/>
    <n v="4"/>
    <n v="0"/>
    <n v="1"/>
    <n v="0.5"/>
    <n v="1"/>
    <n v="1"/>
    <n v="0"/>
    <n v="0.9"/>
    <n v="1.3"/>
    <n v="0"/>
    <n v="0.8"/>
    <n v="0.4"/>
    <n v="0.4"/>
    <n v="0.4"/>
    <n v="0.5"/>
    <n v="0"/>
    <n v="0.5"/>
    <n v="0.5"/>
    <n v="0.5"/>
    <n v="0"/>
    <n v="0"/>
    <n v="0.4"/>
    <n v="0"/>
    <n v="0.8"/>
    <n v="1.6"/>
    <n v="0.4"/>
    <n v="0"/>
    <n v="1.6"/>
    <n v="0.5"/>
    <n v="0"/>
    <n v="1"/>
    <n v="1"/>
    <n v="0.5"/>
    <n v="0"/>
    <n v="0.4"/>
    <n v="0"/>
    <n v="0.4"/>
    <n v="2"/>
    <n v="0"/>
    <n v="0.4"/>
    <n v="0.5"/>
    <n v="0.5"/>
    <n v="0"/>
    <n v="0.5"/>
    <n v="0.5"/>
    <n v="0.5"/>
    <n v="0"/>
    <n v="0.4"/>
    <n v="0"/>
    <n v="0"/>
    <n v="0.8"/>
    <n v="0.8"/>
    <n v="0"/>
  </r>
  <r>
    <x v="3"/>
    <n v="4102"/>
    <x v="3"/>
    <s v="Coquimbo"/>
    <n v="1"/>
    <s v="Aprehendidos"/>
    <n v="220104005"/>
    <n v="220104"/>
    <s v="Delitos Sexuales"/>
    <s v="Violación"/>
    <n v="1"/>
    <n v="0"/>
    <n v="0"/>
    <n v="1"/>
    <n v="0.5"/>
    <n v="0.5"/>
    <n v="0"/>
    <n v="0"/>
    <n v="0.4"/>
    <n v="0.4"/>
    <n v="0.4"/>
    <n v="0.4"/>
    <n v="0.4"/>
    <n v="0"/>
    <n v="0"/>
    <n v="0"/>
    <n v="0.5"/>
    <n v="0.5"/>
    <n v="1"/>
    <n v="0"/>
    <n v="0.9"/>
    <n v="0.4"/>
    <n v="1.3"/>
    <n v="0"/>
    <n v="1"/>
    <n v="0.4"/>
    <n v="0.4"/>
    <n v="0.5"/>
    <n v="1"/>
    <n v="0.5"/>
    <n v="0"/>
    <n v="1"/>
    <n v="0.9"/>
    <n v="0"/>
    <n v="0.4"/>
    <n v="0"/>
    <n v="0.8"/>
    <n v="0.8"/>
    <n v="0.8"/>
    <n v="0.4"/>
    <n v="0"/>
    <n v="0"/>
    <n v="2"/>
    <n v="0"/>
    <n v="1"/>
    <n v="0"/>
    <n v="0"/>
    <n v="0"/>
    <n v="0"/>
    <n v="0"/>
    <n v="0.8"/>
    <n v="0"/>
    <n v="0.4"/>
  </r>
  <r>
    <x v="3"/>
    <n v="4102"/>
    <x v="3"/>
    <s v="Coquimbo"/>
    <n v="2"/>
    <s v="Casos Policiales"/>
    <n v="220104005"/>
    <n v="220104"/>
    <s v="Delitos Sexuales"/>
    <s v="Violación"/>
    <n v="2"/>
    <n v="1"/>
    <n v="2"/>
    <n v="2.9"/>
    <n v="4.3"/>
    <n v="3.3"/>
    <n v="2.7"/>
    <n v="1.3"/>
    <n v="1.7"/>
    <n v="5.9"/>
    <n v="6.2"/>
    <n v="4.0999999999999996"/>
    <n v="3.6"/>
    <n v="7.8"/>
    <n v="3.1"/>
    <n v="2"/>
    <n v="5.4"/>
    <n v="3.8"/>
    <n v="3.3"/>
    <n v="5"/>
    <n v="4.4000000000000004"/>
    <n v="4.3"/>
    <n v="3"/>
    <n v="3.3"/>
    <n v="2"/>
    <n v="4.8"/>
    <n v="4.7"/>
    <n v="3.6"/>
    <n v="3.5"/>
    <n v="2.9"/>
    <n v="2.9"/>
    <n v="5.6"/>
    <n v="3.2"/>
    <n v="4.8"/>
    <n v="2.6"/>
    <n v="1.7"/>
    <n v="2.5"/>
    <n v="5.3"/>
    <n v="3.2"/>
    <n v="5.0999999999999996"/>
    <n v="4.0999999999999996"/>
    <n v="4"/>
    <n v="5.4"/>
    <n v="4.8"/>
    <n v="2.2999999999999998"/>
    <n v="1.8"/>
    <n v="0.9"/>
    <n v="1.3"/>
    <n v="3.8"/>
    <n v="2"/>
    <n v="4.4000000000000004"/>
    <n v="2.4"/>
    <n v="5.9"/>
  </r>
  <r>
    <x v="3"/>
    <n v="4102"/>
    <x v="3"/>
    <s v="Coquimbo"/>
    <n v="3"/>
    <s v="Denuncias"/>
    <n v="220104005"/>
    <n v="220104"/>
    <s v="Delitos Sexuales"/>
    <s v="Violación"/>
    <n v="3"/>
    <n v="1"/>
    <n v="2"/>
    <n v="2.4"/>
    <n v="3.8"/>
    <n v="2.8"/>
    <n v="2.7"/>
    <n v="1.3"/>
    <n v="1.3"/>
    <n v="5.5"/>
    <n v="5.4"/>
    <n v="3.7"/>
    <n v="2.8"/>
    <n v="7.4"/>
    <n v="3.1"/>
    <n v="2"/>
    <n v="5.4"/>
    <n v="3.8"/>
    <n v="3.3"/>
    <n v="5"/>
    <n v="3.5"/>
    <n v="3.9"/>
    <n v="2.5"/>
    <n v="3.3"/>
    <n v="2"/>
    <n v="4.4000000000000004"/>
    <n v="4.3"/>
    <n v="3.1"/>
    <n v="2.5"/>
    <n v="2.4"/>
    <n v="2.9"/>
    <n v="5.6"/>
    <n v="2.2999999999999998"/>
    <n v="4.8"/>
    <n v="2.1"/>
    <n v="1.7"/>
    <n v="2.1"/>
    <n v="3.6"/>
    <n v="2.4"/>
    <n v="4.7"/>
    <n v="4.0999999999999996"/>
    <n v="4"/>
    <n v="3.9"/>
    <n v="4.8"/>
    <n v="2.2999999999999998"/>
    <n v="1.8"/>
    <n v="0.9"/>
    <n v="1.3"/>
    <n v="3.8"/>
    <n v="2"/>
    <n v="2.8"/>
    <n v="2.4"/>
    <n v="5.5"/>
  </r>
  <r>
    <x v="3"/>
    <n v="4102"/>
    <x v="3"/>
    <s v="Coquimbo"/>
    <n v="4"/>
    <s v="Detenciones"/>
    <n v="220104005"/>
    <n v="220104"/>
    <s v="Delitos Sexuales"/>
    <s v="Violación"/>
    <n v="4"/>
    <n v="0"/>
    <n v="0"/>
    <n v="0.5"/>
    <n v="0.5"/>
    <n v="0.5"/>
    <n v="0"/>
    <n v="0"/>
    <n v="0.4"/>
    <n v="0.4"/>
    <n v="0.8"/>
    <n v="0.4"/>
    <n v="0.8"/>
    <n v="0.4"/>
    <n v="0"/>
    <n v="0"/>
    <n v="0.5"/>
    <n v="0.5"/>
    <n v="1"/>
    <n v="0"/>
    <n v="0.9"/>
    <n v="0.4"/>
    <n v="0.4"/>
    <n v="0"/>
    <n v="1"/>
    <n v="0.4"/>
    <n v="0.4"/>
    <n v="0.5"/>
    <n v="1"/>
    <n v="0.5"/>
    <n v="0"/>
    <n v="1"/>
    <n v="0.9"/>
    <n v="0"/>
    <n v="0.4"/>
    <n v="0"/>
    <n v="0.4"/>
    <n v="1.6"/>
    <n v="0.8"/>
    <n v="0.4"/>
    <n v="0"/>
    <n v="0"/>
    <n v="1.5"/>
    <n v="0"/>
    <n v="1"/>
    <n v="0"/>
    <n v="0"/>
    <n v="0"/>
    <n v="0"/>
    <n v="0"/>
    <n v="1.6"/>
    <n v="0"/>
    <n v="0.4"/>
  </r>
  <r>
    <x v="3"/>
    <n v="4103"/>
    <x v="3"/>
    <s v="Andacol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3"/>
    <x v="3"/>
    <s v="Andacollo"/>
    <n v="2"/>
    <s v="Casos Policiales"/>
    <n v="220104005"/>
    <n v="220104"/>
    <s v="Delitos Sexuales"/>
    <s v="Violación"/>
    <n v="2"/>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3"/>
    <s v="Denuncias"/>
    <n v="220104005"/>
    <n v="220104"/>
    <s v="Delitos Sexuales"/>
    <s v="Violación"/>
    <n v="3"/>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2"/>
    <s v="Casos Policiales"/>
    <n v="220104005"/>
    <n v="220104"/>
    <s v="Delitos Sexuales"/>
    <s v="Violación"/>
    <n v="2"/>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3"/>
    <s v="Denuncias"/>
    <n v="220104005"/>
    <n v="220104"/>
    <s v="Delitos Sexuales"/>
    <s v="Violación"/>
    <n v="3"/>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5"/>
    <x v="3"/>
    <s v="Paiguano"/>
    <n v="1"/>
    <s v="Aprehendidos"/>
    <n v="220104005"/>
    <n v="220104"/>
    <s v="Delitos Sexuales"/>
    <s v="Violación"/>
    <n v="1"/>
    <n v="0"/>
    <n v="22.6"/>
    <n v="0"/>
    <n v="0"/>
    <n v="1"/>
    <n v="0"/>
    <n v="0"/>
    <n v="0"/>
    <n v="21.9"/>
    <n v="0"/>
    <n v="1"/>
    <n v="0"/>
    <n v="0"/>
    <n v="0"/>
    <n v="0"/>
    <n v="0"/>
    <n v="22.4"/>
    <n v="22.3"/>
    <n v="0"/>
    <n v="0"/>
    <n v="0"/>
    <n v="0"/>
    <n v="0"/>
    <n v="1"/>
    <n v="0"/>
    <n v="0"/>
    <n v="0"/>
    <n v="0"/>
    <n v="0"/>
    <n v="0"/>
    <n v="1"/>
    <n v="0"/>
    <n v="0"/>
    <n v="0"/>
    <n v="0"/>
    <n v="0"/>
    <n v="1"/>
    <n v="0"/>
    <n v="0"/>
    <n v="0"/>
    <n v="0"/>
    <n v="0"/>
    <n v="0"/>
    <n v="1"/>
    <n v="0"/>
    <n v="0"/>
    <n v="0"/>
    <n v="0"/>
    <n v="0"/>
    <n v="1"/>
    <n v="0"/>
    <n v="21.5"/>
  </r>
  <r>
    <x v="3"/>
    <n v="4105"/>
    <x v="3"/>
    <s v="Paiguano"/>
    <n v="2"/>
    <s v="Casos Policiales"/>
    <n v="220104005"/>
    <n v="220104"/>
    <s v="Delitos Sexuales"/>
    <s v="Violación"/>
    <n v="2"/>
    <n v="0"/>
    <n v="22.6"/>
    <n v="22.5"/>
    <n v="22.4"/>
    <n v="1"/>
    <n v="0"/>
    <n v="0"/>
    <n v="0"/>
    <n v="43"/>
    <n v="0"/>
    <n v="1"/>
    <n v="21.2"/>
    <n v="0"/>
    <n v="0"/>
    <n v="0"/>
    <n v="0"/>
    <n v="44.8"/>
    <n v="22.3"/>
    <n v="22.2"/>
    <n v="0"/>
    <n v="0"/>
    <n v="0"/>
    <n v="0"/>
    <n v="1"/>
    <n v="0"/>
    <n v="0"/>
    <n v="0"/>
    <n v="0"/>
    <n v="0"/>
    <n v="0"/>
    <n v="1"/>
    <n v="22.2"/>
    <n v="21.7"/>
    <n v="0"/>
    <n v="21.5"/>
    <n v="0"/>
    <n v="1"/>
    <n v="0"/>
    <n v="0"/>
    <n v="0"/>
    <n v="0"/>
    <n v="0"/>
    <n v="22.4"/>
    <n v="1"/>
    <n v="0"/>
    <n v="0"/>
    <n v="0"/>
    <n v="21.4"/>
    <n v="0"/>
    <n v="1"/>
    <n v="0"/>
    <n v="43"/>
  </r>
  <r>
    <x v="3"/>
    <n v="4105"/>
    <x v="3"/>
    <s v="Paiguano"/>
    <n v="3"/>
    <s v="Denuncias"/>
    <n v="220104005"/>
    <n v="220104"/>
    <s v="Delitos Sexuales"/>
    <s v="Violación"/>
    <n v="3"/>
    <n v="0"/>
    <n v="0"/>
    <n v="22.5"/>
    <n v="22.4"/>
    <n v="1"/>
    <n v="0"/>
    <n v="0"/>
    <n v="0"/>
    <n v="21.5"/>
    <n v="0"/>
    <n v="1"/>
    <n v="21.2"/>
    <n v="0"/>
    <n v="0"/>
    <n v="0"/>
    <n v="0"/>
    <n v="22.4"/>
    <n v="1"/>
    <n v="22.2"/>
    <n v="0"/>
    <n v="0"/>
    <n v="0"/>
    <n v="0"/>
    <n v="1"/>
    <n v="0"/>
    <n v="0"/>
    <n v="0"/>
    <n v="0"/>
    <n v="0"/>
    <n v="0"/>
    <n v="1"/>
    <n v="22.2"/>
    <n v="21.7"/>
    <n v="0"/>
    <n v="21.5"/>
    <n v="0"/>
    <n v="1"/>
    <n v="0"/>
    <n v="0"/>
    <n v="0"/>
    <n v="0"/>
    <n v="0"/>
    <n v="22.4"/>
    <n v="1"/>
    <n v="0"/>
    <n v="0"/>
    <n v="0"/>
    <n v="21.4"/>
    <n v="0"/>
    <n v="1"/>
    <n v="0"/>
    <n v="21.5"/>
  </r>
  <r>
    <x v="3"/>
    <n v="4105"/>
    <x v="3"/>
    <s v="Paiguano"/>
    <n v="4"/>
    <s v="Detenciones"/>
    <n v="220104005"/>
    <n v="220104"/>
    <s v="Delitos Sexuales"/>
    <s v="Violación"/>
    <n v="4"/>
    <n v="0"/>
    <n v="22.6"/>
    <n v="0"/>
    <n v="0"/>
    <n v="1"/>
    <n v="0"/>
    <n v="0"/>
    <n v="0"/>
    <n v="21.5"/>
    <n v="0"/>
    <n v="1"/>
    <n v="0"/>
    <n v="0"/>
    <n v="0"/>
    <n v="0"/>
    <n v="0"/>
    <n v="22.4"/>
    <n v="22.3"/>
    <n v="0"/>
    <n v="0"/>
    <n v="0"/>
    <n v="0"/>
    <n v="0"/>
    <n v="1"/>
    <n v="0"/>
    <n v="0"/>
    <n v="0"/>
    <n v="0"/>
    <n v="0"/>
    <n v="0"/>
    <n v="1"/>
    <n v="0"/>
    <n v="0"/>
    <n v="0"/>
    <n v="0"/>
    <n v="0"/>
    <n v="1"/>
    <n v="0"/>
    <n v="0"/>
    <n v="0"/>
    <n v="0"/>
    <n v="0"/>
    <n v="0"/>
    <n v="1"/>
    <n v="0"/>
    <n v="0"/>
    <n v="0"/>
    <n v="0"/>
    <n v="0"/>
    <n v="1"/>
    <n v="0"/>
    <n v="21.5"/>
  </r>
  <r>
    <x v="3"/>
    <n v="4106"/>
    <x v="3"/>
    <s v="Vicuña"/>
    <n v="1"/>
    <s v="Aprehendidos"/>
    <n v="220104005"/>
    <n v="220104"/>
    <s v="Delitos Sexuales"/>
    <s v="Violación"/>
    <n v="1"/>
    <n v="0"/>
    <n v="0"/>
    <n v="0"/>
    <n v="0"/>
    <n v="1"/>
    <n v="0"/>
    <n v="0"/>
    <n v="0"/>
    <n v="0"/>
    <n v="3.5"/>
    <n v="1"/>
    <n v="0"/>
    <n v="0"/>
    <n v="0"/>
    <n v="0"/>
    <n v="0"/>
    <n v="0"/>
    <n v="1"/>
    <n v="0"/>
    <n v="0"/>
    <n v="0"/>
    <n v="0"/>
    <n v="0"/>
    <n v="1"/>
    <n v="0"/>
    <n v="0"/>
    <n v="0"/>
    <n v="0"/>
    <n v="0"/>
    <n v="0"/>
    <n v="1"/>
    <n v="0"/>
    <n v="0"/>
    <n v="0"/>
    <n v="0"/>
    <n v="0"/>
    <n v="1"/>
    <n v="0"/>
    <n v="0"/>
    <n v="0"/>
    <n v="0"/>
    <n v="3.8"/>
    <n v="0"/>
    <n v="1"/>
    <n v="0"/>
    <n v="0"/>
    <n v="0"/>
    <n v="3.7"/>
    <n v="0"/>
    <n v="1"/>
    <n v="0"/>
    <n v="0"/>
  </r>
  <r>
    <x v="3"/>
    <n v="4106"/>
    <x v="3"/>
    <s v="Vicuña"/>
    <n v="2"/>
    <s v="Casos Policiales"/>
    <n v="220104005"/>
    <n v="220104"/>
    <s v="Delitos Sexuales"/>
    <s v="Violación"/>
    <n v="2"/>
    <n v="3.8"/>
    <n v="0"/>
    <n v="7.5"/>
    <n v="3.7"/>
    <n v="1"/>
    <n v="3.6"/>
    <n v="3.7"/>
    <n v="7.4"/>
    <n v="7.3"/>
    <n v="7.3"/>
    <n v="1"/>
    <n v="0"/>
    <n v="13.4"/>
    <n v="3.8"/>
    <n v="3.8"/>
    <n v="0"/>
    <n v="7.4"/>
    <n v="3.7"/>
    <n v="7.3"/>
    <n v="0"/>
    <n v="3.7"/>
    <n v="0"/>
    <n v="0"/>
    <n v="1"/>
    <n v="0"/>
    <n v="3.4"/>
    <n v="7.7"/>
    <n v="3.8"/>
    <n v="15"/>
    <n v="0"/>
    <n v="1"/>
    <n v="3.6"/>
    <n v="3.7"/>
    <n v="0"/>
    <n v="14.6"/>
    <n v="0"/>
    <n v="1"/>
    <n v="0"/>
    <n v="23.5"/>
    <n v="3.8"/>
    <n v="7.6"/>
    <n v="7.5"/>
    <n v="0"/>
    <n v="7.4"/>
    <n v="7.3"/>
    <n v="3.7"/>
    <n v="7.3"/>
    <n v="11"/>
    <n v="0"/>
    <n v="10.9"/>
    <n v="3.6"/>
    <n v="7.3"/>
  </r>
  <r>
    <x v="3"/>
    <n v="4106"/>
    <x v="3"/>
    <s v="Vicuña"/>
    <n v="3"/>
    <s v="Denuncias"/>
    <n v="220104005"/>
    <n v="220104"/>
    <s v="Delitos Sexuales"/>
    <s v="Violación"/>
    <n v="3"/>
    <n v="3.8"/>
    <n v="0"/>
    <n v="7.5"/>
    <n v="3.7"/>
    <n v="1"/>
    <n v="3.6"/>
    <n v="3.7"/>
    <n v="7.4"/>
    <n v="7.3"/>
    <n v="3.7"/>
    <n v="1"/>
    <n v="0"/>
    <n v="13.4"/>
    <n v="3.8"/>
    <n v="3.8"/>
    <n v="0"/>
    <n v="7.4"/>
    <n v="3.7"/>
    <n v="7.3"/>
    <n v="0"/>
    <n v="3.7"/>
    <n v="0"/>
    <n v="0"/>
    <n v="1"/>
    <n v="0"/>
    <n v="3.4"/>
    <n v="7.7"/>
    <n v="3.8"/>
    <n v="15"/>
    <n v="0"/>
    <n v="1"/>
    <n v="3.6"/>
    <n v="3.7"/>
    <n v="0"/>
    <n v="14.6"/>
    <n v="0"/>
    <n v="1"/>
    <n v="0"/>
    <n v="23.5"/>
    <n v="3.8"/>
    <n v="7.6"/>
    <n v="3.8"/>
    <n v="0"/>
    <n v="7.4"/>
    <n v="7.3"/>
    <n v="3.7"/>
    <n v="7.3"/>
    <n v="7.3"/>
    <n v="0"/>
    <n v="10.9"/>
    <n v="3.6"/>
    <n v="7.3"/>
  </r>
  <r>
    <x v="3"/>
    <n v="4106"/>
    <x v="3"/>
    <s v="Vicuña"/>
    <n v="4"/>
    <s v="Detenciones"/>
    <n v="220104005"/>
    <n v="220104"/>
    <s v="Delitos Sexuales"/>
    <s v="Violación"/>
    <n v="4"/>
    <n v="0"/>
    <n v="0"/>
    <n v="0"/>
    <n v="0"/>
    <n v="1"/>
    <n v="0"/>
    <n v="0"/>
    <n v="0"/>
    <n v="0"/>
    <n v="3.7"/>
    <n v="1"/>
    <n v="0"/>
    <n v="0"/>
    <n v="0"/>
    <n v="0"/>
    <n v="0"/>
    <n v="0"/>
    <n v="1"/>
    <n v="0"/>
    <n v="0"/>
    <n v="0"/>
    <n v="0"/>
    <n v="0"/>
    <n v="1"/>
    <n v="0"/>
    <n v="0"/>
    <n v="0"/>
    <n v="0"/>
    <n v="0"/>
    <n v="0"/>
    <n v="1"/>
    <n v="0"/>
    <n v="0"/>
    <n v="0"/>
    <n v="0"/>
    <n v="0"/>
    <n v="1"/>
    <n v="0"/>
    <n v="0"/>
    <n v="0"/>
    <n v="0"/>
    <n v="3.8"/>
    <n v="0"/>
    <n v="1"/>
    <n v="0"/>
    <n v="0"/>
    <n v="0"/>
    <n v="3.7"/>
    <n v="0"/>
    <n v="1"/>
    <n v="0"/>
    <n v="0"/>
  </r>
  <r>
    <x v="3"/>
    <n v="4201"/>
    <x v="3"/>
    <s v="Illapel"/>
    <n v="1"/>
    <s v="Aprehendidos"/>
    <n v="220104005"/>
    <n v="220104"/>
    <s v="Delitos Sexuales"/>
    <s v="Violación"/>
    <n v="1"/>
    <n v="0"/>
    <n v="0"/>
    <n v="6.4"/>
    <n v="3.2"/>
    <n v="1"/>
    <n v="0"/>
    <n v="0"/>
    <n v="3.1"/>
    <n v="0"/>
    <n v="0"/>
    <n v="1"/>
    <n v="0"/>
    <n v="0"/>
    <n v="0"/>
    <n v="0"/>
    <n v="0"/>
    <n v="0"/>
    <n v="1"/>
    <n v="0"/>
    <n v="0"/>
    <n v="0"/>
    <n v="0"/>
    <n v="0"/>
    <n v="1"/>
    <n v="0"/>
    <n v="0"/>
    <n v="0"/>
    <n v="0"/>
    <n v="0"/>
    <n v="0"/>
    <n v="1"/>
    <n v="0"/>
    <n v="0"/>
    <n v="0"/>
    <n v="3.2"/>
    <n v="0"/>
    <n v="1"/>
    <n v="0"/>
    <n v="0"/>
    <n v="0"/>
    <n v="0"/>
    <n v="0"/>
    <n v="0"/>
    <n v="1"/>
    <n v="0"/>
    <n v="0"/>
    <n v="0"/>
    <n v="0"/>
    <n v="0"/>
    <n v="1"/>
    <n v="0"/>
    <n v="0"/>
  </r>
  <r>
    <x v="3"/>
    <n v="4201"/>
    <x v="3"/>
    <s v="Illapel"/>
    <n v="2"/>
    <s v="Casos Policiales"/>
    <n v="220104005"/>
    <n v="220104"/>
    <s v="Delitos Sexuales"/>
    <s v="Violación"/>
    <n v="2"/>
    <n v="3.2"/>
    <n v="0"/>
    <n v="6.4"/>
    <n v="6.3"/>
    <n v="3.2"/>
    <n v="0"/>
    <n v="0"/>
    <n v="3.2"/>
    <n v="9.6"/>
    <n v="6.4"/>
    <n v="3.2"/>
    <n v="3.2"/>
    <n v="3"/>
    <n v="9.6"/>
    <n v="6.4"/>
    <n v="3.2"/>
    <n v="3.2"/>
    <n v="6.3"/>
    <n v="0"/>
    <n v="0"/>
    <n v="6.4"/>
    <n v="0"/>
    <n v="9.6"/>
    <n v="1"/>
    <n v="3.2"/>
    <n v="0"/>
    <n v="0"/>
    <n v="9.6"/>
    <n v="3.2"/>
    <n v="0"/>
    <n v="1"/>
    <n v="0"/>
    <n v="6.4"/>
    <n v="3.2"/>
    <n v="3.2"/>
    <n v="0"/>
    <n v="1"/>
    <n v="3.2"/>
    <n v="3"/>
    <n v="6.4"/>
    <n v="6.4"/>
    <n v="6.4"/>
    <n v="3.2"/>
    <n v="1"/>
    <n v="0"/>
    <n v="0"/>
    <n v="9.6"/>
    <n v="0"/>
    <n v="0"/>
    <n v="1"/>
    <n v="9.6999999999999993"/>
    <n v="9.6"/>
  </r>
  <r>
    <x v="3"/>
    <n v="4201"/>
    <x v="3"/>
    <s v="Illapel"/>
    <n v="3"/>
    <s v="Denuncias"/>
    <n v="220104005"/>
    <n v="220104"/>
    <s v="Delitos Sexuales"/>
    <s v="Violación"/>
    <n v="3"/>
    <n v="3.2"/>
    <n v="0"/>
    <n v="3.2"/>
    <n v="3.2"/>
    <n v="3.2"/>
    <n v="0"/>
    <n v="0"/>
    <n v="0"/>
    <n v="9.6"/>
    <n v="6.4"/>
    <n v="3.2"/>
    <n v="3.2"/>
    <n v="3"/>
    <n v="9.6"/>
    <n v="6.4"/>
    <n v="3.2"/>
    <n v="3.2"/>
    <n v="6.3"/>
    <n v="0"/>
    <n v="0"/>
    <n v="6.4"/>
    <n v="0"/>
    <n v="9.6"/>
    <n v="1"/>
    <n v="3.2"/>
    <n v="0"/>
    <n v="0"/>
    <n v="9.6"/>
    <n v="3.2"/>
    <n v="0"/>
    <n v="1"/>
    <n v="0"/>
    <n v="6.4"/>
    <n v="3.2"/>
    <n v="0"/>
    <n v="0"/>
    <n v="1"/>
    <n v="3.2"/>
    <n v="3"/>
    <n v="6.4"/>
    <n v="6.4"/>
    <n v="6.4"/>
    <n v="3.2"/>
    <n v="1"/>
    <n v="0"/>
    <n v="0"/>
    <n v="9.6"/>
    <n v="0"/>
    <n v="0"/>
    <n v="1"/>
    <n v="9.6999999999999993"/>
    <n v="9.6"/>
  </r>
  <r>
    <x v="3"/>
    <n v="4201"/>
    <x v="3"/>
    <s v="Illapel"/>
    <n v="4"/>
    <s v="Detenciones"/>
    <n v="220104005"/>
    <n v="220104"/>
    <s v="Delitos Sexuales"/>
    <s v="Violación"/>
    <n v="4"/>
    <n v="0"/>
    <n v="0"/>
    <n v="3.2"/>
    <n v="3.2"/>
    <n v="1"/>
    <n v="0"/>
    <n v="0"/>
    <n v="3.2"/>
    <n v="0"/>
    <n v="0"/>
    <n v="1"/>
    <n v="0"/>
    <n v="0"/>
    <n v="0"/>
    <n v="0"/>
    <n v="0"/>
    <n v="0"/>
    <n v="1"/>
    <n v="0"/>
    <n v="0"/>
    <n v="0"/>
    <n v="0"/>
    <n v="0"/>
    <n v="1"/>
    <n v="0"/>
    <n v="0"/>
    <n v="0"/>
    <n v="0"/>
    <n v="0"/>
    <n v="0"/>
    <n v="1"/>
    <n v="0"/>
    <n v="0"/>
    <n v="0"/>
    <n v="3.2"/>
    <n v="0"/>
    <n v="1"/>
    <n v="0"/>
    <n v="0"/>
    <n v="0"/>
    <n v="0"/>
    <n v="0"/>
    <n v="0"/>
    <n v="1"/>
    <n v="0"/>
    <n v="0"/>
    <n v="0"/>
    <n v="0"/>
    <n v="0"/>
    <n v="1"/>
    <n v="0"/>
    <n v="0"/>
  </r>
  <r>
    <x v="3"/>
    <n v="4202"/>
    <x v="3"/>
    <s v="Canela"/>
    <n v="1"/>
    <s v="Aprehendidos"/>
    <n v="220104005"/>
    <n v="220104"/>
    <s v="Delitos Sexuales"/>
    <s v="Violación"/>
    <n v="1"/>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2"/>
    <x v="3"/>
    <s v="Canela"/>
    <n v="2"/>
    <s v="Casos Policiales"/>
    <n v="220104005"/>
    <n v="220104"/>
    <s v="Delitos Sexuales"/>
    <s v="Violación"/>
    <n v="2"/>
    <n v="0"/>
    <n v="0"/>
    <n v="0"/>
    <n v="0"/>
    <n v="10.6"/>
    <n v="0"/>
    <n v="0"/>
    <n v="0"/>
    <n v="0"/>
    <n v="0"/>
    <n v="1"/>
    <n v="0"/>
    <n v="0"/>
    <n v="0"/>
    <n v="10.6"/>
    <n v="0"/>
    <n v="0"/>
    <n v="1"/>
    <n v="10.6"/>
    <n v="0"/>
    <n v="0"/>
    <n v="0"/>
    <n v="0"/>
    <n v="1"/>
    <n v="0"/>
    <n v="0"/>
    <n v="0"/>
    <n v="0"/>
    <n v="0"/>
    <n v="0"/>
    <n v="1"/>
    <n v="0"/>
    <n v="0"/>
    <n v="0"/>
    <n v="12.5"/>
    <n v="0"/>
    <n v="1"/>
    <n v="0"/>
    <n v="0"/>
    <n v="10.6"/>
    <n v="21.2"/>
    <n v="21.2"/>
    <n v="0"/>
    <n v="1"/>
    <n v="0"/>
    <n v="0"/>
    <n v="0"/>
    <n v="0"/>
    <n v="0"/>
    <n v="1"/>
    <n v="0"/>
    <n v="0"/>
  </r>
  <r>
    <x v="3"/>
    <n v="4202"/>
    <x v="3"/>
    <s v="Canela"/>
    <n v="3"/>
    <s v="Denuncias"/>
    <n v="220104005"/>
    <n v="220104"/>
    <s v="Delitos Sexuales"/>
    <s v="Violación"/>
    <n v="3"/>
    <n v="0"/>
    <n v="0"/>
    <n v="0"/>
    <n v="0"/>
    <n v="10.6"/>
    <n v="0"/>
    <n v="0"/>
    <n v="0"/>
    <n v="0"/>
    <n v="0"/>
    <n v="1"/>
    <n v="0"/>
    <n v="0"/>
    <n v="0"/>
    <n v="10.6"/>
    <n v="0"/>
    <n v="0"/>
    <n v="1"/>
    <n v="10.6"/>
    <n v="0"/>
    <n v="0"/>
    <n v="0"/>
    <n v="0"/>
    <n v="1"/>
    <n v="0"/>
    <n v="0"/>
    <n v="0"/>
    <n v="0"/>
    <n v="0"/>
    <n v="0"/>
    <n v="1"/>
    <n v="0"/>
    <n v="0"/>
    <n v="0"/>
    <n v="12.5"/>
    <n v="0"/>
    <n v="1"/>
    <n v="0"/>
    <n v="0"/>
    <n v="10.6"/>
    <n v="10.6"/>
    <n v="21.2"/>
    <n v="0"/>
    <n v="1"/>
    <n v="0"/>
    <n v="0"/>
    <n v="0"/>
    <n v="0"/>
    <n v="0"/>
    <n v="1"/>
    <n v="0"/>
    <n v="0"/>
  </r>
  <r>
    <x v="3"/>
    <n v="4202"/>
    <x v="3"/>
    <s v="Canela"/>
    <n v="4"/>
    <s v="Detenciones"/>
    <n v="220104005"/>
    <n v="220104"/>
    <s v="Delitos Sexuales"/>
    <s v="Violación"/>
    <n v="4"/>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3"/>
    <x v="3"/>
    <s v="Los Vilos"/>
    <n v="1"/>
    <s v="Aprehendidos"/>
    <n v="220104005"/>
    <n v="220104"/>
    <s v="Delitos Sexuales"/>
    <s v="Violación"/>
    <n v="1"/>
    <n v="0"/>
    <n v="0"/>
    <n v="0"/>
    <n v="0"/>
    <n v="1"/>
    <n v="0"/>
    <n v="0"/>
    <n v="4.5999999999999996"/>
    <n v="0"/>
    <n v="0"/>
    <n v="1"/>
    <n v="0"/>
    <n v="0"/>
    <n v="0"/>
    <n v="0"/>
    <n v="0"/>
    <n v="0"/>
    <n v="1"/>
    <n v="0"/>
    <n v="0"/>
    <n v="0"/>
    <n v="0"/>
    <n v="0"/>
    <n v="1"/>
    <n v="0"/>
    <n v="0"/>
    <n v="0"/>
    <n v="0"/>
    <n v="0"/>
    <n v="0"/>
    <n v="1"/>
    <n v="0"/>
    <n v="0"/>
    <n v="5.2"/>
    <n v="0"/>
    <n v="0"/>
    <n v="1"/>
    <n v="0"/>
    <n v="0"/>
    <n v="0"/>
    <n v="0"/>
    <n v="0"/>
    <n v="0"/>
    <n v="1"/>
    <n v="0"/>
    <n v="0"/>
    <n v="0"/>
    <n v="0"/>
    <n v="0"/>
    <n v="1"/>
    <n v="0"/>
    <n v="0"/>
  </r>
  <r>
    <x v="3"/>
    <n v="4203"/>
    <x v="3"/>
    <s v="Los Vilos"/>
    <n v="2"/>
    <s v="Casos Policiales"/>
    <n v="220104005"/>
    <n v="220104"/>
    <s v="Delitos Sexuales"/>
    <s v="Violación"/>
    <n v="2"/>
    <n v="5.0999999999999996"/>
    <n v="0"/>
    <n v="0"/>
    <n v="0"/>
    <n v="1"/>
    <n v="0"/>
    <n v="5.3"/>
    <n v="15.7"/>
    <n v="5.2"/>
    <n v="5.2"/>
    <n v="5.2"/>
    <n v="10.4"/>
    <n v="8.6"/>
    <n v="0"/>
    <n v="5.0999999999999996"/>
    <n v="0"/>
    <n v="0"/>
    <n v="1"/>
    <n v="0"/>
    <n v="0"/>
    <n v="5.2"/>
    <n v="5.2"/>
    <n v="0"/>
    <n v="1"/>
    <n v="5.2"/>
    <n v="8.6"/>
    <n v="0"/>
    <n v="5.0999999999999996"/>
    <n v="10"/>
    <n v="0"/>
    <n v="4.8"/>
    <n v="0"/>
    <n v="10.5"/>
    <n v="15.7"/>
    <n v="0"/>
    <n v="10.4"/>
    <n v="1"/>
    <n v="0"/>
    <n v="4.3"/>
    <n v="0"/>
    <n v="5.0999999999999996"/>
    <n v="0"/>
    <n v="19.600000000000001"/>
    <n v="1"/>
    <n v="0"/>
    <n v="0"/>
    <n v="0"/>
    <n v="0"/>
    <n v="0"/>
    <n v="5.2"/>
    <n v="0"/>
    <n v="5.2"/>
  </r>
  <r>
    <x v="3"/>
    <n v="4203"/>
    <x v="3"/>
    <s v="Los Vilos"/>
    <n v="3"/>
    <s v="Denuncias"/>
    <n v="220104005"/>
    <n v="220104"/>
    <s v="Delitos Sexuales"/>
    <s v="Violación"/>
    <n v="3"/>
    <n v="5.0999999999999996"/>
    <n v="0"/>
    <n v="0"/>
    <n v="0"/>
    <n v="1"/>
    <n v="0"/>
    <n v="5.3"/>
    <n v="10.5"/>
    <n v="5.2"/>
    <n v="5.2"/>
    <n v="5.2"/>
    <n v="10.4"/>
    <n v="8.6"/>
    <n v="0"/>
    <n v="5.0999999999999996"/>
    <n v="0"/>
    <n v="0"/>
    <n v="1"/>
    <n v="0"/>
    <n v="0"/>
    <n v="5.2"/>
    <n v="5.2"/>
    <n v="0"/>
    <n v="1"/>
    <n v="5.2"/>
    <n v="4.3"/>
    <n v="0"/>
    <n v="5.0999999999999996"/>
    <n v="10"/>
    <n v="0"/>
    <n v="4.8"/>
    <n v="0"/>
    <n v="10.5"/>
    <n v="10.5"/>
    <n v="0"/>
    <n v="10.4"/>
    <n v="1"/>
    <n v="0"/>
    <n v="4.3"/>
    <n v="0"/>
    <n v="5.0999999999999996"/>
    <n v="0"/>
    <n v="19.600000000000001"/>
    <n v="1"/>
    <n v="0"/>
    <n v="0"/>
    <n v="0"/>
    <n v="0"/>
    <n v="0"/>
    <n v="5.2"/>
    <n v="0"/>
    <n v="5.2"/>
  </r>
  <r>
    <x v="3"/>
    <n v="4203"/>
    <x v="3"/>
    <s v="Los Vilos"/>
    <n v="4"/>
    <s v="Detenciones"/>
    <n v="220104005"/>
    <n v="220104"/>
    <s v="Delitos Sexuales"/>
    <s v="Violación"/>
    <n v="4"/>
    <n v="0"/>
    <n v="0"/>
    <n v="0"/>
    <n v="0"/>
    <n v="1"/>
    <n v="0"/>
    <n v="0"/>
    <n v="5.2"/>
    <n v="0"/>
    <n v="0"/>
    <n v="1"/>
    <n v="0"/>
    <n v="0"/>
    <n v="0"/>
    <n v="0"/>
    <n v="0"/>
    <n v="0"/>
    <n v="1"/>
    <n v="0"/>
    <n v="0"/>
    <n v="0"/>
    <n v="0"/>
    <n v="0"/>
    <n v="1"/>
    <n v="0"/>
    <n v="4.3"/>
    <n v="0"/>
    <n v="0"/>
    <n v="0"/>
    <n v="0"/>
    <n v="1"/>
    <n v="0"/>
    <n v="0"/>
    <n v="5.2"/>
    <n v="0"/>
    <n v="0"/>
    <n v="1"/>
    <n v="0"/>
    <n v="0"/>
    <n v="0"/>
    <n v="0"/>
    <n v="0"/>
    <n v="0"/>
    <n v="1"/>
    <n v="0"/>
    <n v="0"/>
    <n v="0"/>
    <n v="0"/>
    <n v="0"/>
    <n v="1"/>
    <n v="0"/>
    <n v="0"/>
  </r>
  <r>
    <x v="3"/>
    <n v="4204"/>
    <x v="3"/>
    <s v="Salamanca"/>
    <n v="1"/>
    <s v="Aprehendidos"/>
    <n v="220104005"/>
    <n v="220104"/>
    <s v="Delitos Sexuales"/>
    <s v="Violación"/>
    <n v="1"/>
    <n v="0"/>
    <n v="0"/>
    <n v="0"/>
    <n v="0"/>
    <n v="1"/>
    <n v="0"/>
    <n v="3.7"/>
    <n v="0"/>
    <n v="0"/>
    <n v="0"/>
    <n v="1"/>
    <n v="0"/>
    <n v="0"/>
    <n v="0"/>
    <n v="0"/>
    <n v="3.8"/>
    <n v="0"/>
    <n v="1"/>
    <n v="0"/>
    <n v="0"/>
    <n v="0"/>
    <n v="3.6"/>
    <n v="0"/>
    <n v="1"/>
    <n v="0"/>
    <n v="0"/>
    <n v="0"/>
    <n v="0"/>
    <n v="0"/>
    <n v="0"/>
    <n v="1"/>
    <n v="0"/>
    <n v="3.9"/>
    <n v="0"/>
    <n v="0"/>
    <n v="0"/>
    <n v="1"/>
    <n v="0"/>
    <n v="0"/>
    <n v="0"/>
    <n v="0"/>
    <n v="0"/>
    <n v="7.6"/>
    <n v="1"/>
    <n v="0"/>
    <n v="0"/>
    <n v="3.9"/>
    <n v="0"/>
    <n v="0"/>
    <n v="1"/>
    <n v="0"/>
    <n v="0"/>
  </r>
  <r>
    <x v="3"/>
    <n v="4204"/>
    <x v="3"/>
    <s v="Salamanca"/>
    <n v="2"/>
    <s v="Casos Policiales"/>
    <n v="220104005"/>
    <n v="220104"/>
    <s v="Delitos Sexuales"/>
    <s v="Violación"/>
    <n v="2"/>
    <n v="3.9"/>
    <n v="3.9"/>
    <n v="3.8"/>
    <n v="0"/>
    <n v="1"/>
    <n v="0"/>
    <n v="7.8"/>
    <n v="0"/>
    <n v="0"/>
    <n v="3.9"/>
    <n v="1"/>
    <n v="3.9"/>
    <n v="10.3"/>
    <n v="0"/>
    <n v="11.7"/>
    <n v="7.7"/>
    <n v="7.6"/>
    <n v="7.5"/>
    <n v="0"/>
    <n v="0"/>
    <n v="0"/>
    <n v="7.8"/>
    <n v="0"/>
    <n v="3.9"/>
    <n v="3.9"/>
    <n v="3.4"/>
    <n v="0"/>
    <n v="0"/>
    <n v="7.7"/>
    <n v="0"/>
    <n v="7.5"/>
    <n v="0"/>
    <n v="11.7"/>
    <n v="0"/>
    <n v="0"/>
    <n v="3.9"/>
    <n v="1"/>
    <n v="11.8"/>
    <n v="3.4"/>
    <n v="3.9"/>
    <n v="3.9"/>
    <n v="3.8"/>
    <n v="11.4"/>
    <n v="1"/>
    <n v="11.2"/>
    <n v="0"/>
    <n v="3.9"/>
    <n v="0"/>
    <n v="0"/>
    <n v="1"/>
    <n v="3.9"/>
    <n v="0"/>
  </r>
  <r>
    <x v="3"/>
    <n v="4204"/>
    <x v="3"/>
    <s v="Salamanca"/>
    <n v="3"/>
    <s v="Denuncias"/>
    <n v="220104005"/>
    <n v="220104"/>
    <s v="Delitos Sexuales"/>
    <s v="Violación"/>
    <n v="3"/>
    <n v="3.9"/>
    <n v="3.9"/>
    <n v="3.8"/>
    <n v="0"/>
    <n v="1"/>
    <n v="0"/>
    <n v="3.9"/>
    <n v="0"/>
    <n v="0"/>
    <n v="3.9"/>
    <n v="1"/>
    <n v="3.9"/>
    <n v="6.9"/>
    <n v="0"/>
    <n v="11.7"/>
    <n v="3.8"/>
    <n v="7.6"/>
    <n v="7.5"/>
    <n v="0"/>
    <n v="0"/>
    <n v="0"/>
    <n v="3.9"/>
    <n v="0"/>
    <n v="3.9"/>
    <n v="3.9"/>
    <n v="3.4"/>
    <n v="0"/>
    <n v="0"/>
    <n v="7.7"/>
    <n v="0"/>
    <n v="7.5"/>
    <n v="0"/>
    <n v="7.8"/>
    <n v="0"/>
    <n v="0"/>
    <n v="3.9"/>
    <n v="1"/>
    <n v="7.8"/>
    <n v="3.4"/>
    <n v="3.9"/>
    <n v="3.9"/>
    <n v="3.8"/>
    <n v="3.8"/>
    <n v="1"/>
    <n v="11.2"/>
    <n v="0"/>
    <n v="0"/>
    <n v="0"/>
    <n v="0"/>
    <n v="1"/>
    <n v="3.9"/>
    <n v="0"/>
  </r>
  <r>
    <x v="3"/>
    <n v="4204"/>
    <x v="3"/>
    <s v="Salamanca"/>
    <n v="4"/>
    <s v="Detenciones"/>
    <n v="220104005"/>
    <n v="220104"/>
    <s v="Delitos Sexuales"/>
    <s v="Violación"/>
    <n v="4"/>
    <n v="0"/>
    <n v="0"/>
    <n v="0"/>
    <n v="0"/>
    <n v="1"/>
    <n v="0"/>
    <n v="3.9"/>
    <n v="0"/>
    <n v="0"/>
    <n v="0"/>
    <n v="1"/>
    <n v="0"/>
    <n v="3.4"/>
    <n v="0"/>
    <n v="0"/>
    <n v="3.8"/>
    <n v="0"/>
    <n v="1"/>
    <n v="0"/>
    <n v="0"/>
    <n v="0"/>
    <n v="3.9"/>
    <n v="0"/>
    <n v="1"/>
    <n v="0"/>
    <n v="0"/>
    <n v="0"/>
    <n v="0"/>
    <n v="0"/>
    <n v="0"/>
    <n v="1"/>
    <n v="0"/>
    <n v="3.9"/>
    <n v="0"/>
    <n v="0"/>
    <n v="0"/>
    <n v="1"/>
    <n v="3.9"/>
    <n v="0"/>
    <n v="0"/>
    <n v="0"/>
    <n v="0"/>
    <n v="7.6"/>
    <n v="1"/>
    <n v="0"/>
    <n v="0"/>
    <n v="3.9"/>
    <n v="0"/>
    <n v="0"/>
    <n v="1"/>
    <n v="0"/>
    <n v="0"/>
  </r>
  <r>
    <x v="3"/>
    <n v="4301"/>
    <x v="3"/>
    <s v="Ovalle"/>
    <n v="1"/>
    <s v="Aprehendidos"/>
    <n v="220104005"/>
    <n v="220104"/>
    <s v="Delitos Sexuales"/>
    <s v="Violación"/>
    <n v="1"/>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1"/>
    <x v="3"/>
    <s v="Ovalle"/>
    <n v="2"/>
    <s v="Casos Policiales"/>
    <n v="220104005"/>
    <n v="220104"/>
    <s v="Delitos Sexuales"/>
    <s v="Violación"/>
    <n v="2"/>
    <n v="4.7"/>
    <n v="3.7"/>
    <n v="4.5999999999999996"/>
    <n v="1.8"/>
    <n v="7.2"/>
    <n v="3.6"/>
    <n v="2.6"/>
    <n v="0"/>
    <n v="0"/>
    <n v="1.7"/>
    <n v="2.6"/>
    <n v="1.7"/>
    <n v="2.5"/>
    <n v="3.7"/>
    <n v="1.8"/>
    <n v="0.9"/>
    <n v="8.1999999999999993"/>
    <n v="5.4"/>
    <n v="4.4000000000000004"/>
    <n v="2.6"/>
    <n v="4.3"/>
    <n v="0.9"/>
    <n v="1.7"/>
    <n v="4.2"/>
    <n v="5.9"/>
    <n v="2.5"/>
    <n v="5.6"/>
    <n v="6.5"/>
    <n v="2.7"/>
    <n v="3.6"/>
    <n v="3.6"/>
    <n v="0.9"/>
    <n v="0.9"/>
    <n v="1.7"/>
    <n v="6"/>
    <n v="0.9"/>
    <n v="3.4"/>
    <n v="5.9"/>
    <n v="2.5"/>
    <n v="3.7"/>
    <n v="0.9"/>
    <n v="3.7"/>
    <n v="3.6"/>
    <n v="4.5"/>
    <n v="5.3"/>
    <n v="1.7"/>
    <n v="4.3"/>
    <n v="2.6"/>
    <n v="3.4"/>
    <n v="0.8"/>
    <n v="2.5"/>
    <n v="0"/>
  </r>
  <r>
    <x v="3"/>
    <n v="4301"/>
    <x v="3"/>
    <s v="Ovalle"/>
    <n v="3"/>
    <s v="Denuncias"/>
    <n v="220104005"/>
    <n v="220104"/>
    <s v="Delitos Sexuales"/>
    <s v="Violación"/>
    <n v="3"/>
    <n v="4.7"/>
    <n v="2.8"/>
    <n v="2.7"/>
    <n v="1.8"/>
    <n v="6.3"/>
    <n v="2.7"/>
    <n v="2.6"/>
    <n v="0"/>
    <n v="0"/>
    <n v="1.7"/>
    <n v="2.6"/>
    <n v="1.7"/>
    <n v="2.5"/>
    <n v="3.7"/>
    <n v="1.8"/>
    <n v="0"/>
    <n v="7.2"/>
    <n v="4.5"/>
    <n v="3.6"/>
    <n v="2.6"/>
    <n v="3.5"/>
    <n v="0.9"/>
    <n v="1.7"/>
    <n v="4.2"/>
    <n v="5.0999999999999996"/>
    <n v="2.5"/>
    <n v="4.7"/>
    <n v="6.5"/>
    <n v="1.8"/>
    <n v="1.8"/>
    <n v="2.7"/>
    <n v="0.9"/>
    <n v="0.9"/>
    <n v="1.7"/>
    <n v="4.3"/>
    <n v="0.9"/>
    <n v="3.4"/>
    <n v="5.0999999999999996"/>
    <n v="2.5"/>
    <n v="3.7"/>
    <n v="0"/>
    <n v="3.7"/>
    <n v="1.8"/>
    <n v="2.7"/>
    <n v="4.4000000000000004"/>
    <n v="1.7"/>
    <n v="2.6"/>
    <n v="2.6"/>
    <n v="3.4"/>
    <n v="1"/>
    <n v="2.5"/>
    <n v="0"/>
  </r>
  <r>
    <x v="3"/>
    <n v="4301"/>
    <x v="3"/>
    <s v="Ovalle"/>
    <n v="4"/>
    <s v="Detenciones"/>
    <n v="220104005"/>
    <n v="220104"/>
    <s v="Delitos Sexuales"/>
    <s v="Violación"/>
    <n v="4"/>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2"/>
    <x v="3"/>
    <s v="Combarbalá"/>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2"/>
    <x v="3"/>
    <s v="Combarbalá"/>
    <n v="2"/>
    <s v="Casos Policiales"/>
    <n v="220104005"/>
    <n v="220104"/>
    <s v="Delitos Sexuales"/>
    <s v="Violación"/>
    <n v="2"/>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3"/>
    <s v="Denuncias"/>
    <n v="220104005"/>
    <n v="220104"/>
    <s v="Delitos Sexuales"/>
    <s v="Violación"/>
    <n v="3"/>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303"/>
    <x v="3"/>
    <s v="Monte Patria"/>
    <n v="1"/>
    <s v="Aprehendidos"/>
    <n v="220104005"/>
    <n v="220104"/>
    <s v="Delitos Sexuales"/>
    <s v="Violación"/>
    <n v="1"/>
    <n v="0"/>
    <n v="0"/>
    <n v="0"/>
    <n v="0"/>
    <n v="1"/>
    <n v="3.2"/>
    <n v="0"/>
    <n v="0"/>
    <n v="0"/>
    <n v="0"/>
    <n v="1"/>
    <n v="3.1"/>
    <n v="0"/>
    <n v="0"/>
    <n v="0"/>
    <n v="0"/>
    <n v="0"/>
    <n v="3.2"/>
    <n v="0"/>
    <n v="0"/>
    <n v="0"/>
    <n v="0"/>
    <n v="0"/>
    <n v="1"/>
    <n v="0"/>
    <n v="0"/>
    <n v="0"/>
    <n v="0"/>
    <n v="0"/>
    <n v="0"/>
    <n v="3.2"/>
    <n v="0"/>
    <n v="0"/>
    <n v="0"/>
    <n v="0"/>
    <n v="0"/>
    <n v="1"/>
    <n v="0"/>
    <n v="0"/>
    <n v="3.2"/>
    <n v="0"/>
    <n v="0"/>
    <n v="0"/>
    <n v="1"/>
    <n v="0"/>
    <n v="6.2"/>
    <n v="0"/>
    <n v="0"/>
    <n v="0"/>
    <n v="1"/>
    <n v="0"/>
    <n v="0"/>
  </r>
  <r>
    <x v="3"/>
    <n v="4303"/>
    <x v="3"/>
    <s v="Monte Patria"/>
    <n v="2"/>
    <s v="Casos Policiales"/>
    <n v="220104005"/>
    <n v="220104"/>
    <s v="Delitos Sexuales"/>
    <s v="Violación"/>
    <n v="2"/>
    <n v="3.2"/>
    <n v="3.2"/>
    <n v="0"/>
    <n v="0"/>
    <n v="3.2"/>
    <n v="3.2"/>
    <n v="3.1"/>
    <n v="3.1"/>
    <n v="3.1"/>
    <n v="3.1"/>
    <n v="1"/>
    <n v="3.1"/>
    <n v="3.1"/>
    <n v="0"/>
    <n v="0"/>
    <n v="3.2"/>
    <n v="0"/>
    <n v="6.4"/>
    <n v="3.2"/>
    <n v="0"/>
    <n v="3.1"/>
    <n v="0"/>
    <n v="0"/>
    <n v="3.1"/>
    <n v="6.2"/>
    <n v="0"/>
    <n v="6.4"/>
    <n v="0"/>
    <n v="0"/>
    <n v="0"/>
    <n v="6.4"/>
    <n v="0"/>
    <n v="0"/>
    <n v="3.1"/>
    <n v="0"/>
    <n v="0"/>
    <n v="1"/>
    <n v="3.1"/>
    <n v="3.1"/>
    <n v="6.4"/>
    <n v="3.2"/>
    <n v="6.4"/>
    <n v="6.4"/>
    <n v="6.4"/>
    <n v="0"/>
    <n v="3.1"/>
    <n v="0"/>
    <n v="3.1"/>
    <n v="0"/>
    <n v="9.3000000000000007"/>
    <n v="9.3000000000000007"/>
    <n v="3.1"/>
  </r>
  <r>
    <x v="3"/>
    <n v="4303"/>
    <x v="3"/>
    <s v="Monte Patria"/>
    <n v="3"/>
    <s v="Denuncias"/>
    <n v="220104005"/>
    <n v="220104"/>
    <s v="Delitos Sexuales"/>
    <s v="Violación"/>
    <n v="3"/>
    <n v="3.2"/>
    <n v="3.2"/>
    <n v="0"/>
    <n v="0"/>
    <n v="3.2"/>
    <n v="0"/>
    <n v="3.1"/>
    <n v="3.1"/>
    <n v="3.1"/>
    <n v="3.1"/>
    <n v="1"/>
    <n v="0"/>
    <n v="3.1"/>
    <n v="0"/>
    <n v="0"/>
    <n v="3.2"/>
    <n v="0"/>
    <n v="3.2"/>
    <n v="3.2"/>
    <n v="0"/>
    <n v="3.1"/>
    <n v="0"/>
    <n v="0"/>
    <n v="3.1"/>
    <n v="6.2"/>
    <n v="0"/>
    <n v="6.4"/>
    <n v="0"/>
    <n v="0"/>
    <n v="0"/>
    <n v="3.2"/>
    <n v="0"/>
    <n v="0"/>
    <n v="3.1"/>
    <n v="0"/>
    <n v="0"/>
    <n v="1"/>
    <n v="3.1"/>
    <n v="3.1"/>
    <n v="3.2"/>
    <n v="3.2"/>
    <n v="6.4"/>
    <n v="6.4"/>
    <n v="6.4"/>
    <n v="0"/>
    <n v="0"/>
    <n v="0"/>
    <n v="3.1"/>
    <n v="0"/>
    <n v="9.3000000000000007"/>
    <n v="9.3000000000000007"/>
    <n v="3.1"/>
  </r>
  <r>
    <x v="3"/>
    <n v="4303"/>
    <x v="3"/>
    <s v="Monte Patria"/>
    <n v="4"/>
    <s v="Detenciones"/>
    <n v="220104005"/>
    <n v="220104"/>
    <s v="Delitos Sexuales"/>
    <s v="Violación"/>
    <n v="4"/>
    <n v="0"/>
    <n v="0"/>
    <n v="0"/>
    <n v="0"/>
    <n v="1"/>
    <n v="3.2"/>
    <n v="0"/>
    <n v="0"/>
    <n v="0"/>
    <n v="0"/>
    <n v="1"/>
    <n v="3.1"/>
    <n v="0"/>
    <n v="0"/>
    <n v="0"/>
    <n v="0"/>
    <n v="0"/>
    <n v="3.2"/>
    <n v="0"/>
    <n v="0"/>
    <n v="0"/>
    <n v="0"/>
    <n v="0"/>
    <n v="1"/>
    <n v="0"/>
    <n v="0"/>
    <n v="0"/>
    <n v="0"/>
    <n v="0"/>
    <n v="0"/>
    <n v="3.2"/>
    <n v="0"/>
    <n v="0"/>
    <n v="0"/>
    <n v="0"/>
    <n v="0"/>
    <n v="1"/>
    <n v="0"/>
    <n v="0"/>
    <n v="3.2"/>
    <n v="0"/>
    <n v="0"/>
    <n v="0"/>
    <n v="1"/>
    <n v="0"/>
    <n v="3.1"/>
    <n v="0"/>
    <n v="0"/>
    <n v="0"/>
    <n v="1"/>
    <n v="0"/>
    <n v="0"/>
  </r>
  <r>
    <x v="3"/>
    <n v="4304"/>
    <x v="3"/>
    <s v="Punitaqui"/>
    <n v="1"/>
    <s v="Aprehendidos"/>
    <n v="220104005"/>
    <n v="220104"/>
    <s v="Delitos Sexuales"/>
    <s v="Violación"/>
    <n v="1"/>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4"/>
    <x v="3"/>
    <s v="Punitaqui"/>
    <n v="2"/>
    <s v="Casos Policiales"/>
    <n v="220104005"/>
    <n v="220104"/>
    <s v="Delitos Sexuales"/>
    <s v="Violación"/>
    <n v="2"/>
    <n v="9.4"/>
    <n v="9.3000000000000007"/>
    <n v="0"/>
    <n v="0"/>
    <n v="1"/>
    <n v="8.9"/>
    <n v="0"/>
    <n v="0"/>
    <n v="0"/>
    <n v="9.4"/>
    <n v="1"/>
    <n v="0"/>
    <n v="8.1999999999999993"/>
    <n v="9.4"/>
    <n v="0"/>
    <n v="0"/>
    <n v="0"/>
    <n v="9"/>
    <n v="8.9"/>
    <n v="0"/>
    <n v="9.4"/>
    <n v="0"/>
    <n v="0"/>
    <n v="1"/>
    <n v="9.3000000000000007"/>
    <n v="0"/>
    <n v="0"/>
    <n v="0"/>
    <n v="0"/>
    <n v="9.1"/>
    <n v="9"/>
    <n v="0"/>
    <n v="0"/>
    <n v="9.4"/>
    <n v="9.4"/>
    <n v="0"/>
    <n v="1"/>
    <n v="0"/>
    <n v="0"/>
    <n v="9.4"/>
    <n v="9.3000000000000007"/>
    <n v="0"/>
    <n v="0"/>
    <n v="18"/>
    <n v="0"/>
    <n v="0"/>
    <n v="0"/>
    <n v="9.4"/>
    <n v="9.4"/>
    <n v="1"/>
    <n v="18.7"/>
    <n v="0"/>
  </r>
  <r>
    <x v="3"/>
    <n v="4304"/>
    <x v="3"/>
    <s v="Punitaqui"/>
    <n v="3"/>
    <s v="Denuncias"/>
    <n v="220104005"/>
    <n v="220104"/>
    <s v="Delitos Sexuales"/>
    <s v="Violación"/>
    <n v="3"/>
    <n v="9.4"/>
    <n v="9.3000000000000007"/>
    <n v="0"/>
    <n v="0"/>
    <n v="1"/>
    <n v="8.9"/>
    <n v="0"/>
    <n v="0"/>
    <n v="0"/>
    <n v="9.4"/>
    <n v="1"/>
    <n v="0"/>
    <n v="8.1999999999999993"/>
    <n v="0"/>
    <n v="0"/>
    <n v="0"/>
    <n v="0"/>
    <n v="9"/>
    <n v="8.9"/>
    <n v="0"/>
    <n v="9.4"/>
    <n v="0"/>
    <n v="0"/>
    <n v="1"/>
    <n v="9.3000000000000007"/>
    <n v="0"/>
    <n v="0"/>
    <n v="0"/>
    <n v="0"/>
    <n v="9.1"/>
    <n v="1"/>
    <n v="0"/>
    <n v="0"/>
    <n v="9.4"/>
    <n v="9.4"/>
    <n v="0"/>
    <n v="1"/>
    <n v="0"/>
    <n v="0"/>
    <n v="9.4"/>
    <n v="0"/>
    <n v="0"/>
    <n v="0"/>
    <n v="18"/>
    <n v="0"/>
    <n v="0"/>
    <n v="0"/>
    <n v="9.4"/>
    <n v="9.4"/>
    <n v="1"/>
    <n v="9.3000000000000007"/>
    <n v="0"/>
  </r>
  <r>
    <x v="3"/>
    <n v="4304"/>
    <x v="3"/>
    <s v="Punitaqui"/>
    <n v="4"/>
    <s v="Detenciones"/>
    <n v="220104005"/>
    <n v="220104"/>
    <s v="Delitos Sexuales"/>
    <s v="Violación"/>
    <n v="4"/>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5"/>
    <x v="3"/>
    <s v="Río Hurtad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5"/>
    <x v="3"/>
    <s v="Río Hurtado"/>
    <n v="2"/>
    <s v="Casos Policiales"/>
    <n v="220104005"/>
    <n v="220104"/>
    <s v="Delitos Sexuales"/>
    <s v="Violación"/>
    <n v="2"/>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3"/>
    <s v="Denuncias"/>
    <n v="220104005"/>
    <n v="220104"/>
    <s v="Delitos Sexuales"/>
    <s v="Violación"/>
    <n v="3"/>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1"/>
    <x v="4"/>
    <s v="Valparaíso"/>
    <n v="1"/>
    <s v="Aprehendidos"/>
    <n v="220104005"/>
    <n v="220104"/>
    <s v="Delitos Sexuales"/>
    <s v="Violación"/>
    <n v="1"/>
    <n v="0"/>
    <n v="0.3"/>
    <n v="0.3"/>
    <n v="1.7"/>
    <n v="1"/>
    <n v="0"/>
    <n v="0"/>
    <n v="0.3"/>
    <n v="0"/>
    <n v="1"/>
    <n v="0.6"/>
    <n v="1.3"/>
    <n v="0"/>
    <n v="0.7"/>
    <n v="1"/>
    <n v="0.7"/>
    <n v="0.3"/>
    <n v="1"/>
    <n v="0.7"/>
    <n v="0.3"/>
    <n v="0.7"/>
    <n v="0"/>
    <n v="0"/>
    <n v="0.3"/>
    <n v="1.6"/>
    <n v="0"/>
    <n v="1.4"/>
    <n v="0.3"/>
    <n v="0.7"/>
    <n v="1"/>
    <n v="1"/>
    <n v="0.3"/>
    <n v="0.8"/>
    <n v="0.4"/>
    <n v="0.4"/>
    <n v="0.4"/>
    <n v="1"/>
    <n v="0"/>
    <n v="0.3"/>
    <n v="1"/>
    <n v="0"/>
    <n v="0.3"/>
    <n v="0.7"/>
    <n v="0.7"/>
    <n v="0"/>
    <n v="0.4"/>
    <n v="0.8"/>
    <n v="0"/>
    <n v="0.8"/>
    <n v="1"/>
    <n v="1.2"/>
    <n v="0"/>
  </r>
  <r>
    <x v="4"/>
    <n v="5101"/>
    <x v="4"/>
    <s v="Valparaíso"/>
    <n v="2"/>
    <s v="Casos Policiales"/>
    <n v="220104005"/>
    <n v="220104"/>
    <s v="Delitos Sexuales"/>
    <s v="Violación"/>
    <n v="2"/>
    <n v="2.7"/>
    <n v="5.0999999999999996"/>
    <n v="2.4"/>
    <n v="6.7"/>
    <n v="4.7"/>
    <n v="5.6"/>
    <n v="4.0999999999999996"/>
    <n v="4.5"/>
    <n v="4.9000000000000004"/>
    <n v="7.3"/>
    <n v="7.3"/>
    <n v="10.9"/>
    <n v="5.0999999999999996"/>
    <n v="4.8"/>
    <n v="6.4"/>
    <n v="4.0999999999999996"/>
    <n v="4.7"/>
    <n v="4"/>
    <n v="5"/>
    <n v="4.9000000000000004"/>
    <n v="3.8"/>
    <n v="6.1"/>
    <n v="3.4"/>
    <n v="5.4"/>
    <n v="7"/>
    <n v="2.9"/>
    <n v="5.0999999999999996"/>
    <n v="3.4"/>
    <n v="3.4"/>
    <n v="4.7"/>
    <n v="5"/>
    <n v="4.5999999999999996"/>
    <n v="3"/>
    <n v="5.3"/>
    <n v="8"/>
    <n v="3.8"/>
    <n v="5"/>
    <n v="8.1999999999999993"/>
    <n v="4.8"/>
    <n v="5.5"/>
    <n v="4.0999999999999996"/>
    <n v="5.7"/>
    <n v="6"/>
    <n v="4.3"/>
    <n v="2.7"/>
    <n v="4.5"/>
    <n v="4.2"/>
    <n v="3.8"/>
    <n v="4.5999999999999996"/>
    <n v="6.2"/>
    <n v="8.1999999999999993"/>
    <n v="4.9000000000000004"/>
  </r>
  <r>
    <x v="4"/>
    <n v="5101"/>
    <x v="4"/>
    <s v="Valparaíso"/>
    <n v="3"/>
    <s v="Denuncias"/>
    <n v="220104005"/>
    <n v="220104"/>
    <s v="Delitos Sexuales"/>
    <s v="Violación"/>
    <n v="3"/>
    <n v="2.7"/>
    <n v="4.8"/>
    <n v="2"/>
    <n v="5"/>
    <n v="3.7"/>
    <n v="5.6"/>
    <n v="4.0999999999999996"/>
    <n v="4.0999999999999996"/>
    <n v="4.9000000000000004"/>
    <n v="5.7"/>
    <n v="6.6"/>
    <n v="9.3000000000000007"/>
    <n v="5.0999999999999996"/>
    <n v="4.0999999999999996"/>
    <n v="5.4"/>
    <n v="3.4"/>
    <n v="4.4000000000000004"/>
    <n v="3"/>
    <n v="4.3"/>
    <n v="4.5"/>
    <n v="3"/>
    <n v="6.1"/>
    <n v="3.4"/>
    <n v="5"/>
    <n v="4.7"/>
    <n v="2.9"/>
    <n v="4.0999999999999996"/>
    <n v="3.1"/>
    <n v="2.7"/>
    <n v="3.7"/>
    <n v="5"/>
    <n v="4.3"/>
    <n v="2.2999999999999998"/>
    <n v="4.9000000000000004"/>
    <n v="7.6"/>
    <n v="3.5"/>
    <n v="5"/>
    <n v="8.1999999999999993"/>
    <n v="4.4000000000000004"/>
    <n v="4.4000000000000004"/>
    <n v="4.0999999999999996"/>
    <n v="5.4"/>
    <n v="5.4"/>
    <n v="3.7"/>
    <n v="2.7"/>
    <n v="4.0999999999999996"/>
    <n v="3.4"/>
    <n v="3.8"/>
    <n v="4.2"/>
    <n v="6.2"/>
    <n v="7"/>
    <n v="4.9000000000000004"/>
  </r>
  <r>
    <x v="4"/>
    <n v="5101"/>
    <x v="4"/>
    <s v="Valparaíso"/>
    <n v="4"/>
    <s v="Detenciones"/>
    <n v="220104005"/>
    <n v="220104"/>
    <s v="Delitos Sexuales"/>
    <s v="Violación"/>
    <n v="4"/>
    <n v="0"/>
    <n v="0.3"/>
    <n v="0.3"/>
    <n v="1.7"/>
    <n v="1"/>
    <n v="0"/>
    <n v="0"/>
    <n v="0.4"/>
    <n v="0"/>
    <n v="1.5"/>
    <n v="0.8"/>
    <n v="1.6"/>
    <n v="0"/>
    <n v="0.7"/>
    <n v="1"/>
    <n v="0.7"/>
    <n v="0.3"/>
    <n v="1"/>
    <n v="0.7"/>
    <n v="0.4"/>
    <n v="0.8"/>
    <n v="0"/>
    <n v="0"/>
    <n v="0.4"/>
    <n v="2.2999999999999998"/>
    <n v="0"/>
    <n v="1"/>
    <n v="0.3"/>
    <n v="0.7"/>
    <n v="1"/>
    <n v="1"/>
    <n v="0.3"/>
    <n v="0.8"/>
    <n v="0.4"/>
    <n v="0.4"/>
    <n v="0.4"/>
    <n v="1"/>
    <n v="0"/>
    <n v="0.3"/>
    <n v="1"/>
    <n v="0"/>
    <n v="0.3"/>
    <n v="0.7"/>
    <n v="0.7"/>
    <n v="0"/>
    <n v="0.4"/>
    <n v="0.8"/>
    <n v="0"/>
    <n v="0.4"/>
    <n v="1"/>
    <n v="1.2"/>
    <n v="0"/>
  </r>
  <r>
    <x v="4"/>
    <n v="5102"/>
    <x v="4"/>
    <s v="Casablanca"/>
    <n v="1"/>
    <s v="Aprehendidos"/>
    <n v="220104005"/>
    <n v="220104"/>
    <s v="Delitos Sexuales"/>
    <s v="Violación"/>
    <n v="1"/>
    <n v="0"/>
    <n v="0"/>
    <n v="4"/>
    <n v="0"/>
    <n v="3.8"/>
    <n v="0"/>
    <n v="0"/>
    <n v="0"/>
    <n v="0"/>
    <n v="0"/>
    <n v="1"/>
    <n v="0"/>
    <n v="0"/>
    <n v="4.0999999999999996"/>
    <n v="0"/>
    <n v="4"/>
    <n v="0"/>
    <n v="1"/>
    <n v="0"/>
    <n v="0"/>
    <n v="0"/>
    <n v="0"/>
    <n v="0"/>
    <n v="1"/>
    <n v="5.6"/>
    <n v="0"/>
    <n v="0"/>
    <n v="0"/>
    <n v="0"/>
    <n v="0"/>
    <n v="1"/>
    <n v="0"/>
    <n v="0"/>
    <n v="0"/>
    <n v="0"/>
    <n v="0"/>
    <n v="2.8"/>
    <n v="0"/>
    <n v="0"/>
    <n v="4.0999999999999996"/>
    <n v="8"/>
    <n v="0"/>
    <n v="0"/>
    <n v="1"/>
    <n v="3.8"/>
    <n v="0"/>
    <n v="0"/>
    <n v="0"/>
    <n v="0"/>
    <n v="1"/>
    <n v="0"/>
    <n v="0"/>
  </r>
  <r>
    <x v="4"/>
    <n v="5102"/>
    <x v="4"/>
    <s v="Casablanca"/>
    <n v="2"/>
    <s v="Casos Policiales"/>
    <n v="220104005"/>
    <n v="220104"/>
    <s v="Delitos Sexuales"/>
    <s v="Violación"/>
    <n v="2"/>
    <n v="0"/>
    <n v="8"/>
    <n v="4"/>
    <n v="0"/>
    <n v="7.7"/>
    <n v="0"/>
    <n v="6.3"/>
    <n v="0"/>
    <n v="3"/>
    <n v="2.9"/>
    <n v="1"/>
    <n v="2.8"/>
    <n v="6.9"/>
    <n v="8.1"/>
    <n v="0"/>
    <n v="7.9"/>
    <n v="0"/>
    <n v="1"/>
    <n v="0"/>
    <n v="0"/>
    <n v="0"/>
    <n v="3"/>
    <n v="0"/>
    <n v="1"/>
    <n v="8.4"/>
    <n v="0"/>
    <n v="0"/>
    <n v="0"/>
    <n v="11.9"/>
    <n v="7.8"/>
    <n v="1"/>
    <n v="11.4"/>
    <n v="0"/>
    <n v="3"/>
    <n v="0"/>
    <n v="0"/>
    <n v="2.8"/>
    <n v="5.6"/>
    <n v="0"/>
    <n v="8.1"/>
    <n v="16.100000000000001"/>
    <n v="4"/>
    <n v="3.9"/>
    <n v="1"/>
    <n v="11.4"/>
    <n v="3.1"/>
    <n v="6"/>
    <n v="14.8"/>
    <n v="5.8"/>
    <n v="8.5"/>
    <n v="0"/>
    <n v="3"/>
  </r>
  <r>
    <x v="4"/>
    <n v="5102"/>
    <x v="4"/>
    <s v="Casablanca"/>
    <n v="3"/>
    <s v="Denuncias"/>
    <n v="220104005"/>
    <n v="220104"/>
    <s v="Delitos Sexuales"/>
    <s v="Violación"/>
    <n v="3"/>
    <n v="0"/>
    <n v="8"/>
    <n v="0"/>
    <n v="0"/>
    <n v="3.8"/>
    <n v="0"/>
    <n v="6.3"/>
    <n v="0"/>
    <n v="3"/>
    <n v="2.9"/>
    <n v="1"/>
    <n v="2.8"/>
    <n v="6.9"/>
    <n v="8.1"/>
    <n v="0"/>
    <n v="7.9"/>
    <n v="0"/>
    <n v="1"/>
    <n v="0"/>
    <n v="0"/>
    <n v="0"/>
    <n v="3"/>
    <n v="0"/>
    <n v="1"/>
    <n v="5.6"/>
    <n v="0"/>
    <n v="0"/>
    <n v="0"/>
    <n v="11.9"/>
    <n v="7.8"/>
    <n v="1"/>
    <n v="11.4"/>
    <n v="0"/>
    <n v="3"/>
    <n v="0"/>
    <n v="0"/>
    <n v="1"/>
    <n v="5.6"/>
    <n v="0"/>
    <n v="4.0999999999999996"/>
    <n v="8"/>
    <n v="4"/>
    <n v="3.9"/>
    <n v="1"/>
    <n v="7.6"/>
    <n v="3.1"/>
    <n v="6"/>
    <n v="14.8"/>
    <n v="5.8"/>
    <n v="8.5"/>
    <n v="0"/>
    <n v="3"/>
  </r>
  <r>
    <x v="4"/>
    <n v="5102"/>
    <x v="4"/>
    <s v="Casablanca"/>
    <n v="4"/>
    <s v="Detenciones"/>
    <n v="220104005"/>
    <n v="220104"/>
    <s v="Delitos Sexuales"/>
    <s v="Violación"/>
    <n v="4"/>
    <n v="0"/>
    <n v="0"/>
    <n v="4"/>
    <n v="0"/>
    <n v="3.8"/>
    <n v="0"/>
    <n v="0"/>
    <n v="0"/>
    <n v="0"/>
    <n v="0"/>
    <n v="1"/>
    <n v="0"/>
    <n v="0"/>
    <n v="4.0999999999999996"/>
    <n v="0"/>
    <n v="4"/>
    <n v="0"/>
    <n v="1"/>
    <n v="0"/>
    <n v="0"/>
    <n v="0"/>
    <n v="0"/>
    <n v="0"/>
    <n v="1"/>
    <n v="2.8"/>
    <n v="0"/>
    <n v="0"/>
    <n v="0"/>
    <n v="0"/>
    <n v="0"/>
    <n v="1"/>
    <n v="0"/>
    <n v="0"/>
    <n v="0"/>
    <n v="0"/>
    <n v="0"/>
    <n v="2.8"/>
    <n v="0"/>
    <n v="0"/>
    <n v="4.0999999999999996"/>
    <n v="8"/>
    <n v="0"/>
    <n v="0"/>
    <n v="1"/>
    <n v="3.8"/>
    <n v="0"/>
    <n v="0"/>
    <n v="0"/>
    <n v="0"/>
    <n v="1"/>
    <n v="0"/>
    <n v="0"/>
  </r>
  <r>
    <x v="4"/>
    <n v="5103"/>
    <x v="4"/>
    <s v="Concón"/>
    <n v="1"/>
    <s v="Aprehendidos"/>
    <n v="220104005"/>
    <n v="220104"/>
    <s v="Delitos Sexuales"/>
    <s v="Violación"/>
    <n v="1"/>
    <n v="2.7"/>
    <n v="0"/>
    <n v="0"/>
    <n v="0"/>
    <n v="1"/>
    <n v="0"/>
    <n v="0"/>
    <n v="2.4"/>
    <n v="4.7"/>
    <n v="0"/>
    <n v="2.2999999999999998"/>
    <n v="0"/>
    <n v="0"/>
    <n v="0"/>
    <n v="0"/>
    <n v="0"/>
    <n v="0"/>
    <n v="1"/>
    <n v="0"/>
    <n v="0"/>
    <n v="2.7"/>
    <n v="0"/>
    <n v="0"/>
    <n v="1"/>
    <n v="0"/>
    <n v="0"/>
    <n v="0"/>
    <n v="0"/>
    <n v="2.6"/>
    <n v="0"/>
    <n v="1"/>
    <n v="0"/>
    <n v="0"/>
    <n v="2.7"/>
    <n v="0"/>
    <n v="0"/>
    <n v="1"/>
    <n v="1.1000000000000001"/>
    <n v="0"/>
    <n v="0"/>
    <n v="0"/>
    <n v="0"/>
    <n v="0"/>
    <n v="1"/>
    <n v="0"/>
    <n v="1.4"/>
    <n v="0"/>
    <n v="0"/>
    <n v="0"/>
    <n v="1"/>
    <n v="1.1000000000000001"/>
    <n v="2.7"/>
  </r>
  <r>
    <x v="4"/>
    <n v="5103"/>
    <x v="4"/>
    <s v="Concón"/>
    <n v="2"/>
    <s v="Casos Policiales"/>
    <n v="220104005"/>
    <n v="220104"/>
    <s v="Delitos Sexuales"/>
    <s v="Violación"/>
    <n v="2"/>
    <n v="5.3"/>
    <n v="2.6"/>
    <n v="2.6"/>
    <n v="2.5"/>
    <n v="2.5"/>
    <n v="4.9000000000000004"/>
    <n v="0"/>
    <n v="1.4"/>
    <n v="1.3"/>
    <n v="1.3"/>
    <n v="4.8"/>
    <n v="1.1000000000000001"/>
    <n v="4.4000000000000004"/>
    <n v="2.7"/>
    <n v="0"/>
    <n v="0"/>
    <n v="0"/>
    <n v="2.5"/>
    <n v="0"/>
    <n v="0"/>
    <n v="2.7"/>
    <n v="1.3"/>
    <n v="2.5"/>
    <n v="2.4"/>
    <n v="2.2999999999999998"/>
    <n v="0"/>
    <n v="0"/>
    <n v="2.6"/>
    <n v="5.0999999999999996"/>
    <n v="2.5"/>
    <n v="1"/>
    <n v="0"/>
    <n v="2.8"/>
    <n v="1.4"/>
    <n v="0"/>
    <n v="0"/>
    <n v="1"/>
    <n v="3.4"/>
    <n v="8.6999999999999993"/>
    <n v="5.3"/>
    <n v="2.6"/>
    <n v="5.0999999999999996"/>
    <n v="12.6"/>
    <n v="2.5"/>
    <n v="0"/>
    <n v="1.4"/>
    <n v="4"/>
    <n v="0"/>
    <n v="0"/>
    <n v="1.2"/>
    <n v="3.3"/>
    <n v="1.3"/>
  </r>
  <r>
    <x v="4"/>
    <n v="5103"/>
    <x v="4"/>
    <s v="Concón"/>
    <n v="3"/>
    <s v="Denuncias"/>
    <n v="220104005"/>
    <n v="220104"/>
    <s v="Delitos Sexuales"/>
    <s v="Violación"/>
    <n v="3"/>
    <n v="2.7"/>
    <n v="2.6"/>
    <n v="2.6"/>
    <n v="2.5"/>
    <n v="2.5"/>
    <n v="4.9000000000000004"/>
    <n v="0"/>
    <n v="0"/>
    <n v="0"/>
    <n v="1.3"/>
    <n v="3.6"/>
    <n v="1.1000000000000001"/>
    <n v="4.4000000000000004"/>
    <n v="2.7"/>
    <n v="0"/>
    <n v="0"/>
    <n v="0"/>
    <n v="2.5"/>
    <n v="0"/>
    <n v="0"/>
    <n v="0"/>
    <n v="1.3"/>
    <n v="2.5"/>
    <n v="2.4"/>
    <n v="2.2999999999999998"/>
    <n v="0"/>
    <n v="0"/>
    <n v="2.6"/>
    <n v="2.6"/>
    <n v="2.5"/>
    <n v="1"/>
    <n v="0"/>
    <n v="2.8"/>
    <n v="0"/>
    <n v="0"/>
    <n v="0"/>
    <n v="1"/>
    <n v="2.2000000000000002"/>
    <n v="8.6999999999999993"/>
    <n v="5.3"/>
    <n v="2.6"/>
    <n v="5.0999999999999996"/>
    <n v="12.6"/>
    <n v="2.5"/>
    <n v="0"/>
    <n v="0"/>
    <n v="4"/>
    <n v="0"/>
    <n v="0"/>
    <n v="1.2"/>
    <n v="2.2000000000000002"/>
    <n v="0"/>
  </r>
  <r>
    <x v="4"/>
    <n v="5103"/>
    <x v="4"/>
    <s v="Concón"/>
    <n v="4"/>
    <s v="Detenciones"/>
    <n v="220104005"/>
    <n v="220104"/>
    <s v="Delitos Sexuales"/>
    <s v="Violación"/>
    <n v="4"/>
    <n v="2.7"/>
    <n v="0"/>
    <n v="0"/>
    <n v="0"/>
    <n v="1"/>
    <n v="0"/>
    <n v="0"/>
    <n v="1.4"/>
    <n v="1.3"/>
    <n v="0"/>
    <n v="1.2"/>
    <n v="0"/>
    <n v="0"/>
    <n v="0"/>
    <n v="0"/>
    <n v="0"/>
    <n v="0"/>
    <n v="1"/>
    <n v="0"/>
    <n v="0"/>
    <n v="2.7"/>
    <n v="0"/>
    <n v="0"/>
    <n v="1"/>
    <n v="0"/>
    <n v="0"/>
    <n v="0"/>
    <n v="0"/>
    <n v="2.6"/>
    <n v="0"/>
    <n v="1"/>
    <n v="0"/>
    <n v="0"/>
    <n v="1.4"/>
    <n v="0"/>
    <n v="0"/>
    <n v="1"/>
    <n v="1.1000000000000001"/>
    <n v="0"/>
    <n v="0"/>
    <n v="0"/>
    <n v="0"/>
    <n v="0"/>
    <n v="1"/>
    <n v="0"/>
    <n v="1.4"/>
    <n v="0"/>
    <n v="0"/>
    <n v="0"/>
    <n v="1"/>
    <n v="1.1000000000000001"/>
    <n v="1.3"/>
  </r>
  <r>
    <x v="4"/>
    <n v="5104"/>
    <x v="4"/>
    <s v="Juan Fernánd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4"/>
    <n v="5104"/>
    <x v="4"/>
    <s v="Juan Fernández"/>
    <n v="2"/>
    <s v="Casos Policiales"/>
    <n v="220104005"/>
    <n v="220104"/>
    <s v="Delitos Sexuales"/>
    <s v="Violación"/>
    <n v="2"/>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3"/>
    <s v="Denuncias"/>
    <n v="220104005"/>
    <n v="220104"/>
    <s v="Delitos Sexuales"/>
    <s v="Violación"/>
    <n v="3"/>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5"/>
    <x v="4"/>
    <s v="Puchuncaví"/>
    <n v="1"/>
    <s v="Aprehendidos"/>
    <n v="220104005"/>
    <n v="220104"/>
    <s v="Delitos Sexuales"/>
    <s v="Violación"/>
    <n v="1"/>
    <n v="0"/>
    <n v="0"/>
    <n v="6.1"/>
    <n v="5.9"/>
    <n v="1"/>
    <n v="0"/>
    <n v="0"/>
    <n v="5.5"/>
    <n v="0"/>
    <n v="0"/>
    <n v="5.2"/>
    <n v="0"/>
    <n v="0"/>
    <n v="0"/>
    <n v="0"/>
    <n v="0"/>
    <n v="0"/>
    <n v="1"/>
    <n v="0"/>
    <n v="0"/>
    <n v="0"/>
    <n v="0"/>
    <n v="10.6"/>
    <n v="1"/>
    <n v="0"/>
    <n v="5"/>
    <n v="0"/>
    <n v="0"/>
    <n v="0"/>
    <n v="0"/>
    <n v="1"/>
    <n v="5.7"/>
    <n v="0"/>
    <n v="0"/>
    <n v="5.7"/>
    <n v="0"/>
    <n v="1"/>
    <n v="0"/>
    <n v="0"/>
    <n v="0"/>
    <n v="0"/>
    <n v="6.1"/>
    <n v="0"/>
    <n v="1"/>
    <n v="0"/>
    <n v="0"/>
    <n v="0"/>
    <n v="0"/>
    <n v="0"/>
    <n v="1"/>
    <n v="0"/>
    <n v="0"/>
  </r>
  <r>
    <x v="4"/>
    <n v="5105"/>
    <x v="4"/>
    <s v="Puchuncaví"/>
    <n v="2"/>
    <s v="Casos Policiales"/>
    <n v="220104005"/>
    <n v="220104"/>
    <s v="Delitos Sexuales"/>
    <s v="Violación"/>
    <n v="2"/>
    <n v="0"/>
    <n v="6.2"/>
    <n v="12.1"/>
    <n v="11.9"/>
    <n v="1"/>
    <n v="22.8"/>
    <n v="0"/>
    <n v="11.6"/>
    <n v="0"/>
    <n v="0"/>
    <n v="5.5"/>
    <n v="0"/>
    <n v="10"/>
    <n v="0"/>
    <n v="0"/>
    <n v="0"/>
    <n v="17.8"/>
    <n v="1"/>
    <n v="5.7"/>
    <n v="0"/>
    <n v="11.5"/>
    <n v="5.7"/>
    <n v="11.2"/>
    <n v="16.5"/>
    <n v="10.8"/>
    <n v="14.9"/>
    <n v="12.7"/>
    <n v="6.2"/>
    <n v="0"/>
    <n v="0"/>
    <n v="5.8"/>
    <n v="17.100000000000001"/>
    <n v="0"/>
    <n v="0"/>
    <n v="5.7"/>
    <n v="5.6"/>
    <n v="21.9"/>
    <n v="5.4"/>
    <n v="5"/>
    <n v="0"/>
    <n v="6.2"/>
    <n v="6.1"/>
    <n v="0"/>
    <n v="1"/>
    <n v="0"/>
    <n v="0"/>
    <n v="0"/>
    <n v="5.6"/>
    <n v="5.5"/>
    <n v="5.5"/>
    <n v="10.8"/>
    <n v="0"/>
  </r>
  <r>
    <x v="4"/>
    <n v="5105"/>
    <x v="4"/>
    <s v="Puchuncaví"/>
    <n v="3"/>
    <s v="Denuncias"/>
    <n v="220104005"/>
    <n v="220104"/>
    <s v="Delitos Sexuales"/>
    <s v="Violación"/>
    <n v="3"/>
    <n v="0"/>
    <n v="6.2"/>
    <n v="6.1"/>
    <n v="5.9"/>
    <n v="1"/>
    <n v="22.8"/>
    <n v="0"/>
    <n v="5.8"/>
    <n v="0"/>
    <n v="0"/>
    <n v="1"/>
    <n v="0"/>
    <n v="10"/>
    <n v="0"/>
    <n v="0"/>
    <n v="0"/>
    <n v="17.8"/>
    <n v="1"/>
    <n v="5.7"/>
    <n v="0"/>
    <n v="11.5"/>
    <n v="5.7"/>
    <n v="0"/>
    <n v="16.5"/>
    <n v="10.8"/>
    <n v="10"/>
    <n v="12.7"/>
    <n v="6.2"/>
    <n v="0"/>
    <n v="0"/>
    <n v="5.8"/>
    <n v="11.4"/>
    <n v="0"/>
    <n v="0"/>
    <n v="0"/>
    <n v="5.6"/>
    <n v="21.9"/>
    <n v="5.4"/>
    <n v="5"/>
    <n v="0"/>
    <n v="6.2"/>
    <n v="0"/>
    <n v="0"/>
    <n v="1"/>
    <n v="0"/>
    <n v="0"/>
    <n v="0"/>
    <n v="5.6"/>
    <n v="5.5"/>
    <n v="5.5"/>
    <n v="10.8"/>
    <n v="0"/>
  </r>
  <r>
    <x v="4"/>
    <n v="5105"/>
    <x v="4"/>
    <s v="Puchuncaví"/>
    <n v="4"/>
    <s v="Detenciones"/>
    <n v="220104005"/>
    <n v="220104"/>
    <s v="Delitos Sexuales"/>
    <s v="Violación"/>
    <n v="4"/>
    <n v="0"/>
    <n v="0"/>
    <n v="6.1"/>
    <n v="5.9"/>
    <n v="1"/>
    <n v="0"/>
    <n v="0"/>
    <n v="5.8"/>
    <n v="0"/>
    <n v="0"/>
    <n v="5.5"/>
    <n v="0"/>
    <n v="0"/>
    <n v="0"/>
    <n v="0"/>
    <n v="0"/>
    <n v="0"/>
    <n v="1"/>
    <n v="0"/>
    <n v="0"/>
    <n v="0"/>
    <n v="0"/>
    <n v="11.2"/>
    <n v="1"/>
    <n v="0"/>
    <n v="5"/>
    <n v="0"/>
    <n v="0"/>
    <n v="0"/>
    <n v="0"/>
    <n v="1"/>
    <n v="5.7"/>
    <n v="0"/>
    <n v="0"/>
    <n v="5.7"/>
    <n v="0"/>
    <n v="1"/>
    <n v="0"/>
    <n v="0"/>
    <n v="0"/>
    <n v="0"/>
    <n v="6.1"/>
    <n v="0"/>
    <n v="1"/>
    <n v="0"/>
    <n v="0"/>
    <n v="0"/>
    <n v="0"/>
    <n v="0"/>
    <n v="1"/>
    <n v="0"/>
    <n v="0"/>
  </r>
  <r>
    <x v="4"/>
    <n v="5107"/>
    <x v="4"/>
    <s v="Quintero"/>
    <n v="1"/>
    <s v="Aprehendidos"/>
    <n v="220104005"/>
    <n v="220104"/>
    <s v="Delitos Sexuales"/>
    <s v="Violación"/>
    <n v="1"/>
    <n v="0"/>
    <n v="3.6"/>
    <n v="0"/>
    <n v="0"/>
    <n v="1"/>
    <n v="3.3"/>
    <n v="3.2"/>
    <n v="0"/>
    <n v="3"/>
    <n v="0"/>
    <n v="1"/>
    <n v="0"/>
    <n v="2.8"/>
    <n v="0"/>
    <n v="0"/>
    <n v="0"/>
    <n v="0"/>
    <n v="1"/>
    <n v="3.3"/>
    <n v="0"/>
    <n v="0"/>
    <n v="0"/>
    <n v="3"/>
    <n v="1"/>
    <n v="0"/>
    <n v="0"/>
    <n v="0"/>
    <n v="0"/>
    <n v="0"/>
    <n v="0"/>
    <n v="1"/>
    <n v="3.3"/>
    <n v="0"/>
    <n v="3.7"/>
    <n v="0"/>
    <n v="0"/>
    <n v="1"/>
    <n v="0"/>
    <n v="0"/>
    <n v="0"/>
    <n v="0"/>
    <n v="3.5"/>
    <n v="0"/>
    <n v="3.3"/>
    <n v="0"/>
    <n v="0"/>
    <n v="0"/>
    <n v="0"/>
    <n v="3.6"/>
    <n v="1"/>
    <n v="0"/>
    <n v="3.6"/>
  </r>
  <r>
    <x v="4"/>
    <n v="5107"/>
    <x v="4"/>
    <s v="Quintero"/>
    <n v="2"/>
    <s v="Casos Policiales"/>
    <n v="220104005"/>
    <n v="220104"/>
    <s v="Delitos Sexuales"/>
    <s v="Violación"/>
    <n v="2"/>
    <n v="0"/>
    <n v="7.2"/>
    <n v="0"/>
    <n v="3.4"/>
    <n v="1"/>
    <n v="9.8000000000000007"/>
    <n v="7.5"/>
    <n v="7.4"/>
    <n v="7.3"/>
    <n v="3.6"/>
    <n v="3.5"/>
    <n v="14"/>
    <n v="19.399999999999999"/>
    <n v="0"/>
    <n v="3.6"/>
    <n v="3.5"/>
    <n v="6.9"/>
    <n v="1"/>
    <n v="3.3"/>
    <n v="3.7"/>
    <n v="3.7"/>
    <n v="0"/>
    <n v="14.3"/>
    <n v="14.1"/>
    <n v="0"/>
    <n v="5.5"/>
    <n v="3.7"/>
    <n v="3.6"/>
    <n v="3.5"/>
    <n v="0"/>
    <n v="3.3"/>
    <n v="3.3"/>
    <n v="3.7"/>
    <n v="7.3"/>
    <n v="7.2"/>
    <n v="17.8"/>
    <n v="1"/>
    <n v="13.9"/>
    <n v="13.8"/>
    <n v="0"/>
    <n v="0"/>
    <n v="17.600000000000001"/>
    <n v="0"/>
    <n v="3.3"/>
    <n v="3.3"/>
    <n v="0"/>
    <n v="7.3"/>
    <n v="3.6"/>
    <n v="10.7"/>
    <n v="3.5"/>
    <n v="17.3"/>
    <n v="7.3"/>
  </r>
  <r>
    <x v="4"/>
    <n v="5107"/>
    <x v="4"/>
    <s v="Quintero"/>
    <n v="3"/>
    <s v="Denuncias"/>
    <n v="220104005"/>
    <n v="220104"/>
    <s v="Delitos Sexuales"/>
    <s v="Violación"/>
    <n v="3"/>
    <n v="0"/>
    <n v="3.6"/>
    <n v="0"/>
    <n v="3.4"/>
    <n v="1"/>
    <n v="6.5"/>
    <n v="3.7"/>
    <n v="7.4"/>
    <n v="3.6"/>
    <n v="3.6"/>
    <n v="3.5"/>
    <n v="14"/>
    <n v="16.600000000000001"/>
    <n v="0"/>
    <n v="3.6"/>
    <n v="3.5"/>
    <n v="6.9"/>
    <n v="1"/>
    <n v="0"/>
    <n v="3.7"/>
    <n v="3.7"/>
    <n v="0"/>
    <n v="10.7"/>
    <n v="14.1"/>
    <n v="0"/>
    <n v="5.5"/>
    <n v="3.7"/>
    <n v="3.6"/>
    <n v="3.5"/>
    <n v="0"/>
    <n v="3.3"/>
    <n v="0"/>
    <n v="3.7"/>
    <n v="3.7"/>
    <n v="7.2"/>
    <n v="17.8"/>
    <n v="1"/>
    <n v="13.9"/>
    <n v="13.8"/>
    <n v="0"/>
    <n v="0"/>
    <n v="14.1"/>
    <n v="0"/>
    <n v="1"/>
    <n v="3.3"/>
    <n v="0"/>
    <n v="7.3"/>
    <n v="3.6"/>
    <n v="7.1"/>
    <n v="3.5"/>
    <n v="17.3"/>
    <n v="3.6"/>
  </r>
  <r>
    <x v="4"/>
    <n v="5107"/>
    <x v="4"/>
    <s v="Quintero"/>
    <n v="4"/>
    <s v="Detenciones"/>
    <n v="220104005"/>
    <n v="220104"/>
    <s v="Delitos Sexuales"/>
    <s v="Violación"/>
    <n v="4"/>
    <n v="0"/>
    <n v="3.6"/>
    <n v="0"/>
    <n v="0"/>
    <n v="1"/>
    <n v="3.3"/>
    <n v="3.7"/>
    <n v="0"/>
    <n v="3.6"/>
    <n v="0"/>
    <n v="1"/>
    <n v="0"/>
    <n v="2.8"/>
    <n v="0"/>
    <n v="0"/>
    <n v="0"/>
    <n v="0"/>
    <n v="1"/>
    <n v="3.3"/>
    <n v="0"/>
    <n v="0"/>
    <n v="0"/>
    <n v="3.6"/>
    <n v="1"/>
    <n v="0"/>
    <n v="0"/>
    <n v="0"/>
    <n v="0"/>
    <n v="0"/>
    <n v="0"/>
    <n v="1"/>
    <n v="3.3"/>
    <n v="0"/>
    <n v="3.7"/>
    <n v="0"/>
    <n v="0"/>
    <n v="1"/>
    <n v="0"/>
    <n v="0"/>
    <n v="0"/>
    <n v="0"/>
    <n v="3.5"/>
    <n v="0"/>
    <n v="3.3"/>
    <n v="0"/>
    <n v="0"/>
    <n v="0"/>
    <n v="0"/>
    <n v="3.6"/>
    <n v="1"/>
    <n v="0"/>
    <n v="3.6"/>
  </r>
  <r>
    <x v="4"/>
    <n v="5109"/>
    <x v="4"/>
    <s v="Viña del Mar"/>
    <n v="1"/>
    <s v="Aprehendidos"/>
    <n v="220104005"/>
    <n v="220104"/>
    <s v="Delitos Sexuales"/>
    <s v="Violación"/>
    <n v="1"/>
    <n v="0.6"/>
    <n v="0.3"/>
    <n v="0.9"/>
    <n v="0.6"/>
    <n v="0.6"/>
    <n v="0.3"/>
    <n v="0.6"/>
    <n v="0.9"/>
    <n v="0.6"/>
    <n v="0"/>
    <n v="0.3"/>
    <n v="0.3"/>
    <n v="0.6"/>
    <n v="0"/>
    <n v="0.9"/>
    <n v="0.3"/>
    <n v="0.6"/>
    <n v="0.6"/>
    <n v="0"/>
    <n v="0.9"/>
    <n v="0.3"/>
    <n v="0.3"/>
    <n v="0"/>
    <n v="0.6"/>
    <n v="0"/>
    <n v="0.6"/>
    <n v="0.6"/>
    <n v="0.3"/>
    <n v="0.3"/>
    <n v="0.3"/>
    <n v="0.9"/>
    <n v="0.9"/>
    <n v="0.7"/>
    <n v="0"/>
    <n v="0"/>
    <n v="0.4"/>
    <n v="1.1000000000000001"/>
    <n v="1.1000000000000001"/>
    <n v="0.8"/>
    <n v="0.3"/>
    <n v="0.6"/>
    <n v="0.6"/>
    <n v="0.6"/>
    <n v="1.2"/>
    <n v="0"/>
    <n v="0"/>
    <n v="0.7"/>
    <n v="0.7"/>
    <n v="0"/>
    <n v="0.4"/>
    <n v="0"/>
    <n v="0.7"/>
  </r>
  <r>
    <x v="4"/>
    <n v="5109"/>
    <x v="4"/>
    <s v="Viña del Mar"/>
    <n v="2"/>
    <s v="Casos Policiales"/>
    <n v="220104005"/>
    <n v="220104"/>
    <s v="Delitos Sexuales"/>
    <s v="Violación"/>
    <n v="2"/>
    <n v="2.8"/>
    <n v="3.4"/>
    <n v="2.5"/>
    <n v="2.7"/>
    <n v="3.3"/>
    <n v="3.9"/>
    <n v="2.8"/>
    <n v="6.3"/>
    <n v="4.2"/>
    <n v="4.9000000000000004"/>
    <n v="6.7"/>
    <n v="7.4"/>
    <n v="5.8"/>
    <n v="1.9"/>
    <n v="4"/>
    <n v="2.1"/>
    <n v="1.5"/>
    <n v="4.2"/>
    <n v="2.7"/>
    <n v="3.8"/>
    <n v="2.4"/>
    <n v="2.8"/>
    <n v="3.5"/>
    <n v="9.1999999999999993"/>
    <n v="7.1"/>
    <n v="4.4000000000000004"/>
    <n v="2.5"/>
    <n v="3.4"/>
    <n v="3.1"/>
    <n v="2.1"/>
    <n v="2.4"/>
    <n v="1.5"/>
    <n v="3.5"/>
    <n v="2.8"/>
    <n v="3.8"/>
    <n v="4.2"/>
    <n v="6.4"/>
    <n v="9.1999999999999993"/>
    <n v="4.2"/>
    <n v="3.4"/>
    <n v="2.2000000000000002"/>
    <n v="2.5"/>
    <n v="4"/>
    <n v="5.0999999999999996"/>
    <n v="2.1"/>
    <n v="2.4"/>
    <n v="2.8"/>
    <n v="5.2"/>
    <n v="5.3"/>
    <n v="4.9000000000000004"/>
    <n v="8.9"/>
    <n v="4.2"/>
  </r>
  <r>
    <x v="4"/>
    <n v="5109"/>
    <x v="4"/>
    <s v="Viña del Mar"/>
    <n v="3"/>
    <s v="Denuncias"/>
    <n v="220104005"/>
    <n v="220104"/>
    <s v="Delitos Sexuales"/>
    <s v="Violación"/>
    <n v="3"/>
    <n v="2.2000000000000002"/>
    <n v="3.1"/>
    <n v="1.5"/>
    <n v="2.1"/>
    <n v="2.7"/>
    <n v="3.6"/>
    <n v="2.1"/>
    <n v="5.2"/>
    <n v="3.5"/>
    <n v="4.9000000000000004"/>
    <n v="6.3"/>
    <n v="7.1"/>
    <n v="5.3"/>
    <n v="1.9"/>
    <n v="3.1"/>
    <n v="1.8"/>
    <n v="1.2"/>
    <n v="3.6"/>
    <n v="2.7"/>
    <n v="2.8"/>
    <n v="2.1"/>
    <n v="2.4"/>
    <n v="3.5"/>
    <n v="8.5"/>
    <n v="7.1"/>
    <n v="3.9"/>
    <n v="1.9"/>
    <n v="3.1"/>
    <n v="2.8"/>
    <n v="1.8"/>
    <n v="1.5"/>
    <n v="0.9"/>
    <n v="2.8"/>
    <n v="2.8"/>
    <n v="3.8"/>
    <n v="3.9"/>
    <n v="5.6"/>
    <n v="7.8"/>
    <n v="3.3"/>
    <n v="3.1"/>
    <n v="1.6"/>
    <n v="1.8"/>
    <n v="3.3"/>
    <n v="3.9"/>
    <n v="2.1"/>
    <n v="2.4"/>
    <n v="2.1"/>
    <n v="4.5"/>
    <n v="5.3"/>
    <n v="4.5999999999999996"/>
    <n v="8.9"/>
    <n v="3.5"/>
  </r>
  <r>
    <x v="4"/>
    <n v="5109"/>
    <x v="4"/>
    <s v="Viña del Mar"/>
    <n v="4"/>
    <s v="Detenciones"/>
    <n v="220104005"/>
    <n v="220104"/>
    <s v="Delitos Sexuales"/>
    <s v="Violación"/>
    <n v="4"/>
    <n v="0.6"/>
    <n v="0.3"/>
    <n v="0.9"/>
    <n v="0.6"/>
    <n v="0.6"/>
    <n v="0.3"/>
    <n v="0.7"/>
    <n v="1"/>
    <n v="0.7"/>
    <n v="0"/>
    <n v="0.4"/>
    <n v="0.4"/>
    <n v="0.6"/>
    <n v="0"/>
    <n v="0.9"/>
    <n v="0.3"/>
    <n v="0.3"/>
    <n v="0.6"/>
    <n v="0"/>
    <n v="1"/>
    <n v="0.3"/>
    <n v="0.3"/>
    <n v="0"/>
    <n v="0.7"/>
    <n v="0"/>
    <n v="0.6"/>
    <n v="0.6"/>
    <n v="0.3"/>
    <n v="0.3"/>
    <n v="0.3"/>
    <n v="0.9"/>
    <n v="0.6"/>
    <n v="0.7"/>
    <n v="0"/>
    <n v="0"/>
    <n v="0.4"/>
    <n v="0.7"/>
    <n v="1.4"/>
    <n v="0.8"/>
    <n v="0.3"/>
    <n v="0.6"/>
    <n v="0.6"/>
    <n v="0.6"/>
    <n v="1.2"/>
    <n v="0"/>
    <n v="0"/>
    <n v="0.7"/>
    <n v="0.7"/>
    <n v="0"/>
    <n v="0.4"/>
    <n v="0"/>
    <n v="0.7"/>
  </r>
  <r>
    <x v="4"/>
    <n v="5201"/>
    <x v="4"/>
    <s v="Isla de Pascua"/>
    <n v="1"/>
    <s v="Aprehendidos"/>
    <n v="220104005"/>
    <n v="220104"/>
    <s v="Delitos Sexuales"/>
    <s v="Violación"/>
    <n v="1"/>
    <n v="0"/>
    <n v="0"/>
    <n v="0"/>
    <n v="0"/>
    <n v="1"/>
    <n v="14.7"/>
    <n v="0"/>
    <n v="0"/>
    <n v="13.4"/>
    <n v="0"/>
    <n v="1"/>
    <n v="0"/>
    <n v="0"/>
    <n v="0"/>
    <n v="0"/>
    <n v="0"/>
    <n v="15.8"/>
    <n v="15.2"/>
    <n v="0"/>
    <n v="0"/>
    <n v="18"/>
    <n v="0"/>
    <n v="0"/>
    <n v="1"/>
    <n v="0"/>
    <n v="0"/>
    <n v="0"/>
    <n v="0"/>
    <n v="0"/>
    <n v="0"/>
    <n v="1"/>
    <n v="0"/>
    <n v="0"/>
    <n v="0"/>
    <n v="0"/>
    <n v="0"/>
    <n v="1"/>
    <n v="0"/>
    <n v="0"/>
    <n v="0"/>
    <n v="0"/>
    <n v="0"/>
    <n v="0"/>
    <n v="1"/>
    <n v="0"/>
    <n v="18.2"/>
    <n v="17.8"/>
    <n v="0"/>
    <n v="0"/>
    <n v="1"/>
    <n v="16.100000000000001"/>
    <n v="17.7"/>
  </r>
  <r>
    <x v="4"/>
    <n v="5201"/>
    <x v="4"/>
    <s v="Isla de Pascua"/>
    <n v="2"/>
    <s v="Casos Policiales"/>
    <n v="220104005"/>
    <n v="220104"/>
    <s v="Delitos Sexuales"/>
    <s v="Violación"/>
    <n v="2"/>
    <n v="0"/>
    <n v="17.2"/>
    <n v="16.5"/>
    <n v="0"/>
    <n v="30.5"/>
    <n v="29.4"/>
    <n v="0"/>
    <n v="36.200000000000003"/>
    <n v="53.1"/>
    <n v="0"/>
    <n v="16.8"/>
    <n v="16.399999999999999"/>
    <n v="0"/>
    <n v="0"/>
    <n v="0"/>
    <n v="16.5"/>
    <n v="15.8"/>
    <n v="30.5"/>
    <n v="0"/>
    <n v="0"/>
    <n v="18"/>
    <n v="17.600000000000001"/>
    <n v="0"/>
    <n v="1"/>
    <n v="0"/>
    <n v="0"/>
    <n v="18"/>
    <n v="0"/>
    <n v="0"/>
    <n v="0"/>
    <n v="15.2"/>
    <n v="14.7"/>
    <n v="18.3"/>
    <n v="17.899999999999999"/>
    <n v="0"/>
    <n v="0"/>
    <n v="1"/>
    <n v="0"/>
    <n v="24.2"/>
    <n v="0"/>
    <n v="0"/>
    <n v="16.5"/>
    <n v="0"/>
    <n v="1"/>
    <n v="0"/>
    <n v="18.2"/>
    <n v="35.6"/>
    <n v="0"/>
    <n v="16.899999999999999"/>
    <n v="1"/>
    <n v="80.5"/>
    <n v="53.1"/>
  </r>
  <r>
    <x v="4"/>
    <n v="5201"/>
    <x v="4"/>
    <s v="Isla de Pascua"/>
    <n v="3"/>
    <s v="Denuncias"/>
    <n v="220104005"/>
    <n v="220104"/>
    <s v="Delitos Sexuales"/>
    <s v="Violación"/>
    <n v="3"/>
    <n v="0"/>
    <n v="17.2"/>
    <n v="16.5"/>
    <n v="0"/>
    <n v="30.5"/>
    <n v="14.7"/>
    <n v="0"/>
    <n v="36.200000000000003"/>
    <n v="35.4"/>
    <n v="0"/>
    <n v="16.8"/>
    <n v="16.399999999999999"/>
    <n v="0"/>
    <n v="0"/>
    <n v="0"/>
    <n v="16.5"/>
    <n v="15.8"/>
    <n v="30.5"/>
    <n v="0"/>
    <n v="0"/>
    <n v="0"/>
    <n v="17.600000000000001"/>
    <n v="0"/>
    <n v="1"/>
    <n v="0"/>
    <n v="0"/>
    <n v="18"/>
    <n v="0"/>
    <n v="0"/>
    <n v="0"/>
    <n v="15.2"/>
    <n v="14.7"/>
    <n v="18.3"/>
    <n v="17.899999999999999"/>
    <n v="0"/>
    <n v="0"/>
    <n v="1"/>
    <n v="0"/>
    <n v="24.2"/>
    <n v="0"/>
    <n v="0"/>
    <n v="16.5"/>
    <n v="0"/>
    <n v="1"/>
    <n v="0"/>
    <n v="0"/>
    <n v="17.8"/>
    <n v="0"/>
    <n v="16.899999999999999"/>
    <n v="1"/>
    <n v="48.3"/>
    <n v="35.4"/>
  </r>
  <r>
    <x v="4"/>
    <n v="5201"/>
    <x v="4"/>
    <s v="Isla de Pascua"/>
    <n v="4"/>
    <s v="Detenciones"/>
    <n v="220104005"/>
    <n v="220104"/>
    <s v="Delitos Sexuales"/>
    <s v="Violación"/>
    <n v="4"/>
    <n v="0"/>
    <n v="0"/>
    <n v="0"/>
    <n v="0"/>
    <n v="1"/>
    <n v="14.7"/>
    <n v="0"/>
    <n v="0"/>
    <n v="17.7"/>
    <n v="0"/>
    <n v="1"/>
    <n v="0"/>
    <n v="0"/>
    <n v="0"/>
    <n v="0"/>
    <n v="0"/>
    <n v="15.8"/>
    <n v="15.2"/>
    <n v="0"/>
    <n v="0"/>
    <n v="18"/>
    <n v="0"/>
    <n v="0"/>
    <n v="1"/>
    <n v="0"/>
    <n v="0"/>
    <n v="0"/>
    <n v="0"/>
    <n v="0"/>
    <n v="0"/>
    <n v="1"/>
    <n v="0"/>
    <n v="0"/>
    <n v="0"/>
    <n v="0"/>
    <n v="0"/>
    <n v="1"/>
    <n v="0"/>
    <n v="0"/>
    <n v="0"/>
    <n v="0"/>
    <n v="0"/>
    <n v="0"/>
    <n v="1"/>
    <n v="0"/>
    <n v="18.2"/>
    <n v="17.8"/>
    <n v="0"/>
    <n v="0"/>
    <n v="1"/>
    <n v="32.200000000000003"/>
    <n v="17.7"/>
  </r>
  <r>
    <x v="4"/>
    <n v="5301"/>
    <x v="4"/>
    <s v="Los Andes"/>
    <n v="1"/>
    <s v="Aprehendidos"/>
    <n v="220104005"/>
    <n v="220104"/>
    <s v="Delitos Sexuales"/>
    <s v="Violación"/>
    <n v="1"/>
    <n v="3.2"/>
    <n v="0"/>
    <n v="4.7"/>
    <n v="0"/>
    <n v="1.5"/>
    <n v="0"/>
    <n v="1.5"/>
    <n v="1.5"/>
    <n v="0"/>
    <n v="0"/>
    <n v="1"/>
    <n v="0"/>
    <n v="1.5"/>
    <n v="6.3"/>
    <n v="0"/>
    <n v="1.6"/>
    <n v="0"/>
    <n v="1"/>
    <n v="1.5"/>
    <n v="1.5"/>
    <n v="0"/>
    <n v="0"/>
    <n v="0"/>
    <n v="1"/>
    <n v="0"/>
    <n v="1.5"/>
    <n v="1.6"/>
    <n v="0"/>
    <n v="0"/>
    <n v="0"/>
    <n v="6.2"/>
    <n v="1.5"/>
    <n v="0"/>
    <n v="0"/>
    <n v="0"/>
    <n v="0"/>
    <n v="1.2"/>
    <n v="0"/>
    <n v="0"/>
    <n v="0"/>
    <n v="1.6"/>
    <n v="0"/>
    <n v="1.6"/>
    <n v="1"/>
    <n v="0"/>
    <n v="1.3"/>
    <n v="0"/>
    <n v="1.2"/>
    <n v="0"/>
    <n v="1"/>
    <n v="0"/>
    <n v="0"/>
  </r>
  <r>
    <x v="4"/>
    <n v="5301"/>
    <x v="4"/>
    <s v="Los Andes"/>
    <n v="2"/>
    <s v="Casos Policiales"/>
    <n v="220104005"/>
    <n v="220104"/>
    <s v="Delitos Sexuales"/>
    <s v="Violación"/>
    <n v="2"/>
    <n v="7.9"/>
    <n v="0"/>
    <n v="6.2"/>
    <n v="4.7"/>
    <n v="6.2"/>
    <n v="4.5999999999999996"/>
    <n v="1.3"/>
    <n v="3.8"/>
    <n v="0"/>
    <n v="1.2"/>
    <n v="1.2"/>
    <n v="7.2"/>
    <n v="2.9"/>
    <n v="7.9"/>
    <n v="7.8"/>
    <n v="6.2"/>
    <n v="9.3000000000000007"/>
    <n v="4.5999999999999996"/>
    <n v="3.1"/>
    <n v="5.0999999999999996"/>
    <n v="2.5"/>
    <n v="0"/>
    <n v="6.1"/>
    <n v="4.8"/>
    <n v="3.6"/>
    <n v="4.4000000000000004"/>
    <n v="4.7"/>
    <n v="6.3"/>
    <n v="9.4"/>
    <n v="4.7"/>
    <n v="7.7"/>
    <n v="6.1"/>
    <n v="1.3"/>
    <n v="1.3"/>
    <n v="6.2"/>
    <n v="4.9000000000000004"/>
    <n v="6"/>
    <n v="1.2"/>
    <n v="7.3"/>
    <n v="7.9"/>
    <n v="4.7"/>
    <n v="0"/>
    <n v="3.1"/>
    <n v="6.2"/>
    <n v="1.5"/>
    <n v="6.3"/>
    <n v="5"/>
    <n v="6.2"/>
    <n v="1.2"/>
    <n v="4.8"/>
    <n v="3.5"/>
    <n v="0"/>
  </r>
  <r>
    <x v="4"/>
    <n v="5301"/>
    <x v="4"/>
    <s v="Los Andes"/>
    <n v="3"/>
    <s v="Denuncias"/>
    <n v="220104005"/>
    <n v="220104"/>
    <s v="Delitos Sexuales"/>
    <s v="Violación"/>
    <n v="3"/>
    <n v="4.7"/>
    <n v="0"/>
    <n v="3.1"/>
    <n v="4.7"/>
    <n v="4.5999999999999996"/>
    <n v="4.5999999999999996"/>
    <n v="0"/>
    <n v="2.5"/>
    <n v="0"/>
    <n v="1.2"/>
    <n v="1.2"/>
    <n v="7.2"/>
    <n v="1.5"/>
    <n v="3.2"/>
    <n v="7.8"/>
    <n v="4.7"/>
    <n v="9.3000000000000007"/>
    <n v="4.5999999999999996"/>
    <n v="1.5"/>
    <n v="3.8"/>
    <n v="2.5"/>
    <n v="0"/>
    <n v="4.9000000000000004"/>
    <n v="4.8"/>
    <n v="3.6"/>
    <n v="2.9"/>
    <n v="3.2"/>
    <n v="6.3"/>
    <n v="9.4"/>
    <n v="4.7"/>
    <n v="3.1"/>
    <n v="4.5999999999999996"/>
    <n v="1.3"/>
    <n v="1.3"/>
    <n v="6.2"/>
    <n v="4.9000000000000004"/>
    <n v="3.6"/>
    <n v="1.2"/>
    <n v="7.3"/>
    <n v="7.9"/>
    <n v="3.1"/>
    <n v="0"/>
    <n v="1.6"/>
    <n v="6.2"/>
    <n v="1.5"/>
    <n v="5.0999999999999996"/>
    <n v="5"/>
    <n v="4.9000000000000004"/>
    <n v="1.2"/>
    <n v="4.8"/>
    <n v="3.5"/>
    <n v="0"/>
  </r>
  <r>
    <x v="4"/>
    <n v="5301"/>
    <x v="4"/>
    <s v="Los Andes"/>
    <n v="4"/>
    <s v="Detenciones"/>
    <n v="220104005"/>
    <n v="220104"/>
    <s v="Delitos Sexuales"/>
    <s v="Violación"/>
    <n v="4"/>
    <n v="3.2"/>
    <n v="0"/>
    <n v="3.1"/>
    <n v="0"/>
    <n v="1.5"/>
    <n v="0"/>
    <n v="1.3"/>
    <n v="1.3"/>
    <n v="0"/>
    <n v="0"/>
    <n v="1"/>
    <n v="0"/>
    <n v="1.5"/>
    <n v="4.7"/>
    <n v="0"/>
    <n v="1.6"/>
    <n v="0"/>
    <n v="1"/>
    <n v="1.5"/>
    <n v="1.3"/>
    <n v="0"/>
    <n v="0"/>
    <n v="1.2"/>
    <n v="1"/>
    <n v="0"/>
    <n v="1.5"/>
    <n v="1.6"/>
    <n v="0"/>
    <n v="0"/>
    <n v="0"/>
    <n v="4.5999999999999996"/>
    <n v="1.5"/>
    <n v="0"/>
    <n v="0"/>
    <n v="0"/>
    <n v="0"/>
    <n v="2.4"/>
    <n v="0"/>
    <n v="0"/>
    <n v="0"/>
    <n v="1.6"/>
    <n v="0"/>
    <n v="1.6"/>
    <n v="1"/>
    <n v="0"/>
    <n v="1.3"/>
    <n v="0"/>
    <n v="1.2"/>
    <n v="0"/>
    <n v="1"/>
    <n v="0"/>
    <n v="0"/>
  </r>
  <r>
    <x v="4"/>
    <n v="5302"/>
    <x v="4"/>
    <s v="Calle Larga"/>
    <n v="1"/>
    <s v="Aprehendidos"/>
    <n v="220104005"/>
    <n v="220104"/>
    <s v="Delitos Sexuales"/>
    <s v="Violación"/>
    <n v="1"/>
    <n v="0"/>
    <n v="0"/>
    <n v="0"/>
    <n v="0"/>
    <n v="1"/>
    <n v="0"/>
    <n v="0"/>
    <n v="0"/>
    <n v="0"/>
    <n v="0"/>
    <n v="1"/>
    <n v="0"/>
    <n v="0"/>
    <n v="0"/>
    <n v="0"/>
    <n v="0"/>
    <n v="0"/>
    <n v="1"/>
    <n v="0"/>
    <n v="0"/>
    <n v="0"/>
    <n v="0"/>
    <n v="0"/>
    <n v="1"/>
    <n v="0"/>
    <n v="0"/>
    <n v="0"/>
    <n v="0"/>
    <n v="0"/>
    <n v="7.5"/>
    <n v="1"/>
    <n v="0"/>
    <n v="0"/>
    <n v="0"/>
    <n v="0"/>
    <n v="0"/>
    <n v="1"/>
    <n v="0"/>
    <n v="0"/>
    <n v="0"/>
    <n v="0"/>
    <n v="0"/>
    <n v="0"/>
    <n v="1"/>
    <n v="7.1"/>
    <n v="0"/>
    <n v="0"/>
    <n v="0"/>
    <n v="0"/>
    <n v="1"/>
    <n v="0"/>
    <n v="0"/>
  </r>
  <r>
    <x v="4"/>
    <n v="5302"/>
    <x v="4"/>
    <s v="Calle Larga"/>
    <n v="2"/>
    <s v="Casos Policiales"/>
    <n v="220104005"/>
    <n v="220104"/>
    <s v="Delitos Sexuales"/>
    <s v="Violación"/>
    <n v="2"/>
    <n v="0"/>
    <n v="0"/>
    <n v="0"/>
    <n v="0"/>
    <n v="1"/>
    <n v="0"/>
    <n v="9"/>
    <n v="9"/>
    <n v="0"/>
    <n v="0"/>
    <n v="26.9"/>
    <n v="0"/>
    <n v="0"/>
    <n v="0"/>
    <n v="7.9"/>
    <n v="7.7"/>
    <n v="0"/>
    <n v="1"/>
    <n v="0"/>
    <n v="0"/>
    <n v="0"/>
    <n v="0"/>
    <n v="0"/>
    <n v="1"/>
    <n v="0"/>
    <n v="0"/>
    <n v="0"/>
    <n v="0"/>
    <n v="7.7"/>
    <n v="7.5"/>
    <n v="1"/>
    <n v="7.1"/>
    <n v="0"/>
    <n v="0"/>
    <n v="0"/>
    <n v="0"/>
    <n v="1"/>
    <n v="0"/>
    <n v="0"/>
    <n v="0"/>
    <n v="0"/>
    <n v="15.3"/>
    <n v="0"/>
    <n v="1"/>
    <n v="14.2"/>
    <n v="9"/>
    <n v="0"/>
    <n v="0"/>
    <n v="0"/>
    <n v="27"/>
    <n v="0"/>
    <n v="0"/>
  </r>
  <r>
    <x v="4"/>
    <n v="5302"/>
    <x v="4"/>
    <s v="Calle Larga"/>
    <n v="3"/>
    <s v="Denuncias"/>
    <n v="220104005"/>
    <n v="220104"/>
    <s v="Delitos Sexuales"/>
    <s v="Violación"/>
    <n v="3"/>
    <n v="0"/>
    <n v="0"/>
    <n v="0"/>
    <n v="0"/>
    <n v="1"/>
    <n v="0"/>
    <n v="9"/>
    <n v="9"/>
    <n v="0"/>
    <n v="0"/>
    <n v="18"/>
    <n v="0"/>
    <n v="0"/>
    <n v="0"/>
    <n v="7.9"/>
    <n v="7.7"/>
    <n v="0"/>
    <n v="1"/>
    <n v="0"/>
    <n v="0"/>
    <n v="0"/>
    <n v="0"/>
    <n v="0"/>
    <n v="1"/>
    <n v="0"/>
    <n v="0"/>
    <n v="0"/>
    <n v="0"/>
    <n v="7.7"/>
    <n v="0"/>
    <n v="1"/>
    <n v="7.1"/>
    <n v="0"/>
    <n v="0"/>
    <n v="0"/>
    <n v="0"/>
    <n v="1"/>
    <n v="0"/>
    <n v="0"/>
    <n v="0"/>
    <n v="0"/>
    <n v="15.3"/>
    <n v="0"/>
    <n v="1"/>
    <n v="7.1"/>
    <n v="9"/>
    <n v="0"/>
    <n v="0"/>
    <n v="0"/>
    <n v="27"/>
    <n v="0"/>
    <n v="0"/>
  </r>
  <r>
    <x v="4"/>
    <n v="5302"/>
    <x v="4"/>
    <s v="Calle Larga"/>
    <n v="4"/>
    <s v="Detenciones"/>
    <n v="220104005"/>
    <n v="220104"/>
    <s v="Delitos Sexuales"/>
    <s v="Violación"/>
    <n v="4"/>
    <n v="0"/>
    <n v="0"/>
    <n v="0"/>
    <n v="0"/>
    <n v="1"/>
    <n v="0"/>
    <n v="0"/>
    <n v="0"/>
    <n v="0"/>
    <n v="0"/>
    <n v="9"/>
    <n v="0"/>
    <n v="0"/>
    <n v="0"/>
    <n v="0"/>
    <n v="0"/>
    <n v="0"/>
    <n v="1"/>
    <n v="0"/>
    <n v="0"/>
    <n v="0"/>
    <n v="0"/>
    <n v="0"/>
    <n v="1"/>
    <n v="0"/>
    <n v="0"/>
    <n v="0"/>
    <n v="0"/>
    <n v="0"/>
    <n v="7.5"/>
    <n v="1"/>
    <n v="0"/>
    <n v="0"/>
    <n v="0"/>
    <n v="0"/>
    <n v="0"/>
    <n v="1"/>
    <n v="0"/>
    <n v="0"/>
    <n v="0"/>
    <n v="0"/>
    <n v="0"/>
    <n v="0"/>
    <n v="1"/>
    <n v="7.1"/>
    <n v="0"/>
    <n v="0"/>
    <n v="0"/>
    <n v="0"/>
    <n v="1"/>
    <n v="0"/>
    <n v="0"/>
  </r>
  <r>
    <x v="4"/>
    <n v="5303"/>
    <x v="4"/>
    <s v="Rinconada"/>
    <n v="1"/>
    <s v="Aprehendidos"/>
    <n v="220104005"/>
    <n v="220104"/>
    <s v="Delitos Sexuales"/>
    <s v="Violación"/>
    <n v="1"/>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3"/>
    <x v="4"/>
    <s v="Rinconada"/>
    <n v="2"/>
    <s v="Casos Policiales"/>
    <n v="220104005"/>
    <n v="220104"/>
    <s v="Delitos Sexuales"/>
    <s v="Violación"/>
    <n v="2"/>
    <n v="11.9"/>
    <n v="11.5"/>
    <n v="0"/>
    <n v="0"/>
    <n v="1"/>
    <n v="0"/>
    <n v="0"/>
    <n v="12"/>
    <n v="0"/>
    <n v="11.7"/>
    <n v="1"/>
    <n v="0"/>
    <n v="0"/>
    <n v="23.7"/>
    <n v="0"/>
    <n v="11.2"/>
    <n v="10.9"/>
    <n v="1"/>
    <n v="0"/>
    <n v="0"/>
    <n v="0"/>
    <n v="0"/>
    <n v="23.4"/>
    <n v="11.6"/>
    <n v="0"/>
    <n v="8.9"/>
    <n v="23.7"/>
    <n v="0"/>
    <n v="0"/>
    <n v="0"/>
    <n v="1"/>
    <n v="20.8"/>
    <n v="0"/>
    <n v="0"/>
    <n v="0"/>
    <n v="0"/>
    <n v="1"/>
    <n v="0"/>
    <n v="8.9"/>
    <n v="11.9"/>
    <n v="0"/>
    <n v="0"/>
    <n v="0"/>
    <n v="1"/>
    <n v="0"/>
    <n v="0"/>
    <n v="0"/>
    <n v="11.8"/>
    <n v="0"/>
    <n v="1"/>
    <n v="11.5"/>
    <n v="0"/>
  </r>
  <r>
    <x v="4"/>
    <n v="5303"/>
    <x v="4"/>
    <s v="Rinconada"/>
    <n v="3"/>
    <s v="Denuncias"/>
    <n v="220104005"/>
    <n v="220104"/>
    <s v="Delitos Sexuales"/>
    <s v="Violación"/>
    <n v="3"/>
    <n v="11.9"/>
    <n v="0"/>
    <n v="0"/>
    <n v="0"/>
    <n v="1"/>
    <n v="0"/>
    <n v="0"/>
    <n v="12"/>
    <n v="0"/>
    <n v="11.7"/>
    <n v="1"/>
    <n v="0"/>
    <n v="0"/>
    <n v="0"/>
    <n v="0"/>
    <n v="11.2"/>
    <n v="10.9"/>
    <n v="1"/>
    <n v="0"/>
    <n v="0"/>
    <n v="0"/>
    <n v="0"/>
    <n v="23.4"/>
    <n v="11.6"/>
    <n v="0"/>
    <n v="8.9"/>
    <n v="23.7"/>
    <n v="0"/>
    <n v="0"/>
    <n v="0"/>
    <n v="1"/>
    <n v="20.8"/>
    <n v="0"/>
    <n v="0"/>
    <n v="0"/>
    <n v="0"/>
    <n v="1"/>
    <n v="0"/>
    <n v="8.9"/>
    <n v="11.9"/>
    <n v="0"/>
    <n v="0"/>
    <n v="0"/>
    <n v="1"/>
    <n v="0"/>
    <n v="0"/>
    <n v="0"/>
    <n v="11.8"/>
    <n v="0"/>
    <n v="1"/>
    <n v="0"/>
    <n v="0"/>
  </r>
  <r>
    <x v="4"/>
    <n v="5303"/>
    <x v="4"/>
    <s v="Rinconada"/>
    <n v="4"/>
    <s v="Detenciones"/>
    <n v="220104005"/>
    <n v="220104"/>
    <s v="Delitos Sexuales"/>
    <s v="Violación"/>
    <n v="4"/>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4"/>
    <x v="4"/>
    <s v="San Esteban"/>
    <n v="1"/>
    <s v="Aprehendidos"/>
    <n v="220104005"/>
    <n v="220104"/>
    <s v="Delitos Sexuales"/>
    <s v="Violación"/>
    <n v="1"/>
    <n v="0"/>
    <n v="0"/>
    <n v="0"/>
    <n v="5.7"/>
    <n v="1"/>
    <n v="0"/>
    <n v="0"/>
    <n v="0"/>
    <n v="0"/>
    <n v="0"/>
    <n v="1"/>
    <n v="0"/>
    <n v="0"/>
    <n v="0"/>
    <n v="0"/>
    <n v="0"/>
    <n v="0"/>
    <n v="5.6"/>
    <n v="0"/>
    <n v="0"/>
    <n v="0"/>
    <n v="0"/>
    <n v="0"/>
    <n v="1"/>
    <n v="0"/>
    <n v="0"/>
    <n v="0"/>
    <n v="0"/>
    <n v="0"/>
    <n v="0"/>
    <n v="1"/>
    <n v="0"/>
    <n v="0"/>
    <n v="0"/>
    <n v="0"/>
    <n v="0"/>
    <n v="1"/>
    <n v="0"/>
    <n v="0"/>
    <n v="0"/>
    <n v="0"/>
    <n v="0"/>
    <n v="0"/>
    <n v="1"/>
    <n v="0"/>
    <n v="0"/>
    <n v="0"/>
    <n v="0"/>
    <n v="0"/>
    <n v="1"/>
    <n v="0"/>
    <n v="0"/>
  </r>
  <r>
    <x v="4"/>
    <n v="5304"/>
    <x v="4"/>
    <s v="San Esteban"/>
    <n v="2"/>
    <s v="Casos Policiales"/>
    <n v="220104005"/>
    <n v="220104"/>
    <s v="Delitos Sexuales"/>
    <s v="Violación"/>
    <n v="2"/>
    <n v="0"/>
    <n v="0"/>
    <n v="0"/>
    <n v="5.7"/>
    <n v="1"/>
    <n v="0"/>
    <n v="0"/>
    <n v="5.5"/>
    <n v="0"/>
    <n v="0"/>
    <n v="1"/>
    <n v="5.2"/>
    <n v="0"/>
    <n v="6"/>
    <n v="5.9"/>
    <n v="5.8"/>
    <n v="0"/>
    <n v="5.6"/>
    <n v="0"/>
    <n v="0"/>
    <n v="0"/>
    <n v="0"/>
    <n v="5.3"/>
    <n v="1"/>
    <n v="0"/>
    <n v="0"/>
    <n v="0"/>
    <n v="5.9"/>
    <n v="5.8"/>
    <n v="5.7"/>
    <n v="1"/>
    <n v="5.5"/>
    <n v="0"/>
    <n v="0"/>
    <n v="0"/>
    <n v="0"/>
    <n v="5.2"/>
    <n v="5.2"/>
    <n v="0"/>
    <n v="0"/>
    <n v="0"/>
    <n v="0"/>
    <n v="0"/>
    <n v="1"/>
    <n v="0"/>
    <n v="0"/>
    <n v="0"/>
    <n v="5.4"/>
    <n v="0"/>
    <n v="5.2"/>
    <n v="0"/>
    <n v="0"/>
  </r>
  <r>
    <x v="4"/>
    <n v="5304"/>
    <x v="4"/>
    <s v="San Esteban"/>
    <n v="3"/>
    <s v="Denuncias"/>
    <n v="220104005"/>
    <n v="220104"/>
    <s v="Delitos Sexuales"/>
    <s v="Violación"/>
    <n v="3"/>
    <n v="0"/>
    <n v="0"/>
    <n v="0"/>
    <n v="0"/>
    <n v="1"/>
    <n v="0"/>
    <n v="0"/>
    <n v="5.5"/>
    <n v="0"/>
    <n v="0"/>
    <n v="1"/>
    <n v="5.2"/>
    <n v="0"/>
    <n v="6"/>
    <n v="5.9"/>
    <n v="5.8"/>
    <n v="0"/>
    <n v="1"/>
    <n v="0"/>
    <n v="0"/>
    <n v="0"/>
    <n v="0"/>
    <n v="5.3"/>
    <n v="1"/>
    <n v="0"/>
    <n v="0"/>
    <n v="0"/>
    <n v="5.9"/>
    <n v="5.8"/>
    <n v="5.7"/>
    <n v="1"/>
    <n v="5.5"/>
    <n v="0"/>
    <n v="0"/>
    <n v="0"/>
    <n v="0"/>
    <n v="5.2"/>
    <n v="5.2"/>
    <n v="0"/>
    <n v="0"/>
    <n v="0"/>
    <n v="0"/>
    <n v="0"/>
    <n v="1"/>
    <n v="0"/>
    <n v="0"/>
    <n v="0"/>
    <n v="5.4"/>
    <n v="0"/>
    <n v="5.2"/>
    <n v="0"/>
    <n v="0"/>
  </r>
  <r>
    <x v="4"/>
    <n v="5304"/>
    <x v="4"/>
    <s v="San Esteban"/>
    <n v="4"/>
    <s v="Detenciones"/>
    <n v="220104005"/>
    <n v="220104"/>
    <s v="Delitos Sexuales"/>
    <s v="Violación"/>
    <n v="4"/>
    <n v="0"/>
    <n v="0"/>
    <n v="0"/>
    <n v="5.7"/>
    <n v="1"/>
    <n v="0"/>
    <n v="0"/>
    <n v="0"/>
    <n v="0"/>
    <n v="0"/>
    <n v="1"/>
    <n v="0"/>
    <n v="0"/>
    <n v="0"/>
    <n v="0"/>
    <n v="0"/>
    <n v="0"/>
    <n v="5.6"/>
    <n v="0"/>
    <n v="0"/>
    <n v="0"/>
    <n v="0"/>
    <n v="0"/>
    <n v="1"/>
    <n v="0"/>
    <n v="0"/>
    <n v="0"/>
    <n v="0"/>
    <n v="0"/>
    <n v="0"/>
    <n v="1"/>
    <n v="0"/>
    <n v="0"/>
    <n v="0"/>
    <n v="0"/>
    <n v="0"/>
    <n v="1"/>
    <n v="0"/>
    <n v="0"/>
    <n v="0"/>
    <n v="0"/>
    <n v="0"/>
    <n v="0"/>
    <n v="1"/>
    <n v="0"/>
    <n v="0"/>
    <n v="0"/>
    <n v="0"/>
    <n v="0"/>
    <n v="1"/>
    <n v="0"/>
    <n v="0"/>
  </r>
  <r>
    <x v="4"/>
    <n v="5401"/>
    <x v="4"/>
    <s v="La Ligua"/>
    <n v="1"/>
    <s v="Aprehendidos"/>
    <n v="220104005"/>
    <n v="220104"/>
    <s v="Delitos Sexuales"/>
    <s v="Violación"/>
    <n v="1"/>
    <n v="0"/>
    <n v="0"/>
    <n v="0"/>
    <n v="0"/>
    <n v="5.6"/>
    <n v="0"/>
    <n v="0"/>
    <n v="0"/>
    <n v="0"/>
    <n v="0"/>
    <n v="2.7"/>
    <n v="0"/>
    <n v="0"/>
    <n v="0"/>
    <n v="0"/>
    <n v="0"/>
    <n v="2.8"/>
    <n v="1"/>
    <n v="0"/>
    <n v="0"/>
    <n v="0"/>
    <n v="0"/>
    <n v="0"/>
    <n v="1"/>
    <n v="0"/>
    <n v="0"/>
    <n v="0"/>
    <n v="2.9"/>
    <n v="0"/>
    <n v="0"/>
    <n v="1"/>
    <n v="2.8"/>
    <n v="0"/>
    <n v="0"/>
    <n v="0"/>
    <n v="0"/>
    <n v="2.4"/>
    <n v="0"/>
    <n v="0"/>
    <n v="0"/>
    <n v="0"/>
    <n v="0"/>
    <n v="0"/>
    <n v="1"/>
    <n v="2.8"/>
    <n v="0"/>
    <n v="2.5"/>
    <n v="0"/>
    <n v="2.5"/>
    <n v="1"/>
    <n v="0"/>
    <n v="0"/>
  </r>
  <r>
    <x v="4"/>
    <n v="5401"/>
    <x v="4"/>
    <s v="La Ligua"/>
    <n v="2"/>
    <s v="Casos Policiales"/>
    <n v="220104005"/>
    <n v="220104"/>
    <s v="Delitos Sexuales"/>
    <s v="Violación"/>
    <n v="2"/>
    <n v="2.9"/>
    <n v="2.9"/>
    <n v="2.9"/>
    <n v="0"/>
    <n v="5.6"/>
    <n v="8.4"/>
    <n v="5.0999999999999996"/>
    <n v="2.5"/>
    <n v="2.5"/>
    <n v="0"/>
    <n v="4.9000000000000004"/>
    <n v="7.3"/>
    <n v="2.6"/>
    <n v="2.9"/>
    <n v="0"/>
    <n v="8.6"/>
    <n v="2.8"/>
    <n v="8.4"/>
    <n v="0"/>
    <n v="2.5"/>
    <n v="0"/>
    <n v="0"/>
    <n v="0"/>
    <n v="2.4"/>
    <n v="2.4"/>
    <n v="2.6"/>
    <n v="8.6999999999999993"/>
    <n v="2.9"/>
    <n v="2.9"/>
    <n v="17"/>
    <n v="8.4"/>
    <n v="2.8"/>
    <n v="0"/>
    <n v="2.5"/>
    <n v="2.5"/>
    <n v="7.4"/>
    <n v="4.9000000000000004"/>
    <n v="7.2"/>
    <n v="2.6"/>
    <n v="0"/>
    <n v="8.6"/>
    <n v="0"/>
    <n v="2.8"/>
    <n v="2.8"/>
    <n v="2.8"/>
    <n v="2.5"/>
    <n v="2.5"/>
    <n v="2.5"/>
    <n v="2.5"/>
    <n v="2.4"/>
    <n v="2.4"/>
    <n v="2.5"/>
  </r>
  <r>
    <x v="4"/>
    <n v="5401"/>
    <x v="4"/>
    <s v="La Ligua"/>
    <n v="3"/>
    <s v="Denuncias"/>
    <n v="220104005"/>
    <n v="220104"/>
    <s v="Delitos Sexuales"/>
    <s v="Violación"/>
    <n v="3"/>
    <n v="2.9"/>
    <n v="2.9"/>
    <n v="2.9"/>
    <n v="0"/>
    <n v="1"/>
    <n v="8.4"/>
    <n v="5.0999999999999996"/>
    <n v="2.5"/>
    <n v="2.5"/>
    <n v="0"/>
    <n v="2.4"/>
    <n v="7.3"/>
    <n v="2.6"/>
    <n v="2.9"/>
    <n v="0"/>
    <n v="8.6"/>
    <n v="2.8"/>
    <n v="8.4"/>
    <n v="0"/>
    <n v="2.5"/>
    <n v="0"/>
    <n v="0"/>
    <n v="0"/>
    <n v="2.4"/>
    <n v="2.4"/>
    <n v="2.6"/>
    <n v="8.6999999999999993"/>
    <n v="0"/>
    <n v="2.9"/>
    <n v="17"/>
    <n v="8.4"/>
    <n v="0"/>
    <n v="0"/>
    <n v="2.5"/>
    <n v="2.5"/>
    <n v="7.4"/>
    <n v="2.4"/>
    <n v="7.2"/>
    <n v="2.6"/>
    <n v="0"/>
    <n v="8.6"/>
    <n v="0"/>
    <n v="2.8"/>
    <n v="2.8"/>
    <n v="0"/>
    <n v="2.5"/>
    <n v="0"/>
    <n v="2.5"/>
    <n v="0"/>
    <n v="2.4"/>
    <n v="2.4"/>
    <n v="2.5"/>
  </r>
  <r>
    <x v="4"/>
    <n v="5401"/>
    <x v="4"/>
    <s v="La Ligua"/>
    <n v="4"/>
    <s v="Detenciones"/>
    <n v="220104005"/>
    <n v="220104"/>
    <s v="Delitos Sexuales"/>
    <s v="Violación"/>
    <n v="4"/>
    <n v="0"/>
    <n v="0"/>
    <n v="0"/>
    <n v="0"/>
    <n v="5.6"/>
    <n v="0"/>
    <n v="0"/>
    <n v="0"/>
    <n v="0"/>
    <n v="0"/>
    <n v="2.4"/>
    <n v="0"/>
    <n v="0"/>
    <n v="0"/>
    <n v="0"/>
    <n v="0"/>
    <n v="2.8"/>
    <n v="1"/>
    <n v="0"/>
    <n v="0"/>
    <n v="0"/>
    <n v="0"/>
    <n v="0"/>
    <n v="1"/>
    <n v="0"/>
    <n v="0"/>
    <n v="0"/>
    <n v="2.9"/>
    <n v="0"/>
    <n v="0"/>
    <n v="1"/>
    <n v="2.8"/>
    <n v="0"/>
    <n v="0"/>
    <n v="0"/>
    <n v="0"/>
    <n v="2.4"/>
    <n v="0"/>
    <n v="0"/>
    <n v="0"/>
    <n v="0"/>
    <n v="0"/>
    <n v="0"/>
    <n v="1"/>
    <n v="2.8"/>
    <n v="0"/>
    <n v="2.5"/>
    <n v="0"/>
    <n v="2.5"/>
    <n v="1"/>
    <n v="0"/>
    <n v="0"/>
  </r>
  <r>
    <x v="4"/>
    <n v="5402"/>
    <x v="4"/>
    <s v="Cabildo"/>
    <n v="1"/>
    <s v="Aprehendidos"/>
    <n v="220104005"/>
    <n v="220104"/>
    <s v="Delitos Sexuales"/>
    <s v="Violación"/>
    <n v="1"/>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2"/>
    <x v="4"/>
    <s v="Cabildo"/>
    <n v="2"/>
    <s v="Casos Policiales"/>
    <n v="220104005"/>
    <n v="220104"/>
    <s v="Delitos Sexuales"/>
    <s v="Violación"/>
    <n v="2"/>
    <n v="5"/>
    <n v="0"/>
    <n v="0"/>
    <n v="5"/>
    <n v="10"/>
    <n v="5"/>
    <n v="0"/>
    <n v="4.7"/>
    <n v="0"/>
    <n v="4.5999999999999996"/>
    <n v="1"/>
    <n v="4.5999999999999996"/>
    <n v="4.8"/>
    <n v="0"/>
    <n v="10"/>
    <n v="5"/>
    <n v="5"/>
    <n v="10"/>
    <n v="5"/>
    <n v="9.4"/>
    <n v="0"/>
    <n v="0"/>
    <n v="0"/>
    <n v="1"/>
    <n v="4.5999999999999996"/>
    <n v="0"/>
    <n v="20.100000000000001"/>
    <n v="0"/>
    <n v="0"/>
    <n v="10"/>
    <n v="1"/>
    <n v="5"/>
    <n v="0"/>
    <n v="0"/>
    <n v="4.5999999999999996"/>
    <n v="9.3000000000000007"/>
    <n v="1"/>
    <n v="9.1999999999999993"/>
    <n v="4.8"/>
    <n v="20.100000000000001"/>
    <n v="0"/>
    <n v="5"/>
    <n v="10"/>
    <n v="10"/>
    <n v="0"/>
    <n v="4.7"/>
    <n v="4.7"/>
    <n v="0"/>
    <n v="4.5999999999999996"/>
    <n v="1"/>
    <n v="4.5999999999999996"/>
    <n v="0"/>
  </r>
  <r>
    <x v="4"/>
    <n v="5402"/>
    <x v="4"/>
    <s v="Cabildo"/>
    <n v="3"/>
    <s v="Denuncias"/>
    <n v="220104005"/>
    <n v="220104"/>
    <s v="Delitos Sexuales"/>
    <s v="Violación"/>
    <n v="3"/>
    <n v="5"/>
    <n v="0"/>
    <n v="0"/>
    <n v="0"/>
    <n v="10"/>
    <n v="5"/>
    <n v="0"/>
    <n v="4.7"/>
    <n v="0"/>
    <n v="4.5999999999999996"/>
    <n v="1"/>
    <n v="4.5999999999999996"/>
    <n v="4.8"/>
    <n v="0"/>
    <n v="10"/>
    <n v="5"/>
    <n v="5"/>
    <n v="10"/>
    <n v="5"/>
    <n v="4.7"/>
    <n v="0"/>
    <n v="0"/>
    <n v="0"/>
    <n v="1"/>
    <n v="4.5999999999999996"/>
    <n v="0"/>
    <n v="5"/>
    <n v="0"/>
    <n v="0"/>
    <n v="10"/>
    <n v="1"/>
    <n v="5"/>
    <n v="0"/>
    <n v="0"/>
    <n v="4.5999999999999996"/>
    <n v="4.5999999999999996"/>
    <n v="1"/>
    <n v="9.1999999999999993"/>
    <n v="4.8"/>
    <n v="15.1"/>
    <n v="0"/>
    <n v="5"/>
    <n v="10"/>
    <n v="10"/>
    <n v="0"/>
    <n v="4.7"/>
    <n v="4.7"/>
    <n v="0"/>
    <n v="0"/>
    <n v="1"/>
    <n v="4.5999999999999996"/>
    <n v="0"/>
  </r>
  <r>
    <x v="4"/>
    <n v="5402"/>
    <x v="4"/>
    <s v="Cabildo"/>
    <n v="4"/>
    <s v="Detenciones"/>
    <n v="220104005"/>
    <n v="220104"/>
    <s v="Delitos Sexuales"/>
    <s v="Violación"/>
    <n v="4"/>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3"/>
    <x v="4"/>
    <s v="Papudo"/>
    <n v="1"/>
    <s v="Aprehendidos"/>
    <n v="220104005"/>
    <n v="220104"/>
    <s v="Delitos Sexuales"/>
    <s v="Violación"/>
    <n v="1"/>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3"/>
    <x v="4"/>
    <s v="Papudo"/>
    <n v="2"/>
    <s v="Casos Policiales"/>
    <n v="220104005"/>
    <n v="220104"/>
    <s v="Delitos Sexuales"/>
    <s v="Violación"/>
    <n v="2"/>
    <n v="0"/>
    <n v="18.7"/>
    <n v="0"/>
    <n v="0"/>
    <n v="1"/>
    <n v="0"/>
    <n v="0"/>
    <n v="17.2"/>
    <n v="0"/>
    <n v="16.8"/>
    <n v="1"/>
    <n v="16.399999999999999"/>
    <n v="0"/>
    <n v="19"/>
    <n v="18.7"/>
    <n v="0"/>
    <n v="0"/>
    <n v="1"/>
    <n v="0"/>
    <n v="17.3"/>
    <n v="17.100000000000001"/>
    <n v="0"/>
    <n v="0"/>
    <n v="1"/>
    <n v="0"/>
    <n v="16.100000000000001"/>
    <n v="0"/>
    <n v="0"/>
    <n v="0"/>
    <n v="18.2"/>
    <n v="1"/>
    <n v="0"/>
    <n v="0"/>
    <n v="17.100000000000001"/>
    <n v="0"/>
    <n v="16.7"/>
    <n v="1"/>
    <n v="0"/>
    <n v="0"/>
    <n v="0"/>
    <n v="0"/>
    <n v="0"/>
    <n v="0"/>
    <n v="1"/>
    <n v="17.7"/>
    <n v="0"/>
    <n v="0"/>
    <n v="0"/>
    <n v="16.600000000000001"/>
    <n v="1"/>
    <n v="0"/>
    <n v="0"/>
  </r>
  <r>
    <x v="4"/>
    <n v="5403"/>
    <x v="4"/>
    <s v="Papudo"/>
    <n v="3"/>
    <s v="Denuncias"/>
    <n v="220104005"/>
    <n v="220104"/>
    <s v="Delitos Sexuales"/>
    <s v="Violación"/>
    <n v="3"/>
    <n v="0"/>
    <n v="18.7"/>
    <n v="0"/>
    <n v="0"/>
    <n v="1"/>
    <n v="0"/>
    <n v="0"/>
    <n v="17.2"/>
    <n v="0"/>
    <n v="0"/>
    <n v="1"/>
    <n v="16.399999999999999"/>
    <n v="0"/>
    <n v="19"/>
    <n v="0"/>
    <n v="0"/>
    <n v="0"/>
    <n v="1"/>
    <n v="0"/>
    <n v="17.3"/>
    <n v="17.100000000000001"/>
    <n v="0"/>
    <n v="0"/>
    <n v="1"/>
    <n v="0"/>
    <n v="0"/>
    <n v="0"/>
    <n v="0"/>
    <n v="0"/>
    <n v="18.2"/>
    <n v="1"/>
    <n v="0"/>
    <n v="0"/>
    <n v="17.100000000000001"/>
    <n v="0"/>
    <n v="16.7"/>
    <n v="1"/>
    <n v="0"/>
    <n v="0"/>
    <n v="0"/>
    <n v="0"/>
    <n v="0"/>
    <n v="0"/>
    <n v="1"/>
    <n v="17.7"/>
    <n v="0"/>
    <n v="0"/>
    <n v="0"/>
    <n v="16.600000000000001"/>
    <n v="1"/>
    <n v="0"/>
    <n v="0"/>
  </r>
  <r>
    <x v="4"/>
    <n v="5403"/>
    <x v="4"/>
    <s v="Papudo"/>
    <n v="4"/>
    <s v="Detenciones"/>
    <n v="220104005"/>
    <n v="220104"/>
    <s v="Delitos Sexuales"/>
    <s v="Violación"/>
    <n v="4"/>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4"/>
    <x v="4"/>
    <s v="Petorca"/>
    <n v="1"/>
    <s v="Aprehendidos"/>
    <n v="220104005"/>
    <n v="220104"/>
    <s v="Delitos Sexuales"/>
    <s v="Violación"/>
    <n v="1"/>
    <n v="0"/>
    <n v="0"/>
    <n v="0"/>
    <n v="0"/>
    <n v="1"/>
    <n v="0"/>
    <n v="0"/>
    <n v="0"/>
    <n v="0"/>
    <n v="0"/>
    <n v="1"/>
    <n v="0"/>
    <n v="0"/>
    <n v="0"/>
    <n v="9.9"/>
    <n v="0"/>
    <n v="0"/>
    <n v="1"/>
    <n v="0"/>
    <n v="0"/>
    <n v="0"/>
    <n v="0"/>
    <n v="0"/>
    <n v="1"/>
    <n v="0"/>
    <n v="0"/>
    <n v="0"/>
    <n v="0"/>
    <n v="9.9"/>
    <n v="0"/>
    <n v="1"/>
    <n v="0"/>
    <n v="0"/>
    <n v="0"/>
    <n v="0"/>
    <n v="0"/>
    <n v="1"/>
    <n v="0"/>
    <n v="0"/>
    <n v="10"/>
    <n v="0"/>
    <n v="0"/>
    <n v="0"/>
    <n v="1"/>
    <n v="0"/>
    <n v="0"/>
    <n v="0"/>
    <n v="0"/>
    <n v="0"/>
    <n v="1"/>
    <n v="0"/>
    <n v="0"/>
  </r>
  <r>
    <x v="4"/>
    <n v="5404"/>
    <x v="4"/>
    <s v="Petorca"/>
    <n v="2"/>
    <s v="Casos Policiales"/>
    <n v="220104005"/>
    <n v="220104"/>
    <s v="Delitos Sexuales"/>
    <s v="Violación"/>
    <n v="2"/>
    <n v="0"/>
    <n v="0"/>
    <n v="0"/>
    <n v="0"/>
    <n v="19.7"/>
    <n v="0"/>
    <n v="0"/>
    <n v="0"/>
    <n v="0"/>
    <n v="0"/>
    <n v="1"/>
    <n v="0"/>
    <n v="9.5"/>
    <n v="0"/>
    <n v="9.9"/>
    <n v="0"/>
    <n v="0"/>
    <n v="1"/>
    <n v="0"/>
    <n v="0"/>
    <n v="10.199999999999999"/>
    <n v="0"/>
    <n v="0"/>
    <n v="1"/>
    <n v="0"/>
    <n v="0"/>
    <n v="0"/>
    <n v="0"/>
    <n v="9.9"/>
    <n v="0"/>
    <n v="1"/>
    <n v="0"/>
    <n v="0"/>
    <n v="0"/>
    <n v="0"/>
    <n v="0"/>
    <n v="10.3"/>
    <n v="0"/>
    <n v="0"/>
    <n v="10"/>
    <n v="9.9"/>
    <n v="0"/>
    <n v="0"/>
    <n v="9.8000000000000007"/>
    <n v="0"/>
    <n v="0"/>
    <n v="10.199999999999999"/>
    <n v="0"/>
    <n v="0"/>
    <n v="1"/>
    <n v="0"/>
    <n v="0"/>
  </r>
  <r>
    <x v="4"/>
    <n v="5404"/>
    <x v="4"/>
    <s v="Petorca"/>
    <n v="3"/>
    <s v="Denuncias"/>
    <n v="220104005"/>
    <n v="220104"/>
    <s v="Delitos Sexuales"/>
    <s v="Violación"/>
    <n v="3"/>
    <n v="0"/>
    <n v="0"/>
    <n v="0"/>
    <n v="0"/>
    <n v="19.7"/>
    <n v="0"/>
    <n v="0"/>
    <n v="0"/>
    <n v="0"/>
    <n v="0"/>
    <n v="1"/>
    <n v="0"/>
    <n v="9.5"/>
    <n v="0"/>
    <n v="0"/>
    <n v="0"/>
    <n v="0"/>
    <n v="1"/>
    <n v="0"/>
    <n v="0"/>
    <n v="10.199999999999999"/>
    <n v="0"/>
    <n v="0"/>
    <n v="1"/>
    <n v="0"/>
    <n v="0"/>
    <n v="0"/>
    <n v="0"/>
    <n v="0"/>
    <n v="0"/>
    <n v="1"/>
    <n v="0"/>
    <n v="0"/>
    <n v="0"/>
    <n v="0"/>
    <n v="0"/>
    <n v="10.3"/>
    <n v="0"/>
    <n v="0"/>
    <n v="0"/>
    <n v="9.9"/>
    <n v="0"/>
    <n v="0"/>
    <n v="9.8000000000000007"/>
    <n v="0"/>
    <n v="0"/>
    <n v="10.199999999999999"/>
    <n v="0"/>
    <n v="0"/>
    <n v="1"/>
    <n v="0"/>
    <n v="0"/>
  </r>
  <r>
    <x v="4"/>
    <n v="5404"/>
    <x v="4"/>
    <s v="Petorca"/>
    <n v="4"/>
    <s v="Detenciones"/>
    <n v="220104005"/>
    <n v="220104"/>
    <s v="Delitos Sexuales"/>
    <s v="Violación"/>
    <n v="4"/>
    <n v="0"/>
    <n v="0"/>
    <n v="0"/>
    <n v="0"/>
    <n v="1"/>
    <n v="0"/>
    <n v="0"/>
    <n v="0"/>
    <n v="0"/>
    <n v="0"/>
    <n v="1"/>
    <n v="0"/>
    <n v="0"/>
    <n v="0"/>
    <n v="9.9"/>
    <n v="0"/>
    <n v="0"/>
    <n v="1"/>
    <n v="0"/>
    <n v="0"/>
    <n v="0"/>
    <n v="0"/>
    <n v="0"/>
    <n v="1"/>
    <n v="0"/>
    <n v="0"/>
    <n v="0"/>
    <n v="0"/>
    <n v="9.9"/>
    <n v="0"/>
    <n v="1"/>
    <n v="0"/>
    <n v="0"/>
    <n v="0"/>
    <n v="0"/>
    <n v="0"/>
    <n v="1"/>
    <n v="0"/>
    <n v="0"/>
    <n v="10"/>
    <n v="0"/>
    <n v="0"/>
    <n v="0"/>
    <n v="1"/>
    <n v="0"/>
    <n v="0"/>
    <n v="0"/>
    <n v="0"/>
    <n v="0"/>
    <n v="1"/>
    <n v="0"/>
    <n v="0"/>
  </r>
  <r>
    <x v="4"/>
    <n v="5405"/>
    <x v="4"/>
    <s v="Zapallar"/>
    <n v="1"/>
    <s v="Aprehendidos"/>
    <n v="220104005"/>
    <n v="220104"/>
    <s v="Delitos Sexuales"/>
    <s v="Violación"/>
    <n v="1"/>
    <n v="0"/>
    <n v="0"/>
    <n v="0"/>
    <n v="0"/>
    <n v="1"/>
    <n v="0"/>
    <n v="0"/>
    <n v="0"/>
    <n v="0"/>
    <n v="0"/>
    <n v="1"/>
    <n v="0"/>
    <n v="0"/>
    <n v="0"/>
    <n v="0"/>
    <n v="0"/>
    <n v="0"/>
    <n v="14.2"/>
    <n v="0"/>
    <n v="0"/>
    <n v="0"/>
    <n v="0"/>
    <n v="0"/>
    <n v="1"/>
    <n v="0"/>
    <n v="0"/>
    <n v="0"/>
    <n v="14.9"/>
    <n v="0"/>
    <n v="0"/>
    <n v="1"/>
    <n v="0"/>
    <n v="0"/>
    <n v="0"/>
    <n v="0"/>
    <n v="0"/>
    <n v="1"/>
    <n v="0"/>
    <n v="0"/>
    <n v="0"/>
    <n v="0"/>
    <n v="0"/>
    <n v="0"/>
    <n v="1"/>
    <n v="0"/>
    <n v="0"/>
    <n v="0"/>
    <n v="0"/>
    <n v="0"/>
    <n v="1"/>
    <n v="0"/>
    <n v="0"/>
  </r>
  <r>
    <x v="4"/>
    <n v="5405"/>
    <x v="4"/>
    <s v="Zapallar"/>
    <n v="2"/>
    <s v="Casos Policiales"/>
    <n v="220104005"/>
    <n v="220104"/>
    <s v="Delitos Sexuales"/>
    <s v="Violación"/>
    <n v="2"/>
    <n v="0"/>
    <n v="0"/>
    <n v="29.4"/>
    <n v="0"/>
    <n v="1"/>
    <n v="0"/>
    <n v="0"/>
    <n v="13"/>
    <n v="0"/>
    <n v="0"/>
    <n v="1"/>
    <n v="12.1"/>
    <n v="0"/>
    <n v="15.2"/>
    <n v="0"/>
    <n v="0"/>
    <n v="0"/>
    <n v="14.2"/>
    <n v="0"/>
    <n v="0"/>
    <n v="0"/>
    <n v="0"/>
    <n v="0"/>
    <n v="1"/>
    <n v="0"/>
    <n v="0"/>
    <n v="15.2"/>
    <n v="14.9"/>
    <n v="14.7"/>
    <n v="0"/>
    <n v="14.2"/>
    <n v="0"/>
    <n v="0"/>
    <n v="0"/>
    <n v="0"/>
    <n v="0"/>
    <n v="1"/>
    <n v="12"/>
    <n v="0"/>
    <n v="0"/>
    <n v="14.9"/>
    <n v="0"/>
    <n v="14.4"/>
    <n v="1"/>
    <n v="0"/>
    <n v="0"/>
    <n v="0"/>
    <n v="0"/>
    <n v="0"/>
    <n v="1"/>
    <n v="0"/>
    <n v="0"/>
  </r>
  <r>
    <x v="4"/>
    <n v="5405"/>
    <x v="4"/>
    <s v="Zapallar"/>
    <n v="3"/>
    <s v="Denuncias"/>
    <n v="220104005"/>
    <n v="220104"/>
    <s v="Delitos Sexuales"/>
    <s v="Violación"/>
    <n v="3"/>
    <n v="0"/>
    <n v="0"/>
    <n v="29.4"/>
    <n v="0"/>
    <n v="1"/>
    <n v="0"/>
    <n v="0"/>
    <n v="13"/>
    <n v="0"/>
    <n v="0"/>
    <n v="1"/>
    <n v="12.1"/>
    <n v="0"/>
    <n v="15.2"/>
    <n v="0"/>
    <n v="0"/>
    <n v="0"/>
    <n v="1"/>
    <n v="0"/>
    <n v="0"/>
    <n v="0"/>
    <n v="0"/>
    <n v="0"/>
    <n v="1"/>
    <n v="0"/>
    <n v="0"/>
    <n v="15.2"/>
    <n v="0"/>
    <n v="14.7"/>
    <n v="0"/>
    <n v="14.2"/>
    <n v="0"/>
    <n v="0"/>
    <n v="0"/>
    <n v="0"/>
    <n v="0"/>
    <n v="1"/>
    <n v="12"/>
    <n v="0"/>
    <n v="0"/>
    <n v="14.9"/>
    <n v="0"/>
    <n v="14.4"/>
    <n v="1"/>
    <n v="0"/>
    <n v="0"/>
    <n v="0"/>
    <n v="0"/>
    <n v="0"/>
    <n v="1"/>
    <n v="0"/>
    <n v="0"/>
  </r>
  <r>
    <x v="4"/>
    <n v="5405"/>
    <x v="4"/>
    <s v="Zapallar"/>
    <n v="4"/>
    <s v="Detenciones"/>
    <n v="220104005"/>
    <n v="220104"/>
    <s v="Delitos Sexuales"/>
    <s v="Violación"/>
    <n v="4"/>
    <n v="0"/>
    <n v="0"/>
    <n v="0"/>
    <n v="0"/>
    <n v="1"/>
    <n v="0"/>
    <n v="0"/>
    <n v="0"/>
    <n v="0"/>
    <n v="0"/>
    <n v="1"/>
    <n v="0"/>
    <n v="0"/>
    <n v="0"/>
    <n v="0"/>
    <n v="0"/>
    <n v="0"/>
    <n v="14.2"/>
    <n v="0"/>
    <n v="0"/>
    <n v="0"/>
    <n v="0"/>
    <n v="0"/>
    <n v="1"/>
    <n v="0"/>
    <n v="0"/>
    <n v="0"/>
    <n v="14.9"/>
    <n v="0"/>
    <n v="0"/>
    <n v="1"/>
    <n v="0"/>
    <n v="0"/>
    <n v="0"/>
    <n v="0"/>
    <n v="0"/>
    <n v="1"/>
    <n v="0"/>
    <n v="0"/>
    <n v="0"/>
    <n v="0"/>
    <n v="0"/>
    <n v="0"/>
    <n v="1"/>
    <n v="0"/>
    <n v="0"/>
    <n v="0"/>
    <n v="0"/>
    <n v="0"/>
    <n v="1"/>
    <n v="0"/>
    <n v="0"/>
  </r>
  <r>
    <x v="4"/>
    <n v="5501"/>
    <x v="4"/>
    <s v="Quillota"/>
    <n v="1"/>
    <s v="Aprehendidos"/>
    <n v="220104005"/>
    <n v="220104"/>
    <s v="Delitos Sexuales"/>
    <s v="Violación"/>
    <n v="1"/>
    <n v="2.4"/>
    <n v="0"/>
    <n v="0"/>
    <n v="1.1000000000000001"/>
    <n v="3.4"/>
    <n v="0"/>
    <n v="0"/>
    <n v="1.1000000000000001"/>
    <n v="1.1000000000000001"/>
    <n v="1.1000000000000001"/>
    <n v="1"/>
    <n v="0"/>
    <n v="0"/>
    <n v="0"/>
    <n v="0"/>
    <n v="0"/>
    <n v="0"/>
    <n v="2.2999999999999998"/>
    <n v="1.1000000000000001"/>
    <n v="1.1000000000000001"/>
    <n v="1.1000000000000001"/>
    <n v="1.1000000000000001"/>
    <n v="0"/>
    <n v="1.1000000000000001"/>
    <n v="1"/>
    <n v="0"/>
    <n v="0"/>
    <n v="0"/>
    <n v="1.2"/>
    <n v="0"/>
    <n v="1"/>
    <n v="2.2000000000000002"/>
    <n v="0"/>
    <n v="0"/>
    <n v="0"/>
    <n v="0"/>
    <n v="1"/>
    <n v="0"/>
    <n v="0"/>
    <n v="1.2"/>
    <n v="0"/>
    <n v="0"/>
    <n v="0"/>
    <n v="1"/>
    <n v="0"/>
    <n v="0"/>
    <n v="0"/>
    <n v="0"/>
    <n v="0"/>
    <n v="1"/>
    <n v="3.2"/>
    <n v="1.1000000000000001"/>
  </r>
  <r>
    <x v="4"/>
    <n v="5501"/>
    <x v="4"/>
    <s v="Quillota"/>
    <n v="2"/>
    <s v="Casos Policiales"/>
    <n v="220104005"/>
    <n v="220104"/>
    <s v="Delitos Sexuales"/>
    <s v="Violación"/>
    <n v="2"/>
    <n v="3.5"/>
    <n v="1.2"/>
    <n v="0"/>
    <n v="3.4"/>
    <n v="5.6"/>
    <n v="2.2000000000000002"/>
    <n v="1.1000000000000001"/>
    <n v="4.4000000000000004"/>
    <n v="4.4000000000000004"/>
    <n v="1.1000000000000001"/>
    <n v="2.1"/>
    <n v="4.3"/>
    <n v="6.1"/>
    <n v="4.7"/>
    <n v="2.2999999999999998"/>
    <n v="5.8"/>
    <n v="4.5999999999999996"/>
    <n v="4.5"/>
    <n v="4.5"/>
    <n v="4.4000000000000004"/>
    <n v="1.1000000000000001"/>
    <n v="2.2000000000000002"/>
    <n v="2.2000000000000002"/>
    <n v="2.1"/>
    <n v="10.6"/>
    <n v="1"/>
    <n v="2.4"/>
    <n v="3.5"/>
    <n v="5.8"/>
    <n v="2.2999999999999998"/>
    <n v="5.6"/>
    <n v="4.5"/>
    <n v="3.3"/>
    <n v="1.1000000000000001"/>
    <n v="3.3"/>
    <n v="1.1000000000000001"/>
    <n v="4.3"/>
    <n v="2.1"/>
    <n v="5.0999999999999996"/>
    <n v="4.7"/>
    <n v="2.2999999999999998"/>
    <n v="1.2"/>
    <n v="4.5999999999999996"/>
    <n v="4.5"/>
    <n v="3.3"/>
    <n v="2.2000000000000002"/>
    <n v="0"/>
    <n v="0"/>
    <n v="2.2000000000000002"/>
    <n v="2.1"/>
    <n v="8.5"/>
    <n v="4.4000000000000004"/>
  </r>
  <r>
    <x v="4"/>
    <n v="5501"/>
    <x v="4"/>
    <s v="Quillota"/>
    <n v="3"/>
    <s v="Denuncias"/>
    <n v="220104005"/>
    <n v="220104"/>
    <s v="Delitos Sexuales"/>
    <s v="Violación"/>
    <n v="3"/>
    <n v="1.2"/>
    <n v="1.2"/>
    <n v="0"/>
    <n v="2.2999999999999998"/>
    <n v="3.4"/>
    <n v="2.2000000000000002"/>
    <n v="1.1000000000000001"/>
    <n v="3.3"/>
    <n v="3.3"/>
    <n v="0"/>
    <n v="2.1"/>
    <n v="4.3"/>
    <n v="6.1"/>
    <n v="4.7"/>
    <n v="2.2999999999999998"/>
    <n v="5.8"/>
    <n v="4.5999999999999996"/>
    <n v="2.2999999999999998"/>
    <n v="3.3"/>
    <n v="3.3"/>
    <n v="0"/>
    <n v="1.1000000000000001"/>
    <n v="2.2000000000000002"/>
    <n v="1.1000000000000001"/>
    <n v="9.6"/>
    <n v="1"/>
    <n v="2.4"/>
    <n v="3.5"/>
    <n v="4.5999999999999996"/>
    <n v="2.2999999999999998"/>
    <n v="5.6"/>
    <n v="2.2000000000000002"/>
    <n v="3.3"/>
    <n v="1.1000000000000001"/>
    <n v="3.3"/>
    <n v="1.1000000000000001"/>
    <n v="3.2"/>
    <n v="2.1"/>
    <n v="5.0999999999999996"/>
    <n v="3.5"/>
    <n v="2.2999999999999998"/>
    <n v="1.2"/>
    <n v="4.5999999999999996"/>
    <n v="4.5"/>
    <n v="3.3"/>
    <n v="2.2000000000000002"/>
    <n v="0"/>
    <n v="0"/>
    <n v="2.2000000000000002"/>
    <n v="2.1"/>
    <n v="5.3"/>
    <n v="3.3"/>
  </r>
  <r>
    <x v="4"/>
    <n v="5501"/>
    <x v="4"/>
    <s v="Quillota"/>
    <n v="4"/>
    <s v="Detenciones"/>
    <n v="220104005"/>
    <n v="220104"/>
    <s v="Delitos Sexuales"/>
    <s v="Violación"/>
    <n v="4"/>
    <n v="2.4"/>
    <n v="0"/>
    <n v="0"/>
    <n v="1.1000000000000001"/>
    <n v="2.2999999999999998"/>
    <n v="0"/>
    <n v="0"/>
    <n v="1.1000000000000001"/>
    <n v="1.1000000000000001"/>
    <n v="1.1000000000000001"/>
    <n v="1"/>
    <n v="0"/>
    <n v="0"/>
    <n v="0"/>
    <n v="0"/>
    <n v="0"/>
    <n v="0"/>
    <n v="2.2999999999999998"/>
    <n v="1.1000000000000001"/>
    <n v="1.1000000000000001"/>
    <n v="1.1000000000000001"/>
    <n v="1.1000000000000001"/>
    <n v="0"/>
    <n v="1.1000000000000001"/>
    <n v="1.1000000000000001"/>
    <n v="0"/>
    <n v="0"/>
    <n v="0"/>
    <n v="1.2"/>
    <n v="0"/>
    <n v="1"/>
    <n v="2.2000000000000002"/>
    <n v="0"/>
    <n v="0"/>
    <n v="0"/>
    <n v="0"/>
    <n v="1.1000000000000001"/>
    <n v="0"/>
    <n v="0"/>
    <n v="1.2"/>
    <n v="0"/>
    <n v="0"/>
    <n v="0"/>
    <n v="1"/>
    <n v="0"/>
    <n v="0"/>
    <n v="0"/>
    <n v="0"/>
    <n v="0"/>
    <n v="1"/>
    <n v="3.2"/>
    <n v="1.1000000000000001"/>
  </r>
  <r>
    <x v="4"/>
    <n v="5502"/>
    <x v="4"/>
    <s v="La Calera"/>
    <n v="1"/>
    <s v="Aprehendidos"/>
    <n v="220104005"/>
    <n v="220104"/>
    <s v="Delitos Sexuales"/>
    <s v="Violación"/>
    <n v="1"/>
    <n v="0"/>
    <n v="0"/>
    <n v="0"/>
    <n v="0"/>
    <n v="1.9"/>
    <n v="1.9"/>
    <n v="0"/>
    <n v="0"/>
    <n v="0"/>
    <n v="0"/>
    <n v="1"/>
    <n v="3.8"/>
    <n v="1.9"/>
    <n v="0"/>
    <n v="5.8"/>
    <n v="0"/>
    <n v="0"/>
    <n v="1"/>
    <n v="0"/>
    <n v="0"/>
    <n v="0"/>
    <n v="0"/>
    <n v="0"/>
    <n v="1"/>
    <n v="3.5"/>
    <n v="0"/>
    <n v="0"/>
    <n v="1.9"/>
    <n v="0"/>
    <n v="0"/>
    <n v="1"/>
    <n v="0"/>
    <n v="0"/>
    <n v="1.8"/>
    <n v="0"/>
    <n v="0"/>
    <n v="1.8"/>
    <n v="0"/>
    <n v="1.9"/>
    <n v="3.9"/>
    <n v="1.9"/>
    <n v="0"/>
    <n v="0"/>
    <n v="1.9"/>
    <n v="0"/>
    <n v="0"/>
    <n v="0"/>
    <n v="0"/>
    <n v="0"/>
    <n v="1"/>
    <n v="0"/>
    <n v="0"/>
  </r>
  <r>
    <x v="4"/>
    <n v="5502"/>
    <x v="4"/>
    <s v="La Calera"/>
    <n v="2"/>
    <s v="Casos Policiales"/>
    <n v="220104005"/>
    <n v="220104"/>
    <s v="Delitos Sexuales"/>
    <s v="Violación"/>
    <n v="2"/>
    <n v="5.8"/>
    <n v="3.9"/>
    <n v="1.9"/>
    <n v="7.7"/>
    <n v="5.8"/>
    <n v="1.9"/>
    <n v="1.8"/>
    <n v="1.8"/>
    <n v="1.8"/>
    <n v="0"/>
    <n v="1"/>
    <n v="5.3"/>
    <n v="7.5"/>
    <n v="5.8"/>
    <n v="5.8"/>
    <n v="3.9"/>
    <n v="3.9"/>
    <n v="1.9"/>
    <n v="0"/>
    <n v="1.8"/>
    <n v="3.6"/>
    <n v="3.6"/>
    <n v="3.5"/>
    <n v="1.8"/>
    <n v="3.5"/>
    <n v="1.9"/>
    <n v="0"/>
    <n v="3.9"/>
    <n v="3.9"/>
    <n v="13.5"/>
    <n v="1"/>
    <n v="3.8"/>
    <n v="0"/>
    <n v="1.8"/>
    <n v="0"/>
    <n v="0"/>
    <n v="7.1"/>
    <n v="1.8"/>
    <n v="7.5"/>
    <n v="7.8"/>
    <n v="5.8"/>
    <n v="9.6999999999999993"/>
    <n v="9.6"/>
    <n v="7.7"/>
    <n v="1.9"/>
    <n v="1.8"/>
    <n v="0"/>
    <n v="0"/>
    <n v="1.8"/>
    <n v="5.3"/>
    <n v="3.5"/>
    <n v="1.8"/>
  </r>
  <r>
    <x v="4"/>
    <n v="5502"/>
    <x v="4"/>
    <s v="La Calera"/>
    <n v="3"/>
    <s v="Denuncias"/>
    <n v="220104005"/>
    <n v="220104"/>
    <s v="Delitos Sexuales"/>
    <s v="Violación"/>
    <n v="3"/>
    <n v="5.8"/>
    <n v="3.9"/>
    <n v="1.9"/>
    <n v="7.7"/>
    <n v="3.8"/>
    <n v="0"/>
    <n v="1.8"/>
    <n v="1.8"/>
    <n v="1.8"/>
    <n v="0"/>
    <n v="1"/>
    <n v="1.8"/>
    <n v="5.6"/>
    <n v="5.8"/>
    <n v="5.8"/>
    <n v="3.9"/>
    <n v="3.9"/>
    <n v="1.9"/>
    <n v="0"/>
    <n v="1.8"/>
    <n v="3.6"/>
    <n v="3.6"/>
    <n v="3.5"/>
    <n v="1.8"/>
    <n v="0"/>
    <n v="1.9"/>
    <n v="0"/>
    <n v="1.9"/>
    <n v="3.9"/>
    <n v="13.5"/>
    <n v="1"/>
    <n v="3.8"/>
    <n v="0"/>
    <n v="0"/>
    <n v="0"/>
    <n v="0"/>
    <n v="5.3"/>
    <n v="1.8"/>
    <n v="5.6"/>
    <n v="3.9"/>
    <n v="3.9"/>
    <n v="9.6999999999999993"/>
    <n v="9.6"/>
    <n v="5.8"/>
    <n v="1.9"/>
    <n v="1.8"/>
    <n v="0"/>
    <n v="0"/>
    <n v="1.8"/>
    <n v="5.3"/>
    <n v="3.5"/>
    <n v="1.8"/>
  </r>
  <r>
    <x v="4"/>
    <n v="5502"/>
    <x v="4"/>
    <s v="La Calera"/>
    <n v="4"/>
    <s v="Detenciones"/>
    <n v="220104005"/>
    <n v="220104"/>
    <s v="Delitos Sexuales"/>
    <s v="Violación"/>
    <n v="4"/>
    <n v="0"/>
    <n v="0"/>
    <n v="0"/>
    <n v="0"/>
    <n v="1.9"/>
    <n v="1.9"/>
    <n v="0"/>
    <n v="0"/>
    <n v="0"/>
    <n v="0"/>
    <n v="1"/>
    <n v="3.5"/>
    <n v="1.9"/>
    <n v="0"/>
    <n v="3.9"/>
    <n v="0"/>
    <n v="0"/>
    <n v="1"/>
    <n v="0"/>
    <n v="0"/>
    <n v="0"/>
    <n v="0"/>
    <n v="0"/>
    <n v="1"/>
    <n v="3.5"/>
    <n v="0"/>
    <n v="0"/>
    <n v="1.9"/>
    <n v="0"/>
    <n v="0"/>
    <n v="1"/>
    <n v="0"/>
    <n v="0"/>
    <n v="1.8"/>
    <n v="0"/>
    <n v="0"/>
    <n v="1.8"/>
    <n v="0"/>
    <n v="1.9"/>
    <n v="3.9"/>
    <n v="1.9"/>
    <n v="0"/>
    <n v="0"/>
    <n v="1.9"/>
    <n v="0"/>
    <n v="0"/>
    <n v="0"/>
    <n v="0"/>
    <n v="0"/>
    <n v="1"/>
    <n v="0"/>
    <n v="0"/>
  </r>
  <r>
    <x v="4"/>
    <n v="5503"/>
    <x v="4"/>
    <s v="Hijuela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5.7"/>
    <n v="0"/>
    <n v="1"/>
    <n v="0"/>
    <n v="0"/>
    <n v="0"/>
    <n v="0"/>
    <n v="0"/>
    <n v="1"/>
    <n v="0"/>
    <n v="0"/>
  </r>
  <r>
    <x v="4"/>
    <n v="5503"/>
    <x v="4"/>
    <s v="Hijuelas"/>
    <n v="2"/>
    <s v="Casos Policiales"/>
    <n v="220104005"/>
    <n v="220104"/>
    <s v="Delitos Sexuales"/>
    <s v="Violación"/>
    <n v="2"/>
    <n v="5.8"/>
    <n v="0"/>
    <n v="5.7"/>
    <n v="0"/>
    <n v="1"/>
    <n v="0"/>
    <n v="0"/>
    <n v="0"/>
    <n v="0"/>
    <n v="0"/>
    <n v="1"/>
    <n v="0"/>
    <n v="5.2"/>
    <n v="11.5"/>
    <n v="0"/>
    <n v="0"/>
    <n v="5.6"/>
    <n v="1"/>
    <n v="0"/>
    <n v="0"/>
    <n v="5.0999999999999996"/>
    <n v="0"/>
    <n v="0"/>
    <n v="1"/>
    <n v="0"/>
    <n v="5.2"/>
    <n v="0"/>
    <n v="0"/>
    <n v="0"/>
    <n v="0"/>
    <n v="1"/>
    <n v="5.5"/>
    <n v="0"/>
    <n v="0"/>
    <n v="0"/>
    <n v="0"/>
    <n v="14.8"/>
    <n v="4.9000000000000004"/>
    <n v="0"/>
    <n v="0"/>
    <n v="0"/>
    <n v="5.7"/>
    <n v="0"/>
    <n v="1"/>
    <n v="0"/>
    <n v="5.0999999999999996"/>
    <n v="5"/>
    <n v="0"/>
    <n v="0"/>
    <n v="1"/>
    <n v="9.6999999999999993"/>
    <n v="0"/>
  </r>
  <r>
    <x v="4"/>
    <n v="5503"/>
    <x v="4"/>
    <s v="Hijuelas"/>
    <n v="3"/>
    <s v="Denuncias"/>
    <n v="220104005"/>
    <n v="220104"/>
    <s v="Delitos Sexuales"/>
    <s v="Violación"/>
    <n v="3"/>
    <n v="5.8"/>
    <n v="0"/>
    <n v="5.7"/>
    <n v="0"/>
    <n v="1"/>
    <n v="0"/>
    <n v="0"/>
    <n v="0"/>
    <n v="0"/>
    <n v="0"/>
    <n v="1"/>
    <n v="0"/>
    <n v="5.2"/>
    <n v="11.5"/>
    <n v="0"/>
    <n v="0"/>
    <n v="5.6"/>
    <n v="1"/>
    <n v="0"/>
    <n v="0"/>
    <n v="5.0999999999999996"/>
    <n v="0"/>
    <n v="0"/>
    <n v="1"/>
    <n v="0"/>
    <n v="5.2"/>
    <n v="0"/>
    <n v="0"/>
    <n v="0"/>
    <n v="0"/>
    <n v="1"/>
    <n v="5.5"/>
    <n v="0"/>
    <n v="0"/>
    <n v="0"/>
    <n v="0"/>
    <n v="14.8"/>
    <n v="4.9000000000000004"/>
    <n v="0"/>
    <n v="0"/>
    <n v="0"/>
    <n v="0"/>
    <n v="0"/>
    <n v="1"/>
    <n v="0"/>
    <n v="5.0999999999999996"/>
    <n v="5"/>
    <n v="0"/>
    <n v="0"/>
    <n v="1"/>
    <n v="9.6999999999999993"/>
    <n v="0"/>
  </r>
  <r>
    <x v="4"/>
    <n v="5503"/>
    <x v="4"/>
    <s v="Hijuela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5.7"/>
    <n v="0"/>
    <n v="1"/>
    <n v="0"/>
    <n v="0"/>
    <n v="0"/>
    <n v="0"/>
    <n v="0"/>
    <n v="1"/>
    <n v="0"/>
    <n v="0"/>
  </r>
  <r>
    <x v="4"/>
    <n v="5504"/>
    <x v="4"/>
    <s v="La Cruz"/>
    <n v="1"/>
    <s v="Aprehendidos"/>
    <n v="220104005"/>
    <n v="220104"/>
    <s v="Delitos Sexuales"/>
    <s v="Violación"/>
    <n v="1"/>
    <n v="0"/>
    <n v="0"/>
    <n v="0"/>
    <n v="0"/>
    <n v="1"/>
    <n v="0"/>
    <n v="0"/>
    <n v="0"/>
    <n v="0"/>
    <n v="0"/>
    <n v="1"/>
    <n v="0"/>
    <n v="0"/>
    <n v="0"/>
    <n v="0"/>
    <n v="0"/>
    <n v="5.3"/>
    <n v="1"/>
    <n v="0"/>
    <n v="0"/>
    <n v="0"/>
    <n v="0"/>
    <n v="0"/>
    <n v="1"/>
    <n v="0"/>
    <n v="0"/>
    <n v="0"/>
    <n v="0"/>
    <n v="0"/>
    <n v="0"/>
    <n v="1"/>
    <n v="0"/>
    <n v="0"/>
    <n v="0"/>
    <n v="0"/>
    <n v="0"/>
    <n v="1"/>
    <n v="0"/>
    <n v="0"/>
    <n v="0"/>
    <n v="0"/>
    <n v="0"/>
    <n v="0"/>
    <n v="1"/>
    <n v="0"/>
    <n v="0"/>
    <n v="0"/>
    <n v="0"/>
    <n v="0"/>
    <n v="1"/>
    <n v="0"/>
    <n v="0"/>
  </r>
  <r>
    <x v="4"/>
    <n v="5504"/>
    <x v="4"/>
    <s v="La Cruz"/>
    <n v="2"/>
    <s v="Casos Policiales"/>
    <n v="220104005"/>
    <n v="220104"/>
    <s v="Delitos Sexuales"/>
    <s v="Violación"/>
    <n v="2"/>
    <n v="0"/>
    <n v="0"/>
    <n v="0"/>
    <n v="0"/>
    <n v="1"/>
    <n v="0"/>
    <n v="0"/>
    <n v="5.9"/>
    <n v="0"/>
    <n v="5.7"/>
    <n v="1"/>
    <n v="0"/>
    <n v="3.9"/>
    <n v="0"/>
    <n v="0"/>
    <n v="0"/>
    <n v="5.3"/>
    <n v="1"/>
    <n v="4.9000000000000004"/>
    <n v="6"/>
    <n v="11.8"/>
    <n v="0"/>
    <n v="5.7"/>
    <n v="1"/>
    <n v="5.6"/>
    <n v="0"/>
    <n v="0"/>
    <n v="0"/>
    <n v="0"/>
    <n v="5.3"/>
    <n v="1"/>
    <n v="0"/>
    <n v="4.5"/>
    <n v="9.1999999999999993"/>
    <n v="6.3"/>
    <n v="12.9"/>
    <n v="6.6"/>
    <n v="10.199999999999999"/>
    <n v="0"/>
    <n v="0"/>
    <n v="0"/>
    <n v="5.5"/>
    <n v="0"/>
    <n v="1"/>
    <n v="0"/>
    <n v="0"/>
    <n v="0"/>
    <n v="0"/>
    <n v="0"/>
    <n v="1"/>
    <n v="0"/>
    <n v="0"/>
  </r>
  <r>
    <x v="4"/>
    <n v="5504"/>
    <x v="4"/>
    <s v="La Cruz"/>
    <n v="3"/>
    <s v="Denuncias"/>
    <n v="220104005"/>
    <n v="220104"/>
    <s v="Delitos Sexuales"/>
    <s v="Violación"/>
    <n v="3"/>
    <n v="0"/>
    <n v="0"/>
    <n v="0"/>
    <n v="0"/>
    <n v="1"/>
    <n v="0"/>
    <n v="0"/>
    <n v="5.9"/>
    <n v="0"/>
    <n v="5.7"/>
    <n v="1"/>
    <n v="0"/>
    <n v="3.9"/>
    <n v="0"/>
    <n v="0"/>
    <n v="0"/>
    <n v="5.3"/>
    <n v="1"/>
    <n v="4.9000000000000004"/>
    <n v="6"/>
    <n v="11.8"/>
    <n v="0"/>
    <n v="5.7"/>
    <n v="1"/>
    <n v="5.6"/>
    <n v="0"/>
    <n v="0"/>
    <n v="0"/>
    <n v="0"/>
    <n v="5.3"/>
    <n v="1"/>
    <n v="0"/>
    <n v="0"/>
    <n v="0"/>
    <n v="0"/>
    <n v="0"/>
    <n v="1"/>
    <n v="16.600000000000001"/>
    <n v="0"/>
    <n v="0"/>
    <n v="0"/>
    <n v="5.5"/>
    <n v="0"/>
    <n v="1"/>
    <n v="0"/>
    <n v="0"/>
    <n v="0"/>
    <n v="0"/>
    <n v="0"/>
    <n v="1"/>
    <n v="0"/>
    <n v="0"/>
  </r>
  <r>
    <x v="4"/>
    <n v="5504"/>
    <x v="4"/>
    <s v="La Cruz"/>
    <n v="4"/>
    <s v="Detenciones"/>
    <n v="220104005"/>
    <n v="220104"/>
    <s v="Delitos Sexuales"/>
    <s v="Violación"/>
    <n v="4"/>
    <n v="0"/>
    <n v="0"/>
    <n v="0"/>
    <n v="0"/>
    <n v="1"/>
    <n v="0"/>
    <n v="0"/>
    <n v="0"/>
    <n v="0"/>
    <n v="0"/>
    <n v="1"/>
    <n v="0"/>
    <n v="0"/>
    <n v="0"/>
    <n v="0"/>
    <n v="0"/>
    <n v="5.3"/>
    <n v="1"/>
    <n v="0"/>
    <n v="0"/>
    <n v="0"/>
    <n v="0"/>
    <n v="0"/>
    <n v="1"/>
    <n v="0"/>
    <n v="0"/>
    <n v="0"/>
    <n v="0"/>
    <n v="0"/>
    <n v="0"/>
    <n v="1"/>
    <n v="0"/>
    <n v="0"/>
    <n v="0"/>
    <n v="0"/>
    <n v="0"/>
    <n v="1"/>
    <n v="0"/>
    <n v="0"/>
    <n v="0"/>
    <n v="0"/>
    <n v="0"/>
    <n v="0"/>
    <n v="1"/>
    <n v="0"/>
    <n v="0"/>
    <n v="0"/>
    <n v="0"/>
    <n v="0"/>
    <n v="1"/>
    <n v="0"/>
    <n v="0"/>
  </r>
  <r>
    <x v="4"/>
    <n v="5506"/>
    <x v="4"/>
    <s v="Nogales"/>
    <n v="1"/>
    <s v="Aprehendidos"/>
    <n v="220104005"/>
    <n v="220104"/>
    <s v="Delitos Sexuales"/>
    <s v="Violación"/>
    <n v="1"/>
    <n v="0"/>
    <n v="0"/>
    <n v="4.4000000000000004"/>
    <n v="0"/>
    <n v="1"/>
    <n v="0"/>
    <n v="0"/>
    <n v="0"/>
    <n v="0"/>
    <n v="8.6999999999999993"/>
    <n v="1"/>
    <n v="0"/>
    <n v="0"/>
    <n v="0"/>
    <n v="0"/>
    <n v="0"/>
    <n v="0"/>
    <n v="1"/>
    <n v="0"/>
    <n v="0"/>
    <n v="0"/>
    <n v="0"/>
    <n v="4.3"/>
    <n v="1"/>
    <n v="0"/>
    <n v="0"/>
    <n v="0"/>
    <n v="0"/>
    <n v="0"/>
    <n v="0"/>
    <n v="1"/>
    <n v="0"/>
    <n v="0"/>
    <n v="0"/>
    <n v="0"/>
    <n v="0"/>
    <n v="1"/>
    <n v="0"/>
    <n v="0"/>
    <n v="0"/>
    <n v="0"/>
    <n v="0"/>
    <n v="0"/>
    <n v="1"/>
    <n v="0"/>
    <n v="0"/>
    <n v="3.6"/>
    <n v="0"/>
    <n v="0"/>
    <n v="1"/>
    <n v="0"/>
    <n v="0"/>
  </r>
  <r>
    <x v="4"/>
    <n v="5506"/>
    <x v="4"/>
    <s v="Nogales"/>
    <n v="2"/>
    <s v="Casos Policiales"/>
    <n v="220104005"/>
    <n v="220104"/>
    <s v="Delitos Sexuales"/>
    <s v="Violación"/>
    <n v="2"/>
    <n v="0"/>
    <n v="4.4000000000000004"/>
    <n v="8.8000000000000007"/>
    <n v="0"/>
    <n v="1"/>
    <n v="0"/>
    <n v="0"/>
    <n v="0"/>
    <n v="3.6"/>
    <n v="7.2"/>
    <n v="1"/>
    <n v="3.5"/>
    <n v="4.3"/>
    <n v="0"/>
    <n v="4.4000000000000004"/>
    <n v="0"/>
    <n v="4.4000000000000004"/>
    <n v="1"/>
    <n v="0"/>
    <n v="0"/>
    <n v="0"/>
    <n v="0"/>
    <n v="3.6"/>
    <n v="1"/>
    <n v="0"/>
    <n v="0"/>
    <n v="4.4000000000000004"/>
    <n v="4.4000000000000004"/>
    <n v="0"/>
    <n v="8.8000000000000007"/>
    <n v="1"/>
    <n v="8.8000000000000007"/>
    <n v="11.1"/>
    <n v="0"/>
    <n v="3.6"/>
    <n v="0"/>
    <n v="7.1"/>
    <n v="3.5"/>
    <n v="0"/>
    <n v="0"/>
    <n v="0"/>
    <n v="0"/>
    <n v="8.8000000000000007"/>
    <n v="1"/>
    <n v="8.8000000000000007"/>
    <n v="0"/>
    <n v="3.6"/>
    <n v="3.6"/>
    <n v="0"/>
    <n v="3.5"/>
    <n v="0"/>
    <n v="3.6"/>
  </r>
  <r>
    <x v="4"/>
    <n v="5506"/>
    <x v="4"/>
    <s v="Nogales"/>
    <n v="3"/>
    <s v="Denuncias"/>
    <n v="220104005"/>
    <n v="220104"/>
    <s v="Delitos Sexuales"/>
    <s v="Violación"/>
    <n v="3"/>
    <n v="0"/>
    <n v="4.4000000000000004"/>
    <n v="4.4000000000000004"/>
    <n v="0"/>
    <n v="1"/>
    <n v="0"/>
    <n v="0"/>
    <n v="0"/>
    <n v="3.6"/>
    <n v="0"/>
    <n v="1"/>
    <n v="3.5"/>
    <n v="4.3"/>
    <n v="0"/>
    <n v="4.4000000000000004"/>
    <n v="0"/>
    <n v="4.4000000000000004"/>
    <n v="1"/>
    <n v="0"/>
    <n v="0"/>
    <n v="0"/>
    <n v="0"/>
    <n v="0"/>
    <n v="1"/>
    <n v="0"/>
    <n v="0"/>
    <n v="4.4000000000000004"/>
    <n v="4.4000000000000004"/>
    <n v="0"/>
    <n v="8.8000000000000007"/>
    <n v="1"/>
    <n v="8.8000000000000007"/>
    <n v="11.1"/>
    <n v="0"/>
    <n v="3.6"/>
    <n v="0"/>
    <n v="7.1"/>
    <n v="3.5"/>
    <n v="0"/>
    <n v="0"/>
    <n v="0"/>
    <n v="0"/>
    <n v="8.8000000000000007"/>
    <n v="1"/>
    <n v="8.8000000000000007"/>
    <n v="0"/>
    <n v="0"/>
    <n v="3.6"/>
    <n v="0"/>
    <n v="3.5"/>
    <n v="0"/>
    <n v="3.6"/>
  </r>
  <r>
    <x v="4"/>
    <n v="5506"/>
    <x v="4"/>
    <s v="Nogales"/>
    <n v="4"/>
    <s v="Detenciones"/>
    <n v="220104005"/>
    <n v="220104"/>
    <s v="Delitos Sexuales"/>
    <s v="Violación"/>
    <n v="4"/>
    <n v="0"/>
    <n v="0"/>
    <n v="4.4000000000000004"/>
    <n v="0"/>
    <n v="1"/>
    <n v="0"/>
    <n v="0"/>
    <n v="0"/>
    <n v="0"/>
    <n v="7.2"/>
    <n v="1"/>
    <n v="0"/>
    <n v="0"/>
    <n v="0"/>
    <n v="0"/>
    <n v="0"/>
    <n v="0"/>
    <n v="1"/>
    <n v="0"/>
    <n v="0"/>
    <n v="0"/>
    <n v="0"/>
    <n v="3.6"/>
    <n v="1"/>
    <n v="0"/>
    <n v="0"/>
    <n v="0"/>
    <n v="0"/>
    <n v="0"/>
    <n v="0"/>
    <n v="1"/>
    <n v="0"/>
    <n v="0"/>
    <n v="0"/>
    <n v="0"/>
    <n v="0"/>
    <n v="1"/>
    <n v="0"/>
    <n v="0"/>
    <n v="0"/>
    <n v="0"/>
    <n v="0"/>
    <n v="0"/>
    <n v="1"/>
    <n v="0"/>
    <n v="0"/>
    <n v="3.6"/>
    <n v="0"/>
    <n v="0"/>
    <n v="1"/>
    <n v="0"/>
    <n v="0"/>
  </r>
  <r>
    <x v="4"/>
    <n v="5601"/>
    <x v="4"/>
    <s v="San Antonio"/>
    <n v="1"/>
    <s v="Aprehendidos"/>
    <n v="220104005"/>
    <n v="220104"/>
    <s v="Delitos Sexuales"/>
    <s v="Violación"/>
    <n v="1"/>
    <n v="0"/>
    <n v="0"/>
    <n v="1.1000000000000001"/>
    <n v="0"/>
    <n v="1"/>
    <n v="1.1000000000000001"/>
    <n v="2.2000000000000002"/>
    <n v="2.1"/>
    <n v="2.1"/>
    <n v="0"/>
    <n v="1.1000000000000001"/>
    <n v="0"/>
    <n v="0"/>
    <n v="1.1000000000000001"/>
    <n v="3.3"/>
    <n v="2.2000000000000002"/>
    <n v="1.1000000000000001"/>
    <n v="1.1000000000000001"/>
    <n v="1.1000000000000001"/>
    <n v="0"/>
    <n v="1.1000000000000001"/>
    <n v="0"/>
    <n v="1.1000000000000001"/>
    <n v="1"/>
    <n v="0"/>
    <n v="0"/>
    <n v="2.2000000000000002"/>
    <n v="0"/>
    <n v="1.1000000000000001"/>
    <n v="1.1000000000000001"/>
    <n v="1.1000000000000001"/>
    <n v="2.2000000000000002"/>
    <n v="0"/>
    <n v="0"/>
    <n v="0"/>
    <n v="0"/>
    <n v="1"/>
    <n v="0"/>
    <n v="0"/>
    <n v="1.1000000000000001"/>
    <n v="0"/>
    <n v="0"/>
    <n v="2.2000000000000002"/>
    <n v="3.3"/>
    <n v="0"/>
    <n v="3"/>
    <n v="0"/>
    <n v="0"/>
    <n v="0"/>
    <n v="1"/>
    <n v="0"/>
    <n v="2"/>
  </r>
  <r>
    <x v="4"/>
    <n v="5601"/>
    <x v="4"/>
    <s v="San Antonio"/>
    <n v="2"/>
    <s v="Casos Policiales"/>
    <n v="220104005"/>
    <n v="220104"/>
    <s v="Delitos Sexuales"/>
    <s v="Violación"/>
    <n v="2"/>
    <n v="3.3"/>
    <n v="0"/>
    <n v="8.8000000000000007"/>
    <n v="4.4000000000000004"/>
    <n v="4.3"/>
    <n v="6.5"/>
    <n v="4.9000000000000004"/>
    <n v="2.9"/>
    <n v="5.9"/>
    <n v="6.8"/>
    <n v="3.9"/>
    <n v="6.7"/>
    <n v="9.3000000000000007"/>
    <n v="6.6"/>
    <n v="5.5"/>
    <n v="3.3"/>
    <n v="6.6"/>
    <n v="4.3"/>
    <n v="5.4"/>
    <n v="3"/>
    <n v="4.9000000000000004"/>
    <n v="2.9"/>
    <n v="4.8"/>
    <n v="7.7"/>
    <n v="4.8"/>
    <n v="4.0999999999999996"/>
    <n v="3.3"/>
    <n v="5.5"/>
    <n v="5.5"/>
    <n v="4.4000000000000004"/>
    <n v="4.3"/>
    <n v="4.3"/>
    <n v="1"/>
    <n v="4.9000000000000004"/>
    <n v="1"/>
    <n v="7.7"/>
    <n v="1.9"/>
    <n v="5.7"/>
    <n v="10.3"/>
    <n v="4.4000000000000004"/>
    <n v="3.3"/>
    <n v="2.2000000000000002"/>
    <n v="5.5"/>
    <n v="7.6"/>
    <n v="5.4"/>
    <n v="4.9000000000000004"/>
    <n v="3.9"/>
    <n v="5.8"/>
    <n v="0"/>
    <n v="6.7"/>
    <n v="2.9"/>
    <n v="5.9"/>
  </r>
  <r>
    <x v="4"/>
    <n v="5601"/>
    <x v="4"/>
    <s v="San Antonio"/>
    <n v="3"/>
    <s v="Denuncias"/>
    <n v="220104005"/>
    <n v="220104"/>
    <s v="Delitos Sexuales"/>
    <s v="Violación"/>
    <n v="3"/>
    <n v="3.3"/>
    <n v="0"/>
    <n v="7.7"/>
    <n v="4.4000000000000004"/>
    <n v="4.3"/>
    <n v="5.4"/>
    <n v="3"/>
    <n v="1"/>
    <n v="3.9"/>
    <n v="6.8"/>
    <n v="2.9"/>
    <n v="5.8"/>
    <n v="9.3000000000000007"/>
    <n v="5.5"/>
    <n v="2.2000000000000002"/>
    <n v="1.1000000000000001"/>
    <n v="5.5"/>
    <n v="3.3"/>
    <n v="4.3"/>
    <n v="3"/>
    <n v="3.9"/>
    <n v="2.9"/>
    <n v="3.9"/>
    <n v="7.7"/>
    <n v="4.8"/>
    <n v="4.0999999999999996"/>
    <n v="2.2000000000000002"/>
    <n v="5.5"/>
    <n v="4.4000000000000004"/>
    <n v="3.3"/>
    <n v="3.3"/>
    <n v="2.2000000000000002"/>
    <n v="1"/>
    <n v="4.9000000000000004"/>
    <n v="1"/>
    <n v="7.7"/>
    <n v="1.9"/>
    <n v="5.7"/>
    <n v="10.3"/>
    <n v="3.3"/>
    <n v="3.3"/>
    <n v="2.2000000000000002"/>
    <n v="4.4000000000000004"/>
    <n v="4.3"/>
    <n v="5.4"/>
    <n v="3"/>
    <n v="3.9"/>
    <n v="5.8"/>
    <n v="0"/>
    <n v="6.7"/>
    <n v="2.9"/>
    <n v="3.9"/>
  </r>
  <r>
    <x v="4"/>
    <n v="5601"/>
    <x v="4"/>
    <s v="San Antonio"/>
    <n v="4"/>
    <s v="Detenciones"/>
    <n v="220104005"/>
    <n v="220104"/>
    <s v="Delitos Sexuales"/>
    <s v="Violación"/>
    <n v="4"/>
    <n v="0"/>
    <n v="0"/>
    <n v="1.1000000000000001"/>
    <n v="0"/>
    <n v="1"/>
    <n v="1.1000000000000001"/>
    <n v="2"/>
    <n v="2"/>
    <n v="2"/>
    <n v="0"/>
    <n v="1"/>
    <n v="1"/>
    <n v="0"/>
    <n v="1.1000000000000001"/>
    <n v="3.3"/>
    <n v="2.2000000000000002"/>
    <n v="1.1000000000000001"/>
    <n v="1.1000000000000001"/>
    <n v="1.1000000000000001"/>
    <n v="0"/>
    <n v="1"/>
    <n v="0"/>
    <n v="1"/>
    <n v="1"/>
    <n v="0"/>
    <n v="0"/>
    <n v="1.1000000000000001"/>
    <n v="0"/>
    <n v="1.1000000000000001"/>
    <n v="1.1000000000000001"/>
    <n v="1.1000000000000001"/>
    <n v="2.2000000000000002"/>
    <n v="0"/>
    <n v="0"/>
    <n v="0"/>
    <n v="0"/>
    <n v="1"/>
    <n v="0"/>
    <n v="0"/>
    <n v="1.1000000000000001"/>
    <n v="0"/>
    <n v="0"/>
    <n v="1.1000000000000001"/>
    <n v="3.3"/>
    <n v="0"/>
    <n v="2"/>
    <n v="0"/>
    <n v="0"/>
    <n v="0"/>
    <n v="1"/>
    <n v="0"/>
    <n v="2"/>
  </r>
  <r>
    <x v="4"/>
    <n v="5602"/>
    <x v="4"/>
    <s v="Algarrobo"/>
    <n v="1"/>
    <s v="Aprehendidos"/>
    <n v="220104005"/>
    <n v="220104"/>
    <s v="Delitos Sexuales"/>
    <s v="Violación"/>
    <n v="1"/>
    <n v="0"/>
    <n v="0"/>
    <n v="0"/>
    <n v="0"/>
    <n v="1"/>
    <n v="0"/>
    <n v="0"/>
    <n v="0"/>
    <n v="0"/>
    <n v="0"/>
    <n v="1"/>
    <n v="0"/>
    <n v="0"/>
    <n v="0"/>
    <n v="0"/>
    <n v="0"/>
    <n v="0"/>
    <n v="1"/>
    <n v="0"/>
    <n v="0"/>
    <n v="0"/>
    <n v="0"/>
    <n v="0"/>
    <n v="6.1"/>
    <n v="0"/>
    <n v="0"/>
    <n v="0"/>
    <n v="8.6"/>
    <n v="0"/>
    <n v="0"/>
    <n v="1"/>
    <n v="0"/>
    <n v="0"/>
    <n v="0"/>
    <n v="0"/>
    <n v="0"/>
    <n v="1"/>
    <n v="0"/>
    <n v="0"/>
    <n v="8.9"/>
    <n v="0"/>
    <n v="0"/>
    <n v="0"/>
    <n v="1"/>
    <n v="0"/>
    <n v="13.7"/>
    <n v="0"/>
    <n v="0"/>
    <n v="0"/>
    <n v="1"/>
    <n v="0"/>
    <n v="0"/>
  </r>
  <r>
    <x v="4"/>
    <n v="5602"/>
    <x v="4"/>
    <s v="Algarrobo"/>
    <n v="2"/>
    <s v="Casos Policiales"/>
    <n v="220104005"/>
    <n v="220104"/>
    <s v="Delitos Sexuales"/>
    <s v="Violación"/>
    <n v="2"/>
    <n v="17.7"/>
    <n v="0"/>
    <n v="8.3000000000000007"/>
    <n v="8.1"/>
    <n v="1"/>
    <n v="0"/>
    <n v="14.1"/>
    <n v="6.8"/>
    <n v="0"/>
    <n v="0"/>
    <n v="1"/>
    <n v="12"/>
    <n v="6.6"/>
    <n v="17.7"/>
    <n v="0"/>
    <n v="0"/>
    <n v="8.1"/>
    <n v="7.9"/>
    <n v="7.7"/>
    <n v="14"/>
    <n v="0"/>
    <n v="0"/>
    <n v="6.3"/>
    <n v="6.1"/>
    <n v="5.9"/>
    <n v="6.6"/>
    <n v="8.9"/>
    <n v="8.6"/>
    <n v="0"/>
    <n v="0"/>
    <n v="1"/>
    <n v="0"/>
    <n v="13.9"/>
    <n v="0"/>
    <n v="6.5"/>
    <n v="6.3"/>
    <n v="1"/>
    <n v="5.9"/>
    <n v="13.2"/>
    <n v="17.7"/>
    <n v="8.6"/>
    <n v="0"/>
    <n v="0"/>
    <n v="1"/>
    <n v="0"/>
    <n v="6.9"/>
    <n v="0"/>
    <n v="0"/>
    <n v="0"/>
    <n v="1"/>
    <n v="0"/>
    <n v="0"/>
  </r>
  <r>
    <x v="4"/>
    <n v="5602"/>
    <x v="4"/>
    <s v="Algarrobo"/>
    <n v="3"/>
    <s v="Denuncias"/>
    <n v="220104005"/>
    <n v="220104"/>
    <s v="Delitos Sexuales"/>
    <s v="Violación"/>
    <n v="3"/>
    <n v="17.7"/>
    <n v="0"/>
    <n v="8.3000000000000007"/>
    <n v="8.1"/>
    <n v="1"/>
    <n v="0"/>
    <n v="14.1"/>
    <n v="6.8"/>
    <n v="0"/>
    <n v="0"/>
    <n v="1"/>
    <n v="12"/>
    <n v="6.6"/>
    <n v="17.7"/>
    <n v="0"/>
    <n v="0"/>
    <n v="8.1"/>
    <n v="7.9"/>
    <n v="7.7"/>
    <n v="14"/>
    <n v="0"/>
    <n v="0"/>
    <n v="6.3"/>
    <n v="1"/>
    <n v="5.9"/>
    <n v="6.6"/>
    <n v="8.9"/>
    <n v="0"/>
    <n v="0"/>
    <n v="0"/>
    <n v="1"/>
    <n v="0"/>
    <n v="13.9"/>
    <n v="0"/>
    <n v="6.5"/>
    <n v="6.3"/>
    <n v="1"/>
    <n v="5.9"/>
    <n v="13.2"/>
    <n v="8.9"/>
    <n v="8.6"/>
    <n v="0"/>
    <n v="0"/>
    <n v="1"/>
    <n v="0"/>
    <n v="0"/>
    <n v="0"/>
    <n v="0"/>
    <n v="0"/>
    <n v="1"/>
    <n v="0"/>
    <n v="0"/>
  </r>
  <r>
    <x v="4"/>
    <n v="5602"/>
    <x v="4"/>
    <s v="Algarrobo"/>
    <n v="4"/>
    <s v="Detenciones"/>
    <n v="220104005"/>
    <n v="220104"/>
    <s v="Delitos Sexuales"/>
    <s v="Violación"/>
    <n v="4"/>
    <n v="0"/>
    <n v="0"/>
    <n v="0"/>
    <n v="0"/>
    <n v="1"/>
    <n v="0"/>
    <n v="0"/>
    <n v="0"/>
    <n v="0"/>
    <n v="0"/>
    <n v="1"/>
    <n v="0"/>
    <n v="0"/>
    <n v="0"/>
    <n v="0"/>
    <n v="0"/>
    <n v="0"/>
    <n v="1"/>
    <n v="0"/>
    <n v="0"/>
    <n v="0"/>
    <n v="0"/>
    <n v="0"/>
    <n v="6.1"/>
    <n v="0"/>
    <n v="0"/>
    <n v="0"/>
    <n v="8.6"/>
    <n v="0"/>
    <n v="0"/>
    <n v="1"/>
    <n v="0"/>
    <n v="0"/>
    <n v="0"/>
    <n v="0"/>
    <n v="0"/>
    <n v="1"/>
    <n v="0"/>
    <n v="0"/>
    <n v="8.9"/>
    <n v="0"/>
    <n v="0"/>
    <n v="0"/>
    <n v="1"/>
    <n v="0"/>
    <n v="6.9"/>
    <n v="0"/>
    <n v="0"/>
    <n v="0"/>
    <n v="1"/>
    <n v="0"/>
    <n v="0"/>
  </r>
  <r>
    <x v="4"/>
    <n v="5603"/>
    <x v="4"/>
    <s v="Cartagena"/>
    <n v="1"/>
    <s v="Aprehendidos"/>
    <n v="220104005"/>
    <n v="220104"/>
    <s v="Delitos Sexuales"/>
    <s v="Violación"/>
    <n v="1"/>
    <n v="0"/>
    <n v="0"/>
    <n v="0"/>
    <n v="0"/>
    <n v="1"/>
    <n v="0"/>
    <n v="4.5"/>
    <n v="8.6999999999999993"/>
    <n v="4.3"/>
    <n v="0"/>
    <n v="4.0999999999999996"/>
    <n v="0"/>
    <n v="0"/>
    <n v="0"/>
    <n v="4.9000000000000004"/>
    <n v="9.6"/>
    <n v="0"/>
    <n v="1"/>
    <n v="0"/>
    <n v="0"/>
    <n v="0"/>
    <n v="0"/>
    <n v="0"/>
    <n v="1"/>
    <n v="0"/>
    <n v="3.9"/>
    <n v="0"/>
    <n v="0"/>
    <n v="0"/>
    <n v="0"/>
    <n v="1"/>
    <n v="0"/>
    <n v="3.6"/>
    <n v="0"/>
    <n v="0"/>
    <n v="3.3"/>
    <n v="3.2"/>
    <n v="0"/>
    <n v="0"/>
    <n v="0"/>
    <n v="0"/>
    <n v="0"/>
    <n v="0"/>
    <n v="1"/>
    <n v="0"/>
    <n v="3.6"/>
    <n v="0"/>
    <n v="0"/>
    <n v="0"/>
    <n v="1"/>
    <n v="0"/>
    <n v="3.5"/>
  </r>
  <r>
    <x v="4"/>
    <n v="5603"/>
    <x v="4"/>
    <s v="Cartagena"/>
    <n v="2"/>
    <s v="Casos Policiales"/>
    <n v="220104005"/>
    <n v="220104"/>
    <s v="Delitos Sexuales"/>
    <s v="Violación"/>
    <n v="2"/>
    <n v="5"/>
    <n v="14.8"/>
    <n v="4.8"/>
    <n v="0"/>
    <n v="9.3000000000000007"/>
    <n v="0"/>
    <n v="11"/>
    <n v="14.3"/>
    <n v="13.9"/>
    <n v="13.4"/>
    <n v="6.5"/>
    <n v="6.3"/>
    <n v="7.9"/>
    <n v="5"/>
    <n v="24.6"/>
    <n v="14.5"/>
    <n v="4.7"/>
    <n v="9.3000000000000007"/>
    <n v="0"/>
    <n v="0"/>
    <n v="3.5"/>
    <n v="3.4"/>
    <n v="3.3"/>
    <n v="9.6999999999999993"/>
    <n v="6.3"/>
    <n v="19.7"/>
    <n v="0"/>
    <n v="4.9000000000000004"/>
    <n v="19.3"/>
    <n v="0"/>
    <n v="1"/>
    <n v="13.6"/>
    <n v="10.9"/>
    <n v="3.5"/>
    <n v="3.4"/>
    <n v="6.6"/>
    <n v="6.4"/>
    <n v="3.1"/>
    <n v="7.9"/>
    <n v="5"/>
    <n v="0"/>
    <n v="0"/>
    <n v="0"/>
    <n v="1"/>
    <n v="9.1"/>
    <n v="14.4"/>
    <n v="0"/>
    <n v="10.199999999999999"/>
    <n v="6.6"/>
    <n v="3.2"/>
    <n v="9.3000000000000007"/>
    <n v="13.9"/>
  </r>
  <r>
    <x v="4"/>
    <n v="5603"/>
    <x v="4"/>
    <s v="Cartagena"/>
    <n v="3"/>
    <s v="Denuncias"/>
    <n v="220104005"/>
    <n v="220104"/>
    <s v="Delitos Sexuales"/>
    <s v="Violación"/>
    <n v="3"/>
    <n v="5"/>
    <n v="14.8"/>
    <n v="4.8"/>
    <n v="0"/>
    <n v="9.3000000000000007"/>
    <n v="0"/>
    <n v="7.4"/>
    <n v="7.1"/>
    <n v="10.4"/>
    <n v="10.1"/>
    <n v="3.3"/>
    <n v="6.3"/>
    <n v="7.9"/>
    <n v="5"/>
    <n v="24.6"/>
    <n v="14.5"/>
    <n v="4.7"/>
    <n v="9.3000000000000007"/>
    <n v="0"/>
    <n v="0"/>
    <n v="3.5"/>
    <n v="3.4"/>
    <n v="3.3"/>
    <n v="6.5"/>
    <n v="6.3"/>
    <n v="15.8"/>
    <n v="0"/>
    <n v="4.9000000000000004"/>
    <n v="19.3"/>
    <n v="0"/>
    <n v="1"/>
    <n v="13.6"/>
    <n v="7.3"/>
    <n v="3.5"/>
    <n v="3.4"/>
    <n v="3.3"/>
    <n v="3.2"/>
    <n v="3.1"/>
    <n v="7.9"/>
    <n v="5"/>
    <n v="0"/>
    <n v="0"/>
    <n v="0"/>
    <n v="1"/>
    <n v="9.1"/>
    <n v="10.8"/>
    <n v="0"/>
    <n v="10.199999999999999"/>
    <n v="6.6"/>
    <n v="3.2"/>
    <n v="9.3000000000000007"/>
    <n v="10.4"/>
  </r>
  <r>
    <x v="4"/>
    <n v="5603"/>
    <x v="4"/>
    <s v="Cartagena"/>
    <n v="4"/>
    <s v="Detenciones"/>
    <n v="220104005"/>
    <n v="220104"/>
    <s v="Delitos Sexuales"/>
    <s v="Violación"/>
    <n v="4"/>
    <n v="0"/>
    <n v="0"/>
    <n v="0"/>
    <n v="0"/>
    <n v="1"/>
    <n v="0"/>
    <n v="3.7"/>
    <n v="7.1"/>
    <n v="3.5"/>
    <n v="3.4"/>
    <n v="3.3"/>
    <n v="0"/>
    <n v="0"/>
    <n v="0"/>
    <n v="4.9000000000000004"/>
    <n v="9.6"/>
    <n v="0"/>
    <n v="1"/>
    <n v="0"/>
    <n v="0"/>
    <n v="0"/>
    <n v="0"/>
    <n v="0"/>
    <n v="3.2"/>
    <n v="0"/>
    <n v="3.9"/>
    <n v="0"/>
    <n v="0"/>
    <n v="0"/>
    <n v="0"/>
    <n v="1"/>
    <n v="0"/>
    <n v="3.6"/>
    <n v="0"/>
    <n v="0"/>
    <n v="3.3"/>
    <n v="3.2"/>
    <n v="0"/>
    <n v="0"/>
    <n v="0"/>
    <n v="0"/>
    <n v="0"/>
    <n v="0"/>
    <n v="1"/>
    <n v="0"/>
    <n v="3.6"/>
    <n v="0"/>
    <n v="0"/>
    <n v="0"/>
    <n v="1"/>
    <n v="0"/>
    <n v="3.5"/>
  </r>
  <r>
    <x v="4"/>
    <n v="5604"/>
    <x v="4"/>
    <s v="El Quisco"/>
    <n v="1"/>
    <s v="Aprehendidos"/>
    <n v="220104005"/>
    <n v="220104"/>
    <s v="Delitos Sexuales"/>
    <s v="Violación"/>
    <n v="1"/>
    <n v="0"/>
    <n v="0"/>
    <n v="0"/>
    <n v="0"/>
    <n v="6.8"/>
    <n v="0"/>
    <n v="0"/>
    <n v="0"/>
    <n v="6.2"/>
    <n v="0"/>
    <n v="1"/>
    <n v="5.8"/>
    <n v="0"/>
    <n v="7.8"/>
    <n v="0"/>
    <n v="7.3"/>
    <n v="0"/>
    <n v="1"/>
    <n v="0"/>
    <n v="0"/>
    <n v="0"/>
    <n v="5.5"/>
    <n v="0"/>
    <n v="1"/>
    <n v="0"/>
    <n v="0"/>
    <n v="0"/>
    <n v="0"/>
    <n v="7.3"/>
    <n v="0"/>
    <n v="1"/>
    <n v="0"/>
    <n v="0"/>
    <n v="0"/>
    <n v="0"/>
    <n v="0"/>
    <n v="1"/>
    <n v="0"/>
    <n v="0"/>
    <n v="0"/>
    <n v="0"/>
    <n v="0"/>
    <n v="0"/>
    <n v="1"/>
    <n v="0"/>
    <n v="0"/>
    <n v="0"/>
    <n v="0"/>
    <n v="0"/>
    <n v="1"/>
    <n v="0"/>
    <n v="5.5"/>
  </r>
  <r>
    <x v="4"/>
    <n v="5604"/>
    <x v="4"/>
    <s v="El Quisco"/>
    <n v="2"/>
    <s v="Casos Policiales"/>
    <n v="220104005"/>
    <n v="220104"/>
    <s v="Delitos Sexuales"/>
    <s v="Violación"/>
    <n v="2"/>
    <n v="0"/>
    <n v="7.5"/>
    <n v="7.3"/>
    <n v="0"/>
    <n v="13.7"/>
    <n v="0"/>
    <n v="17.8"/>
    <n v="0"/>
    <n v="5.5"/>
    <n v="0"/>
    <n v="5.0999999999999996"/>
    <n v="4.9000000000000004"/>
    <n v="11.3"/>
    <n v="15.6"/>
    <n v="15.1"/>
    <n v="7.3"/>
    <n v="7"/>
    <n v="6.8"/>
    <n v="20"/>
    <n v="0"/>
    <n v="0"/>
    <n v="5.5"/>
    <n v="5.3"/>
    <n v="1"/>
    <n v="4.9000000000000004"/>
    <n v="5.6"/>
    <n v="7.8"/>
    <n v="0"/>
    <n v="7.3"/>
    <n v="0"/>
    <n v="1"/>
    <n v="6.7"/>
    <n v="5.8"/>
    <n v="5.6"/>
    <n v="5.4"/>
    <n v="0"/>
    <n v="10"/>
    <n v="9.6999999999999993"/>
    <n v="5.6"/>
    <n v="15.6"/>
    <n v="15.1"/>
    <n v="0"/>
    <n v="0"/>
    <n v="1"/>
    <n v="13.3"/>
    <n v="0"/>
    <n v="0"/>
    <n v="5.4"/>
    <n v="0"/>
    <n v="1"/>
    <n v="4.8"/>
    <n v="5.5"/>
  </r>
  <r>
    <x v="4"/>
    <n v="5604"/>
    <x v="4"/>
    <s v="El Quisco"/>
    <n v="3"/>
    <s v="Denuncias"/>
    <n v="220104005"/>
    <n v="220104"/>
    <s v="Delitos Sexuales"/>
    <s v="Violación"/>
    <n v="3"/>
    <n v="0"/>
    <n v="7.5"/>
    <n v="7.3"/>
    <n v="0"/>
    <n v="6.8"/>
    <n v="0"/>
    <n v="17.8"/>
    <n v="0"/>
    <n v="0"/>
    <n v="0"/>
    <n v="5.0999999999999996"/>
    <n v="0"/>
    <n v="11.3"/>
    <n v="15.6"/>
    <n v="15.1"/>
    <n v="7.3"/>
    <n v="7"/>
    <n v="6.8"/>
    <n v="20"/>
    <n v="0"/>
    <n v="0"/>
    <n v="0"/>
    <n v="5.3"/>
    <n v="1"/>
    <n v="4.9000000000000004"/>
    <n v="5.6"/>
    <n v="7.8"/>
    <n v="0"/>
    <n v="0"/>
    <n v="0"/>
    <n v="1"/>
    <n v="6.7"/>
    <n v="5.8"/>
    <n v="5.6"/>
    <n v="5.4"/>
    <n v="0"/>
    <n v="10"/>
    <n v="9.6999999999999993"/>
    <n v="5.6"/>
    <n v="15.6"/>
    <n v="15.1"/>
    <n v="0"/>
    <n v="0"/>
    <n v="1"/>
    <n v="13.3"/>
    <n v="0"/>
    <n v="0"/>
    <n v="5.4"/>
    <n v="0"/>
    <n v="1"/>
    <n v="4.8"/>
    <n v="0"/>
  </r>
  <r>
    <x v="4"/>
    <n v="5604"/>
    <x v="4"/>
    <s v="El Quisco"/>
    <n v="4"/>
    <s v="Detenciones"/>
    <n v="220104005"/>
    <n v="220104"/>
    <s v="Delitos Sexuales"/>
    <s v="Violación"/>
    <n v="4"/>
    <n v="0"/>
    <n v="0"/>
    <n v="0"/>
    <n v="0"/>
    <n v="6.8"/>
    <n v="0"/>
    <n v="0"/>
    <n v="0"/>
    <n v="5.5"/>
    <n v="0"/>
    <n v="1"/>
    <n v="4.9000000000000004"/>
    <n v="0"/>
    <n v="7.8"/>
    <n v="0"/>
    <n v="7.3"/>
    <n v="0"/>
    <n v="1"/>
    <n v="0"/>
    <n v="0"/>
    <n v="0"/>
    <n v="5.5"/>
    <n v="0"/>
    <n v="1"/>
    <n v="0"/>
    <n v="0"/>
    <n v="0"/>
    <n v="0"/>
    <n v="7.3"/>
    <n v="0"/>
    <n v="1"/>
    <n v="0"/>
    <n v="0"/>
    <n v="0"/>
    <n v="0"/>
    <n v="0"/>
    <n v="1"/>
    <n v="0"/>
    <n v="0"/>
    <n v="0"/>
    <n v="0"/>
    <n v="0"/>
    <n v="0"/>
    <n v="1"/>
    <n v="0"/>
    <n v="0"/>
    <n v="0"/>
    <n v="0"/>
    <n v="0"/>
    <n v="1"/>
    <n v="0"/>
    <n v="5.5"/>
  </r>
  <r>
    <x v="4"/>
    <n v="5605"/>
    <x v="4"/>
    <s v="El Tabo"/>
    <n v="1"/>
    <s v="Aprehendidos"/>
    <n v="220104005"/>
    <n v="220104"/>
    <s v="Delitos Sexuales"/>
    <s v="Violación"/>
    <n v="1"/>
    <n v="0"/>
    <n v="18.899999999999999"/>
    <n v="0"/>
    <n v="0"/>
    <n v="1"/>
    <n v="0"/>
    <n v="0"/>
    <n v="0"/>
    <n v="0"/>
    <n v="0"/>
    <n v="1"/>
    <n v="14.2"/>
    <n v="0"/>
    <n v="0"/>
    <n v="0"/>
    <n v="0"/>
    <n v="0"/>
    <n v="1"/>
    <n v="0"/>
    <n v="0"/>
    <n v="0"/>
    <n v="0"/>
    <n v="0"/>
    <n v="1"/>
    <n v="0"/>
    <n v="0"/>
    <n v="0"/>
    <n v="0"/>
    <n v="0"/>
    <n v="0"/>
    <n v="1"/>
    <n v="0"/>
    <n v="0"/>
    <n v="0"/>
    <n v="0"/>
    <n v="6.9"/>
    <n v="1"/>
    <n v="0"/>
    <n v="0"/>
    <n v="0"/>
    <n v="0"/>
    <n v="0"/>
    <n v="0"/>
    <n v="1"/>
    <n v="0"/>
    <n v="0"/>
    <n v="0"/>
    <n v="0"/>
    <n v="0"/>
    <n v="1"/>
    <n v="0"/>
    <n v="0"/>
  </r>
  <r>
    <x v="4"/>
    <n v="5605"/>
    <x v="4"/>
    <s v="El Tabo"/>
    <n v="2"/>
    <s v="Casos Policiales"/>
    <n v="220104005"/>
    <n v="220104"/>
    <s v="Delitos Sexuales"/>
    <s v="Violación"/>
    <n v="2"/>
    <n v="9.8000000000000007"/>
    <n v="18.899999999999999"/>
    <n v="18.2"/>
    <n v="17.600000000000001"/>
    <n v="8.5"/>
    <n v="24.8"/>
    <n v="7.9"/>
    <n v="7.6"/>
    <n v="0"/>
    <n v="7"/>
    <n v="6.8"/>
    <n v="32.5"/>
    <n v="7"/>
    <n v="0"/>
    <n v="28.3"/>
    <n v="0"/>
    <n v="0"/>
    <n v="1"/>
    <n v="8.3000000000000007"/>
    <n v="0"/>
    <n v="15.1"/>
    <n v="0"/>
    <n v="0"/>
    <n v="13.4"/>
    <n v="6.4"/>
    <n v="0"/>
    <n v="0"/>
    <n v="0"/>
    <n v="18.2"/>
    <n v="0"/>
    <n v="1"/>
    <n v="8.3000000000000007"/>
    <n v="0"/>
    <n v="0"/>
    <n v="7.2"/>
    <n v="20.7"/>
    <n v="1"/>
    <n v="6.4"/>
    <n v="0"/>
    <n v="0"/>
    <n v="0"/>
    <n v="0"/>
    <n v="0"/>
    <n v="8.5"/>
    <n v="16.5"/>
    <n v="7.7"/>
    <n v="7.4"/>
    <n v="0"/>
    <n v="0"/>
    <n v="6.6"/>
    <n v="0"/>
    <n v="0"/>
  </r>
  <r>
    <x v="4"/>
    <n v="5605"/>
    <x v="4"/>
    <s v="El Tabo"/>
    <n v="3"/>
    <s v="Denuncias"/>
    <n v="220104005"/>
    <n v="220104"/>
    <s v="Delitos Sexuales"/>
    <s v="Violación"/>
    <n v="3"/>
    <n v="9.8000000000000007"/>
    <n v="0"/>
    <n v="18.2"/>
    <n v="17.600000000000001"/>
    <n v="8.5"/>
    <n v="24.8"/>
    <n v="7.9"/>
    <n v="7.6"/>
    <n v="0"/>
    <n v="7"/>
    <n v="6.8"/>
    <n v="13"/>
    <n v="7"/>
    <n v="0"/>
    <n v="28.3"/>
    <n v="0"/>
    <n v="0"/>
    <n v="1"/>
    <n v="8.3000000000000007"/>
    <n v="0"/>
    <n v="15.1"/>
    <n v="0"/>
    <n v="0"/>
    <n v="13.4"/>
    <n v="6.4"/>
    <n v="0"/>
    <n v="0"/>
    <n v="0"/>
    <n v="18.2"/>
    <n v="0"/>
    <n v="1"/>
    <n v="8.3000000000000007"/>
    <n v="0"/>
    <n v="0"/>
    <n v="7.2"/>
    <n v="13.8"/>
    <n v="1"/>
    <n v="6.4"/>
    <n v="0"/>
    <n v="0"/>
    <n v="0"/>
    <n v="0"/>
    <n v="0"/>
    <n v="8.5"/>
    <n v="16.5"/>
    <n v="7.7"/>
    <n v="7.4"/>
    <n v="0"/>
    <n v="0"/>
    <n v="1"/>
    <n v="0"/>
    <n v="0"/>
  </r>
  <r>
    <x v="4"/>
    <n v="5605"/>
    <x v="4"/>
    <s v="El Tabo"/>
    <n v="4"/>
    <s v="Detenciones"/>
    <n v="220104005"/>
    <n v="220104"/>
    <s v="Delitos Sexuales"/>
    <s v="Violación"/>
    <n v="4"/>
    <n v="0"/>
    <n v="18.899999999999999"/>
    <n v="0"/>
    <n v="0"/>
    <n v="1"/>
    <n v="0"/>
    <n v="0"/>
    <n v="0"/>
    <n v="0"/>
    <n v="0"/>
    <n v="1"/>
    <n v="19.5"/>
    <n v="0"/>
    <n v="0"/>
    <n v="0"/>
    <n v="0"/>
    <n v="0"/>
    <n v="1"/>
    <n v="0"/>
    <n v="0"/>
    <n v="0"/>
    <n v="0"/>
    <n v="0"/>
    <n v="1"/>
    <n v="0"/>
    <n v="0"/>
    <n v="0"/>
    <n v="0"/>
    <n v="0"/>
    <n v="0"/>
    <n v="1"/>
    <n v="0"/>
    <n v="0"/>
    <n v="0"/>
    <n v="0"/>
    <n v="6.9"/>
    <n v="1"/>
    <n v="0"/>
    <n v="0"/>
    <n v="0"/>
    <n v="0"/>
    <n v="0"/>
    <n v="0"/>
    <n v="1"/>
    <n v="0"/>
    <n v="0"/>
    <n v="0"/>
    <n v="0"/>
    <n v="0"/>
    <n v="6.6"/>
    <n v="0"/>
    <n v="0"/>
  </r>
  <r>
    <x v="4"/>
    <n v="5606"/>
    <x v="4"/>
    <s v="Santo Domingo"/>
    <n v="1"/>
    <s v="Aprehendidos"/>
    <n v="220104005"/>
    <n v="220104"/>
    <s v="Delitos Sexuales"/>
    <s v="Violación"/>
    <n v="1"/>
    <n v="10.9"/>
    <n v="0"/>
    <n v="0"/>
    <n v="0"/>
    <n v="1"/>
    <n v="0"/>
    <n v="0"/>
    <n v="0"/>
    <n v="9.1"/>
    <n v="0"/>
    <n v="1"/>
    <n v="0"/>
    <n v="0"/>
    <n v="0"/>
    <n v="0"/>
    <n v="0"/>
    <n v="0"/>
    <n v="1"/>
    <n v="0"/>
    <n v="0"/>
    <n v="0"/>
    <n v="0"/>
    <n v="0"/>
    <n v="1"/>
    <n v="0"/>
    <n v="0"/>
    <n v="10.9"/>
    <n v="0"/>
    <n v="0"/>
    <n v="0"/>
    <n v="1"/>
    <n v="0"/>
    <n v="0"/>
    <n v="0"/>
    <n v="0"/>
    <n v="0"/>
    <n v="1"/>
    <n v="0"/>
    <n v="0"/>
    <n v="0"/>
    <n v="0"/>
    <n v="0"/>
    <n v="0"/>
    <n v="1"/>
    <n v="0"/>
    <n v="0"/>
    <n v="0"/>
    <n v="0"/>
    <n v="0"/>
    <n v="1"/>
    <n v="0"/>
    <n v="10.3"/>
  </r>
  <r>
    <x v="4"/>
    <n v="5606"/>
    <x v="4"/>
    <s v="Santo Domingo"/>
    <n v="2"/>
    <s v="Casos Policiales"/>
    <n v="220104005"/>
    <n v="220104"/>
    <s v="Delitos Sexuales"/>
    <s v="Violación"/>
    <n v="2"/>
    <n v="21.9"/>
    <n v="0"/>
    <n v="0"/>
    <n v="0"/>
    <n v="9.9"/>
    <n v="0"/>
    <n v="0"/>
    <n v="0"/>
    <n v="10.3"/>
    <n v="10.199999999999999"/>
    <n v="1"/>
    <n v="0"/>
    <n v="8.4"/>
    <n v="0"/>
    <n v="0"/>
    <n v="0"/>
    <n v="10.1"/>
    <n v="1"/>
    <n v="0"/>
    <n v="0"/>
    <n v="0"/>
    <n v="0"/>
    <n v="0"/>
    <n v="20.100000000000001"/>
    <n v="0"/>
    <n v="0"/>
    <n v="10.9"/>
    <n v="0"/>
    <n v="0"/>
    <n v="10.1"/>
    <n v="1"/>
    <n v="0"/>
    <n v="0"/>
    <n v="0"/>
    <n v="0"/>
    <n v="0"/>
    <n v="1"/>
    <n v="0"/>
    <n v="0"/>
    <n v="0"/>
    <n v="0"/>
    <n v="0"/>
    <n v="0"/>
    <n v="1"/>
    <n v="19.3"/>
    <n v="10.5"/>
    <n v="0"/>
    <n v="0"/>
    <n v="0"/>
    <n v="1"/>
    <n v="0"/>
    <n v="10.3"/>
  </r>
  <r>
    <x v="4"/>
    <n v="5606"/>
    <x v="4"/>
    <s v="Santo Domingo"/>
    <n v="3"/>
    <s v="Denuncias"/>
    <n v="220104005"/>
    <n v="220104"/>
    <s v="Delitos Sexuales"/>
    <s v="Violación"/>
    <n v="3"/>
    <n v="10.9"/>
    <n v="0"/>
    <n v="0"/>
    <n v="0"/>
    <n v="9.9"/>
    <n v="0"/>
    <n v="0"/>
    <n v="0"/>
    <n v="0"/>
    <n v="10.199999999999999"/>
    <n v="1"/>
    <n v="0"/>
    <n v="8.4"/>
    <n v="0"/>
    <n v="0"/>
    <n v="0"/>
    <n v="10.1"/>
    <n v="1"/>
    <n v="0"/>
    <n v="0"/>
    <n v="0"/>
    <n v="0"/>
    <n v="0"/>
    <n v="20.100000000000001"/>
    <n v="0"/>
    <n v="0"/>
    <n v="0"/>
    <n v="0"/>
    <n v="0"/>
    <n v="10.1"/>
    <n v="1"/>
    <n v="0"/>
    <n v="0"/>
    <n v="0"/>
    <n v="0"/>
    <n v="0"/>
    <n v="1"/>
    <n v="0"/>
    <n v="0"/>
    <n v="0"/>
    <n v="0"/>
    <n v="0"/>
    <n v="0"/>
    <n v="1"/>
    <n v="19.3"/>
    <n v="10.5"/>
    <n v="0"/>
    <n v="0"/>
    <n v="0"/>
    <n v="1"/>
    <n v="0"/>
    <n v="0"/>
  </r>
  <r>
    <x v="4"/>
    <n v="5606"/>
    <x v="4"/>
    <s v="Santo Domingo"/>
    <n v="4"/>
    <s v="Detenciones"/>
    <n v="220104005"/>
    <n v="220104"/>
    <s v="Delitos Sexuales"/>
    <s v="Violación"/>
    <n v="4"/>
    <n v="10.9"/>
    <n v="0"/>
    <n v="0"/>
    <n v="0"/>
    <n v="1"/>
    <n v="0"/>
    <n v="0"/>
    <n v="0"/>
    <n v="10.3"/>
    <n v="0"/>
    <n v="1"/>
    <n v="0"/>
    <n v="0"/>
    <n v="0"/>
    <n v="0"/>
    <n v="0"/>
    <n v="0"/>
    <n v="1"/>
    <n v="0"/>
    <n v="0"/>
    <n v="0"/>
    <n v="0"/>
    <n v="0"/>
    <n v="1"/>
    <n v="0"/>
    <n v="0"/>
    <n v="10.9"/>
    <n v="0"/>
    <n v="0"/>
    <n v="0"/>
    <n v="1"/>
    <n v="0"/>
    <n v="0"/>
    <n v="0"/>
    <n v="0"/>
    <n v="0"/>
    <n v="1"/>
    <n v="0"/>
    <n v="0"/>
    <n v="0"/>
    <n v="0"/>
    <n v="0"/>
    <n v="0"/>
    <n v="1"/>
    <n v="0"/>
    <n v="0"/>
    <n v="0"/>
    <n v="0"/>
    <n v="0"/>
    <n v="1"/>
    <n v="0"/>
    <n v="10.3"/>
  </r>
  <r>
    <x v="4"/>
    <n v="5701"/>
    <x v="4"/>
    <s v="San Felipe"/>
    <n v="1"/>
    <s v="Aprehendidos"/>
    <n v="220104005"/>
    <n v="220104"/>
    <s v="Delitos Sexuales"/>
    <s v="Violación"/>
    <n v="1"/>
    <n v="0"/>
    <n v="0"/>
    <n v="0"/>
    <n v="0"/>
    <n v="2.7"/>
    <n v="0"/>
    <n v="0"/>
    <n v="1.3"/>
    <n v="0"/>
    <n v="0"/>
    <n v="1"/>
    <n v="0"/>
    <n v="0"/>
    <n v="1.4"/>
    <n v="1.4"/>
    <n v="2.7"/>
    <n v="2.7"/>
    <n v="1"/>
    <n v="0"/>
    <n v="0"/>
    <n v="0"/>
    <n v="0"/>
    <n v="2.5"/>
    <n v="1"/>
    <n v="0"/>
    <n v="2.4"/>
    <n v="0"/>
    <n v="4.0999999999999996"/>
    <n v="0"/>
    <n v="0"/>
    <n v="1.3"/>
    <n v="1.3"/>
    <n v="1.2"/>
    <n v="1.2"/>
    <n v="0"/>
    <n v="0"/>
    <n v="1.2"/>
    <n v="0"/>
    <n v="0"/>
    <n v="0"/>
    <n v="1.4"/>
    <n v="1.4"/>
    <n v="1.3"/>
    <n v="1"/>
    <n v="1.3"/>
    <n v="0"/>
    <n v="0"/>
    <n v="2.4"/>
    <n v="0"/>
    <n v="1"/>
    <n v="1.2"/>
    <n v="0"/>
  </r>
  <r>
    <x v="4"/>
    <n v="5701"/>
    <x v="4"/>
    <s v="San Felipe"/>
    <n v="2"/>
    <s v="Casos Policiales"/>
    <n v="220104005"/>
    <n v="220104"/>
    <s v="Delitos Sexuales"/>
    <s v="Violación"/>
    <n v="2"/>
    <n v="1.4"/>
    <n v="2.8"/>
    <n v="4.0999999999999996"/>
    <n v="4"/>
    <n v="6.6"/>
    <n v="0"/>
    <n v="1.2"/>
    <n v="3.7"/>
    <n v="7.3"/>
    <n v="0"/>
    <n v="1.2"/>
    <n v="1.2"/>
    <n v="3.6"/>
    <n v="2.8"/>
    <n v="8.3000000000000007"/>
    <n v="6.8"/>
    <n v="8.1"/>
    <n v="1"/>
    <n v="2.6"/>
    <n v="3.7"/>
    <n v="2.5"/>
    <n v="4.9000000000000004"/>
    <n v="6"/>
    <n v="3.6"/>
    <n v="5.9"/>
    <n v="8.4"/>
    <n v="0"/>
    <n v="11.1"/>
    <n v="1.4"/>
    <n v="2.7"/>
    <n v="1.3"/>
    <n v="2.6"/>
    <n v="3.7"/>
    <n v="4.9000000000000004"/>
    <n v="3.6"/>
    <n v="2.4"/>
    <n v="2.4"/>
    <n v="5.8"/>
    <n v="6"/>
    <n v="4.2"/>
    <n v="6.9"/>
    <n v="4.0999999999999996"/>
    <n v="5.4"/>
    <n v="8"/>
    <n v="2.6"/>
    <n v="4.9000000000000004"/>
    <n v="0"/>
    <n v="9.6"/>
    <n v="2.4"/>
    <n v="4.7"/>
    <n v="7"/>
    <n v="7.3"/>
  </r>
  <r>
    <x v="4"/>
    <n v="5701"/>
    <x v="4"/>
    <s v="San Felipe"/>
    <n v="3"/>
    <s v="Denuncias"/>
    <n v="220104005"/>
    <n v="220104"/>
    <s v="Delitos Sexuales"/>
    <s v="Violación"/>
    <n v="3"/>
    <n v="1.4"/>
    <n v="2.8"/>
    <n v="4.0999999999999996"/>
    <n v="4"/>
    <n v="4"/>
    <n v="0"/>
    <n v="1.2"/>
    <n v="2.5"/>
    <n v="7.3"/>
    <n v="0"/>
    <n v="1.2"/>
    <n v="1.2"/>
    <n v="3.6"/>
    <n v="1.4"/>
    <n v="6.9"/>
    <n v="4.0999999999999996"/>
    <n v="5.4"/>
    <n v="1"/>
    <n v="2.6"/>
    <n v="3.7"/>
    <n v="2.5"/>
    <n v="4.9000000000000004"/>
    <n v="4.8"/>
    <n v="3.6"/>
    <n v="5.9"/>
    <n v="4.8"/>
    <n v="0"/>
    <n v="8.3000000000000007"/>
    <n v="1.4"/>
    <n v="2.7"/>
    <n v="1"/>
    <n v="1.3"/>
    <n v="2.5"/>
    <n v="3.7"/>
    <n v="3.6"/>
    <n v="2.4"/>
    <n v="1.2"/>
    <n v="5.8"/>
    <n v="6"/>
    <n v="4.2"/>
    <n v="5.5"/>
    <n v="2.7"/>
    <n v="4"/>
    <n v="8"/>
    <n v="1.3"/>
    <n v="4.9000000000000004"/>
    <n v="0"/>
    <n v="7.2"/>
    <n v="2.4"/>
    <n v="4.7"/>
    <n v="5.8"/>
    <n v="7.3"/>
  </r>
  <r>
    <x v="4"/>
    <n v="5701"/>
    <x v="4"/>
    <s v="San Felipe"/>
    <n v="4"/>
    <s v="Detenciones"/>
    <n v="220104005"/>
    <n v="220104"/>
    <s v="Delitos Sexuales"/>
    <s v="Violación"/>
    <n v="4"/>
    <n v="0"/>
    <n v="0"/>
    <n v="0"/>
    <n v="0"/>
    <n v="2.7"/>
    <n v="0"/>
    <n v="0"/>
    <n v="1.2"/>
    <n v="0"/>
    <n v="0"/>
    <n v="1"/>
    <n v="0"/>
    <n v="0"/>
    <n v="1.4"/>
    <n v="1.4"/>
    <n v="2.7"/>
    <n v="2.7"/>
    <n v="1"/>
    <n v="0"/>
    <n v="0"/>
    <n v="0"/>
    <n v="0"/>
    <n v="1.2"/>
    <n v="1"/>
    <n v="0"/>
    <n v="3.6"/>
    <n v="0"/>
    <n v="2.8"/>
    <n v="0"/>
    <n v="0"/>
    <n v="1.3"/>
    <n v="1.3"/>
    <n v="1.2"/>
    <n v="1.2"/>
    <n v="0"/>
    <n v="0"/>
    <n v="1.2"/>
    <n v="0"/>
    <n v="0"/>
    <n v="0"/>
    <n v="1.4"/>
    <n v="1.4"/>
    <n v="1.3"/>
    <n v="1"/>
    <n v="1.3"/>
    <n v="0"/>
    <n v="0"/>
    <n v="2.4"/>
    <n v="0"/>
    <n v="1"/>
    <n v="1.2"/>
    <n v="0"/>
  </r>
  <r>
    <x v="4"/>
    <n v="5702"/>
    <x v="4"/>
    <s v="Catemu"/>
    <n v="1"/>
    <s v="Aprehendidos"/>
    <n v="220104005"/>
    <n v="220104"/>
    <s v="Delitos Sexuales"/>
    <s v="Violación"/>
    <n v="1"/>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2"/>
    <x v="4"/>
    <s v="Catemu"/>
    <n v="2"/>
    <s v="Casos Policiales"/>
    <n v="220104005"/>
    <n v="220104"/>
    <s v="Delitos Sexuales"/>
    <s v="Violación"/>
    <n v="2"/>
    <n v="0"/>
    <n v="7.4"/>
    <n v="0"/>
    <n v="7.3"/>
    <n v="1"/>
    <n v="0"/>
    <n v="0"/>
    <n v="0"/>
    <n v="0"/>
    <n v="0"/>
    <n v="1"/>
    <n v="0"/>
    <n v="0"/>
    <n v="0"/>
    <n v="0"/>
    <n v="0"/>
    <n v="0"/>
    <n v="7.2"/>
    <n v="7.1"/>
    <n v="0"/>
    <n v="0"/>
    <n v="0"/>
    <n v="0"/>
    <n v="1"/>
    <n v="0"/>
    <n v="0"/>
    <n v="0"/>
    <n v="0"/>
    <n v="0"/>
    <n v="14.6"/>
    <n v="1"/>
    <n v="14.3"/>
    <n v="0"/>
    <n v="0"/>
    <n v="0"/>
    <n v="7.4"/>
    <n v="7.4"/>
    <n v="29.4"/>
    <n v="6.6"/>
    <n v="15"/>
    <n v="0"/>
    <n v="7.4"/>
    <n v="0"/>
    <n v="7.2"/>
    <n v="0"/>
    <n v="0"/>
    <n v="0"/>
    <n v="7.4"/>
    <n v="7.4"/>
    <n v="7.4"/>
    <n v="14.7"/>
    <n v="0"/>
  </r>
  <r>
    <x v="4"/>
    <n v="5702"/>
    <x v="4"/>
    <s v="Catemu"/>
    <n v="3"/>
    <s v="Denuncias"/>
    <n v="220104005"/>
    <n v="220104"/>
    <s v="Delitos Sexuales"/>
    <s v="Violación"/>
    <n v="3"/>
    <n v="0"/>
    <n v="7.4"/>
    <n v="0"/>
    <n v="7.3"/>
    <n v="1"/>
    <n v="0"/>
    <n v="0"/>
    <n v="0"/>
    <n v="0"/>
    <n v="0"/>
    <n v="1"/>
    <n v="0"/>
    <n v="0"/>
    <n v="0"/>
    <n v="0"/>
    <n v="0"/>
    <n v="0"/>
    <n v="7.2"/>
    <n v="7.1"/>
    <n v="0"/>
    <n v="0"/>
    <n v="0"/>
    <n v="0"/>
    <n v="1"/>
    <n v="0"/>
    <n v="0"/>
    <n v="0"/>
    <n v="0"/>
    <n v="0"/>
    <n v="14.6"/>
    <n v="1"/>
    <n v="14.3"/>
    <n v="0"/>
    <n v="0"/>
    <n v="0"/>
    <n v="7.4"/>
    <n v="1"/>
    <n v="22.1"/>
    <n v="6.6"/>
    <n v="7.5"/>
    <n v="0"/>
    <n v="7.4"/>
    <n v="0"/>
    <n v="7.2"/>
    <n v="0"/>
    <n v="0"/>
    <n v="0"/>
    <n v="7.4"/>
    <n v="0"/>
    <n v="7.4"/>
    <n v="14.7"/>
    <n v="0"/>
  </r>
  <r>
    <x v="4"/>
    <n v="5702"/>
    <x v="4"/>
    <s v="Catemu"/>
    <n v="4"/>
    <s v="Detenciones"/>
    <n v="220104005"/>
    <n v="220104"/>
    <s v="Delitos Sexuales"/>
    <s v="Violación"/>
    <n v="4"/>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3"/>
    <x v="4"/>
    <s v="Llaillay"/>
    <n v="1"/>
    <s v="Aprehendidos"/>
    <n v="220104005"/>
    <n v="220104"/>
    <s v="Delitos Sexuales"/>
    <s v="Violación"/>
    <n v="1"/>
    <n v="0"/>
    <n v="4.2"/>
    <n v="0"/>
    <n v="4.0999999999999996"/>
    <n v="1"/>
    <n v="0"/>
    <n v="0"/>
    <n v="0"/>
    <n v="3.9"/>
    <n v="0"/>
    <n v="1"/>
    <n v="0"/>
    <n v="0"/>
    <n v="4.3"/>
    <n v="0"/>
    <n v="0"/>
    <n v="4.0999999999999996"/>
    <n v="1"/>
    <n v="0"/>
    <n v="0"/>
    <n v="0"/>
    <n v="0"/>
    <n v="3.9"/>
    <n v="1"/>
    <n v="0"/>
    <n v="0"/>
    <n v="0"/>
    <n v="0"/>
    <n v="0"/>
    <n v="4.0999999999999996"/>
    <n v="1"/>
    <n v="0"/>
    <n v="0"/>
    <n v="0"/>
    <n v="0"/>
    <n v="0"/>
    <n v="1"/>
    <n v="0"/>
    <n v="0"/>
    <n v="4.3"/>
    <n v="0"/>
    <n v="0"/>
    <n v="0"/>
    <n v="4.0999999999999996"/>
    <n v="0"/>
    <n v="4.2"/>
    <n v="8.3000000000000007"/>
    <n v="4.2"/>
    <n v="0"/>
    <n v="4.2"/>
    <n v="0"/>
    <n v="4.2"/>
  </r>
  <r>
    <x v="4"/>
    <n v="5703"/>
    <x v="4"/>
    <s v="Llaillay"/>
    <n v="2"/>
    <s v="Casos Policiales"/>
    <n v="220104005"/>
    <n v="220104"/>
    <s v="Delitos Sexuales"/>
    <s v="Violación"/>
    <n v="2"/>
    <n v="0"/>
    <n v="4.2"/>
    <n v="4.2"/>
    <n v="4.0999999999999996"/>
    <n v="1"/>
    <n v="8.1"/>
    <n v="0"/>
    <n v="4.2"/>
    <n v="12.5"/>
    <n v="0"/>
    <n v="1"/>
    <n v="4.0999999999999996"/>
    <n v="7.5"/>
    <n v="4.3"/>
    <n v="0"/>
    <n v="8.3000000000000007"/>
    <n v="8.3000000000000007"/>
    <n v="1"/>
    <n v="0"/>
    <n v="0"/>
    <n v="0"/>
    <n v="0"/>
    <n v="4.2"/>
    <n v="4.2"/>
    <n v="0"/>
    <n v="3.8"/>
    <n v="4.3"/>
    <n v="0"/>
    <n v="8.3000000000000007"/>
    <n v="4.0999999999999996"/>
    <n v="1"/>
    <n v="4.0999999999999996"/>
    <n v="0"/>
    <n v="0"/>
    <n v="4.2"/>
    <n v="4.2"/>
    <n v="1"/>
    <n v="0"/>
    <n v="3.8"/>
    <n v="8.5"/>
    <n v="4.2"/>
    <n v="20.9"/>
    <n v="0"/>
    <n v="4.0999999999999996"/>
    <n v="0"/>
    <n v="4.2"/>
    <n v="4.2"/>
    <n v="8.3000000000000007"/>
    <n v="4.2"/>
    <n v="12.5"/>
    <n v="0"/>
    <n v="12.5"/>
  </r>
  <r>
    <x v="4"/>
    <n v="5703"/>
    <x v="4"/>
    <s v="Llaillay"/>
    <n v="3"/>
    <s v="Denuncias"/>
    <n v="220104005"/>
    <n v="220104"/>
    <s v="Delitos Sexuales"/>
    <s v="Violación"/>
    <n v="3"/>
    <n v="0"/>
    <n v="0"/>
    <n v="4.2"/>
    <n v="0"/>
    <n v="1"/>
    <n v="8.1"/>
    <n v="0"/>
    <n v="4.2"/>
    <n v="8.3000000000000007"/>
    <n v="0"/>
    <n v="1"/>
    <n v="4.0999999999999996"/>
    <n v="3.8"/>
    <n v="0"/>
    <n v="0"/>
    <n v="8.3000000000000007"/>
    <n v="4.0999999999999996"/>
    <n v="1"/>
    <n v="0"/>
    <n v="0"/>
    <n v="0"/>
    <n v="0"/>
    <n v="0"/>
    <n v="4.2"/>
    <n v="0"/>
    <n v="3.8"/>
    <n v="4.3"/>
    <n v="0"/>
    <n v="8.3000000000000007"/>
    <n v="0"/>
    <n v="1"/>
    <n v="4.0999999999999996"/>
    <n v="0"/>
    <n v="0"/>
    <n v="4.2"/>
    <n v="4.2"/>
    <n v="1"/>
    <n v="0"/>
    <n v="3.8"/>
    <n v="4.3"/>
    <n v="4.2"/>
    <n v="20.9"/>
    <n v="0"/>
    <n v="1"/>
    <n v="0"/>
    <n v="0"/>
    <n v="0"/>
    <n v="4.2"/>
    <n v="4.2"/>
    <n v="8.3000000000000007"/>
    <n v="0"/>
    <n v="8.3000000000000007"/>
  </r>
  <r>
    <x v="4"/>
    <n v="5703"/>
    <x v="4"/>
    <s v="Llaillay"/>
    <n v="4"/>
    <s v="Detenciones"/>
    <n v="220104005"/>
    <n v="220104"/>
    <s v="Delitos Sexuales"/>
    <s v="Violación"/>
    <n v="4"/>
    <n v="0"/>
    <n v="4.2"/>
    <n v="0"/>
    <n v="4.0999999999999996"/>
    <n v="1"/>
    <n v="0"/>
    <n v="0"/>
    <n v="0"/>
    <n v="4.2"/>
    <n v="0"/>
    <n v="1"/>
    <n v="0"/>
    <n v="3.8"/>
    <n v="4.3"/>
    <n v="0"/>
    <n v="0"/>
    <n v="4.0999999999999996"/>
    <n v="1"/>
    <n v="0"/>
    <n v="0"/>
    <n v="0"/>
    <n v="0"/>
    <n v="4.2"/>
    <n v="1"/>
    <n v="0"/>
    <n v="0"/>
    <n v="0"/>
    <n v="0"/>
    <n v="0"/>
    <n v="4.0999999999999996"/>
    <n v="1"/>
    <n v="0"/>
    <n v="0"/>
    <n v="0"/>
    <n v="0"/>
    <n v="0"/>
    <n v="1"/>
    <n v="0"/>
    <n v="0"/>
    <n v="4.3"/>
    <n v="0"/>
    <n v="0"/>
    <n v="0"/>
    <n v="4.0999999999999996"/>
    <n v="0"/>
    <n v="4.2"/>
    <n v="4.2"/>
    <n v="4.2"/>
    <n v="0"/>
    <n v="4.2"/>
    <n v="0"/>
    <n v="4.2"/>
  </r>
  <r>
    <x v="4"/>
    <n v="5704"/>
    <x v="4"/>
    <s v="Panquehue"/>
    <n v="1"/>
    <s v="Aprehendidos"/>
    <n v="220104005"/>
    <n v="220104"/>
    <s v="Delitos Sexuales"/>
    <s v="Violación"/>
    <n v="1"/>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4"/>
    <x v="4"/>
    <s v="Panquehue"/>
    <n v="2"/>
    <s v="Casos Policiales"/>
    <n v="220104005"/>
    <n v="220104"/>
    <s v="Delitos Sexuales"/>
    <s v="Violación"/>
    <n v="2"/>
    <n v="0"/>
    <n v="0"/>
    <n v="0"/>
    <n v="28.3"/>
    <n v="1"/>
    <n v="0"/>
    <n v="0"/>
    <n v="0"/>
    <n v="0"/>
    <n v="12.7"/>
    <n v="1"/>
    <n v="0"/>
    <n v="0"/>
    <n v="0"/>
    <n v="0"/>
    <n v="0"/>
    <n v="0"/>
    <n v="14"/>
    <n v="14"/>
    <n v="13"/>
    <n v="0"/>
    <n v="12.8"/>
    <n v="0"/>
    <n v="1"/>
    <n v="0"/>
    <n v="0"/>
    <n v="0"/>
    <n v="0"/>
    <n v="0"/>
    <n v="0"/>
    <n v="42.1"/>
    <n v="0"/>
    <n v="13"/>
    <n v="25.7"/>
    <n v="0"/>
    <n v="0"/>
    <n v="12.6"/>
    <n v="0"/>
    <n v="13.1"/>
    <n v="0"/>
    <n v="14.3"/>
    <n v="0"/>
    <n v="0"/>
    <n v="1"/>
    <n v="0"/>
    <n v="0"/>
    <n v="0"/>
    <n v="25.5"/>
    <n v="0"/>
    <n v="1"/>
    <n v="0"/>
    <n v="0"/>
  </r>
  <r>
    <x v="4"/>
    <n v="5704"/>
    <x v="4"/>
    <s v="Panquehue"/>
    <n v="3"/>
    <s v="Denuncias"/>
    <n v="220104005"/>
    <n v="220104"/>
    <s v="Delitos Sexuales"/>
    <s v="Violación"/>
    <n v="3"/>
    <n v="0"/>
    <n v="0"/>
    <n v="0"/>
    <n v="0"/>
    <n v="1"/>
    <n v="0"/>
    <n v="0"/>
    <n v="0"/>
    <n v="0"/>
    <n v="12.7"/>
    <n v="1"/>
    <n v="0"/>
    <n v="0"/>
    <n v="0"/>
    <n v="0"/>
    <n v="0"/>
    <n v="0"/>
    <n v="1"/>
    <n v="14"/>
    <n v="13"/>
    <n v="0"/>
    <n v="12.8"/>
    <n v="0"/>
    <n v="1"/>
    <n v="0"/>
    <n v="0"/>
    <n v="0"/>
    <n v="0"/>
    <n v="0"/>
    <n v="0"/>
    <n v="28.1"/>
    <n v="0"/>
    <n v="13"/>
    <n v="25.7"/>
    <n v="0"/>
    <n v="0"/>
    <n v="12.6"/>
    <n v="0"/>
    <n v="13.1"/>
    <n v="0"/>
    <n v="14.3"/>
    <n v="0"/>
    <n v="0"/>
    <n v="1"/>
    <n v="0"/>
    <n v="0"/>
    <n v="0"/>
    <n v="25.5"/>
    <n v="0"/>
    <n v="1"/>
    <n v="0"/>
    <n v="0"/>
  </r>
  <r>
    <x v="4"/>
    <n v="5704"/>
    <x v="4"/>
    <s v="Panquehue"/>
    <n v="4"/>
    <s v="Detenciones"/>
    <n v="220104005"/>
    <n v="220104"/>
    <s v="Delitos Sexuales"/>
    <s v="Violación"/>
    <n v="4"/>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5"/>
    <x v="4"/>
    <s v="Putaendo"/>
    <n v="1"/>
    <s v="Aprehendidos"/>
    <n v="220104005"/>
    <n v="220104"/>
    <s v="Delitos Sexuales"/>
    <s v="Violación"/>
    <n v="1"/>
    <n v="0"/>
    <n v="0"/>
    <n v="0"/>
    <n v="0"/>
    <n v="1"/>
    <n v="6"/>
    <n v="0"/>
    <n v="0"/>
    <n v="0"/>
    <n v="0"/>
    <n v="1"/>
    <n v="0"/>
    <n v="0"/>
    <n v="0"/>
    <n v="0"/>
    <n v="0"/>
    <n v="0"/>
    <n v="1"/>
    <n v="0"/>
    <n v="0"/>
    <n v="0"/>
    <n v="0"/>
    <n v="0"/>
    <n v="1"/>
    <n v="0"/>
    <n v="0"/>
    <n v="0"/>
    <n v="0"/>
    <n v="0"/>
    <n v="0"/>
    <n v="6.1"/>
    <n v="0"/>
    <n v="0"/>
    <n v="0"/>
    <n v="0"/>
    <n v="5.5"/>
    <n v="1"/>
    <n v="0"/>
    <n v="0"/>
    <n v="0"/>
    <n v="0"/>
    <n v="0"/>
    <n v="0"/>
    <n v="6.1"/>
    <n v="0"/>
    <n v="0"/>
    <n v="0"/>
    <n v="0"/>
    <n v="0"/>
    <n v="1"/>
    <n v="0"/>
    <n v="0"/>
  </r>
  <r>
    <x v="4"/>
    <n v="5705"/>
    <x v="4"/>
    <s v="Putaendo"/>
    <n v="2"/>
    <s v="Casos Policiales"/>
    <n v="220104005"/>
    <n v="220104"/>
    <s v="Delitos Sexuales"/>
    <s v="Violación"/>
    <n v="2"/>
    <n v="0"/>
    <n v="0"/>
    <n v="6.2"/>
    <n v="0"/>
    <n v="1"/>
    <n v="6"/>
    <n v="0"/>
    <n v="0"/>
    <n v="0"/>
    <n v="0"/>
    <n v="1"/>
    <n v="0"/>
    <n v="5.7"/>
    <n v="0"/>
    <n v="0"/>
    <n v="0"/>
    <n v="0"/>
    <n v="1"/>
    <n v="12.1"/>
    <n v="0"/>
    <n v="0"/>
    <n v="0"/>
    <n v="5.5"/>
    <n v="1"/>
    <n v="5.4"/>
    <n v="11.3"/>
    <n v="0"/>
    <n v="6.3"/>
    <n v="0"/>
    <n v="0"/>
    <n v="6.1"/>
    <n v="0"/>
    <n v="5.6"/>
    <n v="5.6"/>
    <n v="0"/>
    <n v="5.5"/>
    <n v="5.4"/>
    <n v="0"/>
    <n v="0"/>
    <n v="0"/>
    <n v="6.3"/>
    <n v="0"/>
    <n v="6.1"/>
    <n v="6.1"/>
    <n v="6"/>
    <n v="0"/>
    <n v="0"/>
    <n v="0"/>
    <n v="0"/>
    <n v="5.4"/>
    <n v="5.3"/>
    <n v="0"/>
  </r>
  <r>
    <x v="4"/>
    <n v="5705"/>
    <x v="4"/>
    <s v="Putaendo"/>
    <n v="3"/>
    <s v="Denuncias"/>
    <n v="220104005"/>
    <n v="220104"/>
    <s v="Delitos Sexuales"/>
    <s v="Violación"/>
    <n v="3"/>
    <n v="0"/>
    <n v="0"/>
    <n v="6.2"/>
    <n v="0"/>
    <n v="1"/>
    <n v="0"/>
    <n v="0"/>
    <n v="0"/>
    <n v="0"/>
    <n v="0"/>
    <n v="1"/>
    <n v="0"/>
    <n v="5.7"/>
    <n v="0"/>
    <n v="0"/>
    <n v="0"/>
    <n v="0"/>
    <n v="1"/>
    <n v="12.1"/>
    <n v="0"/>
    <n v="0"/>
    <n v="0"/>
    <n v="5.5"/>
    <n v="1"/>
    <n v="5.4"/>
    <n v="11.3"/>
    <n v="0"/>
    <n v="6.3"/>
    <n v="0"/>
    <n v="0"/>
    <n v="1"/>
    <n v="0"/>
    <n v="5.6"/>
    <n v="5.6"/>
    <n v="0"/>
    <n v="0"/>
    <n v="5.4"/>
    <n v="0"/>
    <n v="0"/>
    <n v="0"/>
    <n v="6.3"/>
    <n v="0"/>
    <n v="6.1"/>
    <n v="1"/>
    <n v="6"/>
    <n v="0"/>
    <n v="0"/>
    <n v="0"/>
    <n v="0"/>
    <n v="5.4"/>
    <n v="5.3"/>
    <n v="0"/>
  </r>
  <r>
    <x v="4"/>
    <n v="5705"/>
    <x v="4"/>
    <s v="Putaendo"/>
    <n v="4"/>
    <s v="Detenciones"/>
    <n v="220104005"/>
    <n v="220104"/>
    <s v="Delitos Sexuales"/>
    <s v="Violación"/>
    <n v="4"/>
    <n v="0"/>
    <n v="0"/>
    <n v="0"/>
    <n v="0"/>
    <n v="1"/>
    <n v="6"/>
    <n v="0"/>
    <n v="0"/>
    <n v="0"/>
    <n v="0"/>
    <n v="1"/>
    <n v="0"/>
    <n v="0"/>
    <n v="0"/>
    <n v="0"/>
    <n v="0"/>
    <n v="0"/>
    <n v="1"/>
    <n v="0"/>
    <n v="0"/>
    <n v="0"/>
    <n v="0"/>
    <n v="0"/>
    <n v="1"/>
    <n v="0"/>
    <n v="0"/>
    <n v="0"/>
    <n v="0"/>
    <n v="0"/>
    <n v="0"/>
    <n v="6.1"/>
    <n v="0"/>
    <n v="0"/>
    <n v="0"/>
    <n v="0"/>
    <n v="5.5"/>
    <n v="1"/>
    <n v="0"/>
    <n v="0"/>
    <n v="0"/>
    <n v="0"/>
    <n v="0"/>
    <n v="0"/>
    <n v="6.1"/>
    <n v="0"/>
    <n v="0"/>
    <n v="0"/>
    <n v="0"/>
    <n v="0"/>
    <n v="1"/>
    <n v="0"/>
    <n v="0"/>
  </r>
  <r>
    <x v="4"/>
    <n v="5706"/>
    <x v="4"/>
    <s v="Santa María"/>
    <n v="1"/>
    <s v="Aprehendidos"/>
    <n v="220104005"/>
    <n v="220104"/>
    <s v="Delitos Sexuales"/>
    <s v="Violación"/>
    <n v="1"/>
    <n v="0"/>
    <n v="0"/>
    <n v="0"/>
    <n v="6.8"/>
    <n v="1"/>
    <n v="6.7"/>
    <n v="0"/>
    <n v="0"/>
    <n v="0"/>
    <n v="0"/>
    <n v="1"/>
    <n v="6.2"/>
    <n v="0"/>
    <n v="0"/>
    <n v="0"/>
    <n v="0"/>
    <n v="0"/>
    <n v="1"/>
    <n v="0"/>
    <n v="0"/>
    <n v="0"/>
    <n v="0"/>
    <n v="0"/>
    <n v="1"/>
    <n v="0"/>
    <n v="0"/>
    <n v="7.1"/>
    <n v="0"/>
    <n v="0"/>
    <n v="0"/>
    <n v="1"/>
    <n v="0"/>
    <n v="0"/>
    <n v="0"/>
    <n v="0"/>
    <n v="0"/>
    <n v="1"/>
    <n v="0"/>
    <n v="0"/>
    <n v="0"/>
    <n v="0"/>
    <n v="0"/>
    <n v="0"/>
    <n v="1"/>
    <n v="0"/>
    <n v="0"/>
    <n v="0"/>
    <n v="0"/>
    <n v="0"/>
    <n v="1"/>
    <n v="0"/>
    <n v="0"/>
  </r>
  <r>
    <x v="4"/>
    <n v="5706"/>
    <x v="4"/>
    <s v="Santa María"/>
    <n v="2"/>
    <s v="Casos Policiales"/>
    <n v="220104005"/>
    <n v="220104"/>
    <s v="Delitos Sexuales"/>
    <s v="Violación"/>
    <n v="2"/>
    <n v="0"/>
    <n v="14"/>
    <n v="0"/>
    <n v="6.8"/>
    <n v="20.2"/>
    <n v="20"/>
    <n v="6.7"/>
    <n v="0"/>
    <n v="6.6"/>
    <n v="0"/>
    <n v="6.6"/>
    <n v="6.5"/>
    <n v="6.1"/>
    <n v="0"/>
    <n v="7"/>
    <n v="0"/>
    <n v="0"/>
    <n v="1"/>
    <n v="0"/>
    <n v="20.2"/>
    <n v="0"/>
    <n v="0"/>
    <n v="0"/>
    <n v="1"/>
    <n v="0"/>
    <n v="0"/>
    <n v="7.1"/>
    <n v="14"/>
    <n v="0"/>
    <n v="0"/>
    <n v="1"/>
    <n v="6.7"/>
    <n v="6.7"/>
    <n v="0"/>
    <n v="0"/>
    <n v="0"/>
    <n v="1"/>
    <n v="6.5"/>
    <n v="6.1"/>
    <n v="0"/>
    <n v="0"/>
    <n v="6.9"/>
    <n v="6.8"/>
    <n v="1"/>
    <n v="6.7"/>
    <n v="0"/>
    <n v="0"/>
    <n v="13.2"/>
    <n v="6.6"/>
    <n v="1"/>
    <n v="0"/>
    <n v="6.6"/>
  </r>
  <r>
    <x v="4"/>
    <n v="5706"/>
    <x v="4"/>
    <s v="Santa María"/>
    <n v="3"/>
    <s v="Denuncias"/>
    <n v="220104005"/>
    <n v="220104"/>
    <s v="Delitos Sexuales"/>
    <s v="Violación"/>
    <n v="3"/>
    <n v="0"/>
    <n v="14"/>
    <n v="0"/>
    <n v="0"/>
    <n v="20.2"/>
    <n v="13.3"/>
    <n v="6.7"/>
    <n v="0"/>
    <n v="6.6"/>
    <n v="0"/>
    <n v="6.6"/>
    <n v="0"/>
    <n v="6.1"/>
    <n v="0"/>
    <n v="7"/>
    <n v="0"/>
    <n v="0"/>
    <n v="1"/>
    <n v="0"/>
    <n v="20.2"/>
    <n v="0"/>
    <n v="0"/>
    <n v="0"/>
    <n v="1"/>
    <n v="0"/>
    <n v="0"/>
    <n v="0"/>
    <n v="14"/>
    <n v="0"/>
    <n v="0"/>
    <n v="1"/>
    <n v="6.7"/>
    <n v="6.7"/>
    <n v="0"/>
    <n v="0"/>
    <n v="0"/>
    <n v="1"/>
    <n v="6.5"/>
    <n v="6.1"/>
    <n v="0"/>
    <n v="0"/>
    <n v="6.9"/>
    <n v="6.8"/>
    <n v="1"/>
    <n v="6.7"/>
    <n v="0"/>
    <n v="0"/>
    <n v="13.2"/>
    <n v="6.6"/>
    <n v="1"/>
    <n v="0"/>
    <n v="6.6"/>
  </r>
  <r>
    <x v="4"/>
    <n v="5706"/>
    <x v="4"/>
    <s v="Santa María"/>
    <n v="4"/>
    <s v="Detenciones"/>
    <n v="220104005"/>
    <n v="220104"/>
    <s v="Delitos Sexuales"/>
    <s v="Violación"/>
    <n v="4"/>
    <n v="0"/>
    <n v="0"/>
    <n v="0"/>
    <n v="6.8"/>
    <n v="1"/>
    <n v="6.7"/>
    <n v="0"/>
    <n v="0"/>
    <n v="0"/>
    <n v="0"/>
    <n v="1"/>
    <n v="6.5"/>
    <n v="0"/>
    <n v="0"/>
    <n v="0"/>
    <n v="0"/>
    <n v="0"/>
    <n v="1"/>
    <n v="0"/>
    <n v="0"/>
    <n v="0"/>
    <n v="0"/>
    <n v="0"/>
    <n v="1"/>
    <n v="0"/>
    <n v="0"/>
    <n v="7.1"/>
    <n v="0"/>
    <n v="0"/>
    <n v="0"/>
    <n v="1"/>
    <n v="0"/>
    <n v="0"/>
    <n v="0"/>
    <n v="0"/>
    <n v="0"/>
    <n v="1"/>
    <n v="0"/>
    <n v="0"/>
    <n v="0"/>
    <n v="0"/>
    <n v="0"/>
    <n v="0"/>
    <n v="1"/>
    <n v="0"/>
    <n v="0"/>
    <n v="0"/>
    <n v="0"/>
    <n v="0"/>
    <n v="1"/>
    <n v="0"/>
    <n v="0"/>
  </r>
  <r>
    <x v="4"/>
    <n v="5801"/>
    <x v="4"/>
    <s v="Quilpué"/>
    <n v="1"/>
    <s v="Aprehendidos"/>
    <n v="220104005"/>
    <n v="220104"/>
    <s v="Delitos Sexuales"/>
    <s v="Violación"/>
    <n v="1"/>
    <n v="0.7"/>
    <n v="0"/>
    <n v="0.7"/>
    <n v="0"/>
    <n v="0.7"/>
    <n v="0.7"/>
    <n v="0"/>
    <n v="0"/>
    <n v="0"/>
    <n v="0"/>
    <n v="1"/>
    <n v="0.6"/>
    <n v="0.6"/>
    <n v="0"/>
    <n v="0"/>
    <n v="1.4"/>
    <n v="0.7"/>
    <n v="1"/>
    <n v="0"/>
    <n v="0"/>
    <n v="0"/>
    <n v="0.6"/>
    <n v="0"/>
    <n v="1"/>
    <n v="0"/>
    <n v="1.2"/>
    <n v="1.4"/>
    <n v="2.1"/>
    <n v="0"/>
    <n v="0"/>
    <n v="0.7"/>
    <n v="0"/>
    <n v="0"/>
    <n v="1.2"/>
    <n v="0"/>
    <n v="0"/>
    <n v="1"/>
    <n v="0.5"/>
    <n v="1.8"/>
    <n v="1.4"/>
    <n v="0"/>
    <n v="0.7"/>
    <n v="1.3"/>
    <n v="1"/>
    <n v="0"/>
    <n v="0.6"/>
    <n v="0"/>
    <n v="0"/>
    <n v="0.6"/>
    <n v="1"/>
    <n v="0"/>
    <n v="0"/>
  </r>
  <r>
    <x v="4"/>
    <n v="5801"/>
    <x v="4"/>
    <s v="Quilpué"/>
    <n v="2"/>
    <s v="Casos Policiales"/>
    <n v="220104005"/>
    <n v="220104"/>
    <s v="Delitos Sexuales"/>
    <s v="Violación"/>
    <n v="2"/>
    <n v="1.4"/>
    <n v="1.4"/>
    <n v="2"/>
    <n v="2"/>
    <n v="3.3"/>
    <n v="1.3"/>
    <n v="0.6"/>
    <n v="2.2999999999999998"/>
    <n v="1.7"/>
    <n v="4.5"/>
    <n v="4.5"/>
    <n v="2.2000000000000002"/>
    <n v="7.8"/>
    <n v="2.1"/>
    <n v="1.4"/>
    <n v="3.4"/>
    <n v="2.7"/>
    <n v="3.3"/>
    <n v="2.6"/>
    <n v="1.8"/>
    <n v="2.9"/>
    <n v="4"/>
    <n v="4"/>
    <n v="3.9"/>
    <n v="4.9000000000000004"/>
    <n v="5.4"/>
    <n v="3.5"/>
    <n v="5.5"/>
    <n v="2.7"/>
    <n v="2"/>
    <n v="1.3"/>
    <n v="2.6"/>
    <n v="2.9"/>
    <n v="2.9"/>
    <n v="1.7"/>
    <n v="2.2999999999999998"/>
    <n v="4.4000000000000004"/>
    <n v="3.8"/>
    <n v="3.6"/>
    <n v="2.8"/>
    <n v="3.4"/>
    <n v="2.7"/>
    <n v="6.7"/>
    <n v="4.5999999999999996"/>
    <n v="2"/>
    <n v="2.9"/>
    <n v="1.2"/>
    <n v="1.1000000000000001"/>
    <n v="2.8"/>
    <n v="3.9"/>
    <n v="3.3"/>
    <n v="1.7"/>
  </r>
  <r>
    <x v="4"/>
    <n v="5801"/>
    <x v="4"/>
    <s v="Quilpué"/>
    <n v="3"/>
    <s v="Denuncias"/>
    <n v="220104005"/>
    <n v="220104"/>
    <s v="Delitos Sexuales"/>
    <s v="Violación"/>
    <n v="3"/>
    <n v="0.7"/>
    <n v="1.4"/>
    <n v="1.4"/>
    <n v="2"/>
    <n v="2.6"/>
    <n v="0.7"/>
    <n v="0.6"/>
    <n v="2.2999999999999998"/>
    <n v="1.7"/>
    <n v="4.5"/>
    <n v="4.5"/>
    <n v="1.7"/>
    <n v="7.2"/>
    <n v="2.1"/>
    <n v="1.4"/>
    <n v="2"/>
    <n v="2"/>
    <n v="3.3"/>
    <n v="2.6"/>
    <n v="1.8"/>
    <n v="2.9"/>
    <n v="3.4"/>
    <n v="4"/>
    <n v="3.9"/>
    <n v="4.9000000000000004"/>
    <n v="3.6"/>
    <n v="2.1"/>
    <n v="3.4"/>
    <n v="2.7"/>
    <n v="2"/>
    <n v="0.7"/>
    <n v="2.6"/>
    <n v="2.9"/>
    <n v="1.7"/>
    <n v="1.7"/>
    <n v="2.2999999999999998"/>
    <n v="4.4000000000000004"/>
    <n v="3.3"/>
    <n v="2.4"/>
    <n v="1.4"/>
    <n v="3.4"/>
    <n v="2"/>
    <n v="5.4"/>
    <n v="4.5999999999999996"/>
    <n v="2"/>
    <n v="2.2999999999999998"/>
    <n v="1.2"/>
    <n v="1.1000000000000001"/>
    <n v="2.2000000000000002"/>
    <n v="3.9"/>
    <n v="3.3"/>
    <n v="1.7"/>
  </r>
  <r>
    <x v="4"/>
    <n v="5801"/>
    <x v="4"/>
    <s v="Quilpué"/>
    <n v="4"/>
    <s v="Detenciones"/>
    <n v="220104005"/>
    <n v="220104"/>
    <s v="Delitos Sexuales"/>
    <s v="Violación"/>
    <n v="4"/>
    <n v="0.7"/>
    <n v="0"/>
    <n v="0.7"/>
    <n v="0"/>
    <n v="0.7"/>
    <n v="0.7"/>
    <n v="0"/>
    <n v="0"/>
    <n v="0"/>
    <n v="0"/>
    <n v="1"/>
    <n v="0.6"/>
    <n v="0.6"/>
    <n v="0"/>
    <n v="0"/>
    <n v="1.4"/>
    <n v="0.7"/>
    <n v="1"/>
    <n v="0"/>
    <n v="0"/>
    <n v="0"/>
    <n v="0.6"/>
    <n v="0"/>
    <n v="1"/>
    <n v="0"/>
    <n v="1.8"/>
    <n v="1.4"/>
    <n v="2.1"/>
    <n v="0"/>
    <n v="0"/>
    <n v="0.7"/>
    <n v="0"/>
    <n v="0"/>
    <n v="1.2"/>
    <n v="0"/>
    <n v="0"/>
    <n v="1"/>
    <n v="0.5"/>
    <n v="1.2"/>
    <n v="1.4"/>
    <n v="0"/>
    <n v="0.7"/>
    <n v="1.3"/>
    <n v="1"/>
    <n v="0"/>
    <n v="0.6"/>
    <n v="0"/>
    <n v="0"/>
    <n v="0.6"/>
    <n v="1"/>
    <n v="0"/>
    <n v="0"/>
  </r>
  <r>
    <x v="4"/>
    <n v="5802"/>
    <x v="4"/>
    <s v="Limache"/>
    <n v="1"/>
    <s v="Aprehendidos"/>
    <n v="220104005"/>
    <n v="220104"/>
    <s v="Delitos Sexuales"/>
    <s v="Violación"/>
    <n v="1"/>
    <n v="0"/>
    <n v="2.2999999999999998"/>
    <n v="2.2999999999999998"/>
    <n v="0"/>
    <n v="1"/>
    <n v="0"/>
    <n v="0"/>
    <n v="0"/>
    <n v="0"/>
    <n v="0"/>
    <n v="1"/>
    <n v="2"/>
    <n v="2"/>
    <n v="0"/>
    <n v="0"/>
    <n v="0"/>
    <n v="0"/>
    <n v="1"/>
    <n v="0"/>
    <n v="0"/>
    <n v="6.4"/>
    <n v="0"/>
    <n v="0"/>
    <n v="1"/>
    <n v="0"/>
    <n v="0"/>
    <n v="0"/>
    <n v="0"/>
    <n v="0"/>
    <n v="0"/>
    <n v="1"/>
    <n v="0"/>
    <n v="0"/>
    <n v="0"/>
    <n v="0"/>
    <n v="0"/>
    <n v="1"/>
    <n v="0"/>
    <n v="0"/>
    <n v="0"/>
    <n v="0"/>
    <n v="0"/>
    <n v="0"/>
    <n v="1"/>
    <n v="0"/>
    <n v="0"/>
    <n v="0"/>
    <n v="0"/>
    <n v="0"/>
    <n v="2.1"/>
    <n v="0"/>
    <n v="0"/>
  </r>
  <r>
    <x v="4"/>
    <n v="5802"/>
    <x v="4"/>
    <s v="Limache"/>
    <n v="2"/>
    <s v="Casos Policiales"/>
    <n v="220104005"/>
    <n v="220104"/>
    <s v="Delitos Sexuales"/>
    <s v="Violación"/>
    <n v="2"/>
    <n v="0"/>
    <n v="6.8"/>
    <n v="2.2999999999999998"/>
    <n v="2.2000000000000002"/>
    <n v="8.8000000000000007"/>
    <n v="2.2000000000000002"/>
    <n v="2.1"/>
    <n v="4.3"/>
    <n v="4.2"/>
    <n v="8.4"/>
    <n v="4.2"/>
    <n v="4.0999999999999996"/>
    <n v="4"/>
    <n v="2.2999999999999998"/>
    <n v="6.8"/>
    <n v="2.2999999999999998"/>
    <n v="2.2000000000000002"/>
    <n v="2.2000000000000002"/>
    <n v="6.5"/>
    <n v="2.1"/>
    <n v="2.1"/>
    <n v="2.1"/>
    <n v="4.2"/>
    <n v="2.1"/>
    <n v="6.2"/>
    <n v="2"/>
    <n v="0"/>
    <n v="2.2999999999999998"/>
    <n v="2.2999999999999998"/>
    <n v="4.5"/>
    <n v="1"/>
    <n v="2.2000000000000002"/>
    <n v="8.6"/>
    <n v="0"/>
    <n v="4.2"/>
    <n v="0"/>
    <n v="1"/>
    <n v="0"/>
    <n v="0"/>
    <n v="2.2999999999999998"/>
    <n v="0"/>
    <n v="0"/>
    <n v="2.2000000000000002"/>
    <n v="1"/>
    <n v="0"/>
    <n v="0"/>
    <n v="2.1"/>
    <n v="0"/>
    <n v="2.1"/>
    <n v="8.3000000000000007"/>
    <n v="2.1"/>
    <n v="4.2"/>
  </r>
  <r>
    <x v="4"/>
    <n v="5802"/>
    <x v="4"/>
    <s v="Limache"/>
    <n v="3"/>
    <s v="Denuncias"/>
    <n v="220104005"/>
    <n v="220104"/>
    <s v="Delitos Sexuales"/>
    <s v="Violación"/>
    <n v="3"/>
    <n v="0"/>
    <n v="4.5999999999999996"/>
    <n v="0"/>
    <n v="2.2000000000000002"/>
    <n v="8.8000000000000007"/>
    <n v="2.2000000000000002"/>
    <n v="2.1"/>
    <n v="4.3"/>
    <n v="4.2"/>
    <n v="4.2"/>
    <n v="4.2"/>
    <n v="2.1"/>
    <n v="2"/>
    <n v="2.2999999999999998"/>
    <n v="6.8"/>
    <n v="2.2999999999999998"/>
    <n v="2.2000000000000002"/>
    <n v="2.2000000000000002"/>
    <n v="6.5"/>
    <n v="2.1"/>
    <n v="0"/>
    <n v="2.1"/>
    <n v="4.2"/>
    <n v="2.1"/>
    <n v="6.2"/>
    <n v="2"/>
    <n v="0"/>
    <n v="2.2999999999999998"/>
    <n v="2.2999999999999998"/>
    <n v="4.5"/>
    <n v="1"/>
    <n v="2.2000000000000002"/>
    <n v="8.6"/>
    <n v="0"/>
    <n v="4.2"/>
    <n v="0"/>
    <n v="1"/>
    <n v="0"/>
    <n v="0"/>
    <n v="2.2999999999999998"/>
    <n v="0"/>
    <n v="0"/>
    <n v="2.2000000000000002"/>
    <n v="1"/>
    <n v="0"/>
    <n v="0"/>
    <n v="2.1"/>
    <n v="0"/>
    <n v="2.1"/>
    <n v="6.2"/>
    <n v="2.1"/>
    <n v="4.2"/>
  </r>
  <r>
    <x v="4"/>
    <n v="5802"/>
    <x v="4"/>
    <s v="Limache"/>
    <n v="4"/>
    <s v="Detenciones"/>
    <n v="220104005"/>
    <n v="220104"/>
    <s v="Delitos Sexuales"/>
    <s v="Violación"/>
    <n v="4"/>
    <n v="0"/>
    <n v="2.2999999999999998"/>
    <n v="2.2999999999999998"/>
    <n v="0"/>
    <n v="1"/>
    <n v="0"/>
    <n v="0"/>
    <n v="0"/>
    <n v="0"/>
    <n v="4.2"/>
    <n v="1"/>
    <n v="2.1"/>
    <n v="2"/>
    <n v="0"/>
    <n v="0"/>
    <n v="0"/>
    <n v="0"/>
    <n v="1"/>
    <n v="0"/>
    <n v="0"/>
    <n v="2.1"/>
    <n v="0"/>
    <n v="0"/>
    <n v="1"/>
    <n v="0"/>
    <n v="0"/>
    <n v="0"/>
    <n v="0"/>
    <n v="0"/>
    <n v="0"/>
    <n v="1"/>
    <n v="0"/>
    <n v="0"/>
    <n v="0"/>
    <n v="0"/>
    <n v="0"/>
    <n v="1"/>
    <n v="0"/>
    <n v="0"/>
    <n v="0"/>
    <n v="0"/>
    <n v="0"/>
    <n v="0"/>
    <n v="1"/>
    <n v="0"/>
    <n v="0"/>
    <n v="0"/>
    <n v="0"/>
    <n v="0"/>
    <n v="2.1"/>
    <n v="0"/>
    <n v="0"/>
  </r>
  <r>
    <x v="4"/>
    <n v="5803"/>
    <x v="4"/>
    <s v="Olmué"/>
    <n v="1"/>
    <s v="Aprehendidos"/>
    <n v="220104005"/>
    <n v="220104"/>
    <s v="Delitos Sexuales"/>
    <s v="Violación"/>
    <n v="1"/>
    <n v="0"/>
    <n v="0"/>
    <n v="0"/>
    <n v="0"/>
    <n v="1"/>
    <n v="0"/>
    <n v="0"/>
    <n v="0"/>
    <n v="0"/>
    <n v="0"/>
    <n v="1"/>
    <n v="0"/>
    <n v="0"/>
    <n v="6.2"/>
    <n v="0"/>
    <n v="0"/>
    <n v="0"/>
    <n v="1"/>
    <n v="0"/>
    <n v="0"/>
    <n v="0"/>
    <n v="0"/>
    <n v="0"/>
    <n v="1"/>
    <n v="0"/>
    <n v="0"/>
    <n v="0"/>
    <n v="0"/>
    <n v="0"/>
    <n v="0"/>
    <n v="1"/>
    <n v="0"/>
    <n v="0"/>
    <n v="6"/>
    <n v="0"/>
    <n v="0"/>
    <n v="1"/>
    <n v="0"/>
    <n v="0"/>
    <n v="0"/>
    <n v="0"/>
    <n v="0"/>
    <n v="0"/>
    <n v="1"/>
    <n v="0"/>
    <n v="0"/>
    <n v="0"/>
    <n v="0"/>
    <n v="0"/>
    <n v="1"/>
    <n v="0"/>
    <n v="0"/>
  </r>
  <r>
    <x v="4"/>
    <n v="5803"/>
    <x v="4"/>
    <s v="Olmué"/>
    <n v="2"/>
    <s v="Casos Policiales"/>
    <n v="220104005"/>
    <n v="220104"/>
    <s v="Delitos Sexuales"/>
    <s v="Violación"/>
    <n v="2"/>
    <n v="0"/>
    <n v="0"/>
    <n v="0"/>
    <n v="0"/>
    <n v="1"/>
    <n v="0"/>
    <n v="0"/>
    <n v="6"/>
    <n v="11.9"/>
    <n v="0"/>
    <n v="1"/>
    <n v="5.9"/>
    <n v="0"/>
    <n v="25"/>
    <n v="6.1"/>
    <n v="6.1"/>
    <n v="11.9"/>
    <n v="5.9"/>
    <n v="0"/>
    <n v="0"/>
    <n v="0"/>
    <n v="0"/>
    <n v="0"/>
    <n v="1"/>
    <n v="5.8"/>
    <n v="0"/>
    <n v="0"/>
    <n v="12.3"/>
    <n v="0"/>
    <n v="0"/>
    <n v="1"/>
    <n v="0"/>
    <n v="0"/>
    <n v="6"/>
    <n v="0"/>
    <n v="5.9"/>
    <n v="5.9"/>
    <n v="5.8"/>
    <n v="0"/>
    <n v="0"/>
    <n v="6.1"/>
    <n v="6.1"/>
    <n v="6"/>
    <n v="1"/>
    <n v="5.8"/>
    <n v="6"/>
    <n v="6"/>
    <n v="0"/>
    <n v="5.9"/>
    <n v="1"/>
    <n v="11.6"/>
    <n v="11.9"/>
  </r>
  <r>
    <x v="4"/>
    <n v="5803"/>
    <x v="4"/>
    <s v="Olmué"/>
    <n v="3"/>
    <s v="Denuncias"/>
    <n v="220104005"/>
    <n v="220104"/>
    <s v="Delitos Sexuales"/>
    <s v="Violación"/>
    <n v="3"/>
    <n v="0"/>
    <n v="0"/>
    <n v="0"/>
    <n v="0"/>
    <n v="1"/>
    <n v="0"/>
    <n v="0"/>
    <n v="6"/>
    <n v="11.9"/>
    <n v="0"/>
    <n v="1"/>
    <n v="5.9"/>
    <n v="0"/>
    <n v="18.7"/>
    <n v="6.1"/>
    <n v="6.1"/>
    <n v="11.9"/>
    <n v="5.9"/>
    <n v="0"/>
    <n v="0"/>
    <n v="0"/>
    <n v="0"/>
    <n v="0"/>
    <n v="1"/>
    <n v="5.8"/>
    <n v="0"/>
    <n v="0"/>
    <n v="12.3"/>
    <n v="0"/>
    <n v="0"/>
    <n v="1"/>
    <n v="0"/>
    <n v="0"/>
    <n v="0"/>
    <n v="0"/>
    <n v="5.9"/>
    <n v="5.9"/>
    <n v="5.8"/>
    <n v="0"/>
    <n v="0"/>
    <n v="6.1"/>
    <n v="6.1"/>
    <n v="6"/>
    <n v="1"/>
    <n v="5.8"/>
    <n v="6"/>
    <n v="6"/>
    <n v="0"/>
    <n v="5.9"/>
    <n v="1"/>
    <n v="11.6"/>
    <n v="11.9"/>
  </r>
  <r>
    <x v="4"/>
    <n v="5803"/>
    <x v="4"/>
    <s v="Olmué"/>
    <n v="4"/>
    <s v="Detenciones"/>
    <n v="220104005"/>
    <n v="220104"/>
    <s v="Delitos Sexuales"/>
    <s v="Violación"/>
    <n v="4"/>
    <n v="0"/>
    <n v="0"/>
    <n v="0"/>
    <n v="0"/>
    <n v="1"/>
    <n v="0"/>
    <n v="0"/>
    <n v="0"/>
    <n v="0"/>
    <n v="0"/>
    <n v="1"/>
    <n v="0"/>
    <n v="0"/>
    <n v="6.2"/>
    <n v="0"/>
    <n v="0"/>
    <n v="0"/>
    <n v="1"/>
    <n v="0"/>
    <n v="0"/>
    <n v="0"/>
    <n v="0"/>
    <n v="0"/>
    <n v="1"/>
    <n v="0"/>
    <n v="0"/>
    <n v="0"/>
    <n v="0"/>
    <n v="0"/>
    <n v="0"/>
    <n v="1"/>
    <n v="0"/>
    <n v="0"/>
    <n v="6"/>
    <n v="0"/>
    <n v="0"/>
    <n v="1"/>
    <n v="0"/>
    <n v="0"/>
    <n v="0"/>
    <n v="0"/>
    <n v="0"/>
    <n v="0"/>
    <n v="1"/>
    <n v="0"/>
    <n v="0"/>
    <n v="0"/>
    <n v="0"/>
    <n v="0"/>
    <n v="1"/>
    <n v="0"/>
    <n v="0"/>
  </r>
  <r>
    <x v="4"/>
    <n v="5804"/>
    <x v="4"/>
    <s v="Villa Alemana"/>
    <n v="1"/>
    <s v="Aprehendidos"/>
    <n v="220104005"/>
    <n v="220104"/>
    <s v="Delitos Sexuales"/>
    <s v="Violación"/>
    <n v="1"/>
    <n v="1.8"/>
    <n v="0"/>
    <n v="0"/>
    <n v="0.8"/>
    <n v="1"/>
    <n v="0"/>
    <n v="0"/>
    <n v="0"/>
    <n v="0"/>
    <n v="0"/>
    <n v="1"/>
    <n v="0.7"/>
    <n v="0.7"/>
    <n v="0.9"/>
    <n v="0.9"/>
    <n v="3.4"/>
    <n v="0"/>
    <n v="0.8"/>
    <n v="0"/>
    <n v="0"/>
    <n v="0"/>
    <n v="0"/>
    <n v="0.8"/>
    <n v="1"/>
    <n v="0"/>
    <n v="0"/>
    <n v="0.9"/>
    <n v="0.9"/>
    <n v="0"/>
    <n v="0.8"/>
    <n v="0.8"/>
    <n v="0"/>
    <n v="0"/>
    <n v="0"/>
    <n v="0"/>
    <n v="1.3"/>
    <n v="1"/>
    <n v="0"/>
    <n v="0"/>
    <n v="0"/>
    <n v="0"/>
    <n v="0"/>
    <n v="0"/>
    <n v="0.8"/>
    <n v="0.8"/>
    <n v="0"/>
    <n v="0.7"/>
    <n v="0"/>
    <n v="0"/>
    <n v="1"/>
    <n v="0"/>
    <n v="0"/>
  </r>
  <r>
    <x v="4"/>
    <n v="5804"/>
    <x v="4"/>
    <s v="Villa Alemana"/>
    <n v="2"/>
    <s v="Casos Policiales"/>
    <n v="220104005"/>
    <n v="220104"/>
    <s v="Delitos Sexuales"/>
    <s v="Violación"/>
    <n v="2"/>
    <n v="2.7"/>
    <n v="6.1"/>
    <n v="1.7"/>
    <n v="5.9"/>
    <n v="1.7"/>
    <n v="1.6"/>
    <n v="2.8"/>
    <n v="3.5"/>
    <n v="1.4"/>
    <n v="2.6"/>
    <n v="0.6"/>
    <n v="4.4000000000000004"/>
    <n v="1.4"/>
    <n v="1.8"/>
    <n v="5.3"/>
    <n v="6"/>
    <n v="4.2"/>
    <n v="4.0999999999999996"/>
    <n v="1.6"/>
    <n v="4.2"/>
    <n v="3.4"/>
    <n v="4"/>
    <n v="3.3"/>
    <n v="3.2"/>
    <n v="0.6"/>
    <n v="4.3"/>
    <n v="5.4"/>
    <n v="6.1"/>
    <n v="0.9"/>
    <n v="7.6"/>
    <n v="4.0999999999999996"/>
    <n v="1.6"/>
    <n v="2.8"/>
    <n v="2.1"/>
    <n v="1.3"/>
    <n v="3.3"/>
    <n v="2.6"/>
    <n v="2.5"/>
    <n v="5.7"/>
    <n v="3.6"/>
    <n v="2.6"/>
    <n v="6.9"/>
    <n v="5.9"/>
    <n v="5"/>
    <n v="0.8"/>
    <n v="1.4"/>
    <n v="5.4"/>
    <n v="4"/>
    <n v="1.9"/>
    <n v="1.9"/>
    <n v="2.5"/>
    <n v="1.4"/>
  </r>
  <r>
    <x v="4"/>
    <n v="5804"/>
    <x v="4"/>
    <s v="Villa Alemana"/>
    <n v="3"/>
    <s v="Denuncias"/>
    <n v="220104005"/>
    <n v="220104"/>
    <s v="Delitos Sexuales"/>
    <s v="Violación"/>
    <n v="3"/>
    <n v="0.9"/>
    <n v="6.1"/>
    <n v="1.7"/>
    <n v="5.0999999999999996"/>
    <n v="1.7"/>
    <n v="1.6"/>
    <n v="2.8"/>
    <n v="3.5"/>
    <n v="1.4"/>
    <n v="2.6"/>
    <n v="0.6"/>
    <n v="3.8"/>
    <n v="0.7"/>
    <n v="0.9"/>
    <n v="4.4000000000000004"/>
    <n v="3.4"/>
    <n v="4.2"/>
    <n v="3.3"/>
    <n v="1.6"/>
    <n v="4.2"/>
    <n v="3.4"/>
    <n v="4"/>
    <n v="2.6"/>
    <n v="3.2"/>
    <n v="0.6"/>
    <n v="4.3"/>
    <n v="4.5"/>
    <n v="5.3"/>
    <n v="0.9"/>
    <n v="6.8"/>
    <n v="3.3"/>
    <n v="1.6"/>
    <n v="2.8"/>
    <n v="2.1"/>
    <n v="1.3"/>
    <n v="2"/>
    <n v="2.6"/>
    <n v="2.5"/>
    <n v="5.7"/>
    <n v="3.6"/>
    <n v="2.6"/>
    <n v="6.9"/>
    <n v="5.9"/>
    <n v="4.0999999999999996"/>
    <n v="0"/>
    <n v="1.4"/>
    <n v="4.8"/>
    <n v="4"/>
    <n v="1.9"/>
    <n v="1.9"/>
    <n v="2.5"/>
    <n v="1.4"/>
  </r>
  <r>
    <x v="4"/>
    <n v="5804"/>
    <x v="4"/>
    <s v="Villa Alemana"/>
    <n v="4"/>
    <s v="Detenciones"/>
    <n v="220104005"/>
    <n v="220104"/>
    <s v="Delitos Sexuales"/>
    <s v="Violación"/>
    <n v="4"/>
    <n v="1.8"/>
    <n v="0"/>
    <n v="0"/>
    <n v="0.8"/>
    <n v="1"/>
    <n v="0"/>
    <n v="0"/>
    <n v="0"/>
    <n v="0"/>
    <n v="0"/>
    <n v="1"/>
    <n v="0.6"/>
    <n v="0.7"/>
    <n v="0.9"/>
    <n v="0.9"/>
    <n v="2.6"/>
    <n v="0"/>
    <n v="0.8"/>
    <n v="0"/>
    <n v="0"/>
    <n v="0"/>
    <n v="0"/>
    <n v="0.7"/>
    <n v="1"/>
    <n v="0"/>
    <n v="0"/>
    <n v="0.9"/>
    <n v="0.9"/>
    <n v="0"/>
    <n v="0.8"/>
    <n v="0.8"/>
    <n v="0"/>
    <n v="0"/>
    <n v="0"/>
    <n v="0"/>
    <n v="1.3"/>
    <n v="1"/>
    <n v="0"/>
    <n v="0"/>
    <n v="0"/>
    <n v="0"/>
    <n v="0"/>
    <n v="0"/>
    <n v="0.8"/>
    <n v="0.8"/>
    <n v="0"/>
    <n v="0.7"/>
    <n v="0"/>
    <n v="0"/>
    <n v="1"/>
    <n v="0"/>
    <n v="0"/>
  </r>
  <r>
    <x v="5"/>
    <n v="6101"/>
    <x v="5"/>
    <s v="Rancagua"/>
    <n v="1"/>
    <s v="Aprehendidos"/>
    <n v="220104005"/>
    <n v="220104"/>
    <s v="Delitos Sexuales"/>
    <s v="Violación"/>
    <n v="1"/>
    <n v="0.9"/>
    <n v="0.4"/>
    <n v="1.3"/>
    <n v="0.4"/>
    <n v="0.4"/>
    <n v="1.2"/>
    <n v="0.4"/>
    <n v="0"/>
    <n v="0.4"/>
    <n v="0"/>
    <n v="0.8"/>
    <n v="0.4"/>
    <n v="1.1000000000000001"/>
    <n v="0.9"/>
    <n v="0.9"/>
    <n v="0"/>
    <n v="0.4"/>
    <n v="1"/>
    <n v="0"/>
    <n v="0"/>
    <n v="0"/>
    <n v="0.4"/>
    <n v="0.4"/>
    <n v="1"/>
    <n v="0.4"/>
    <n v="0"/>
    <n v="0"/>
    <n v="0.4"/>
    <n v="0.8"/>
    <n v="0"/>
    <n v="1"/>
    <n v="0.4"/>
    <n v="0.8"/>
    <n v="0"/>
    <n v="0.4"/>
    <n v="0"/>
    <n v="0.4"/>
    <n v="0"/>
    <n v="0.8"/>
    <n v="1.7"/>
    <n v="0.4"/>
    <n v="0"/>
    <n v="0.8"/>
    <n v="1"/>
    <n v="0.8"/>
    <n v="0"/>
    <n v="0"/>
    <n v="0.4"/>
    <n v="0.4"/>
    <n v="0.8"/>
    <n v="0"/>
    <n v="0.4"/>
  </r>
  <r>
    <x v="5"/>
    <n v="6101"/>
    <x v="5"/>
    <s v="Rancagua"/>
    <n v="2"/>
    <s v="Casos Policiales"/>
    <n v="220104005"/>
    <n v="220104"/>
    <s v="Delitos Sexuales"/>
    <s v="Violación"/>
    <n v="2"/>
    <n v="4.7"/>
    <n v="6"/>
    <n v="5.9"/>
    <n v="5"/>
    <n v="3.3"/>
    <n v="5.3"/>
    <n v="5.0999999999999996"/>
    <n v="4.3"/>
    <n v="2.7"/>
    <n v="3.8"/>
    <n v="4.9000000000000004"/>
    <n v="5.6"/>
    <n v="8.3000000000000007"/>
    <n v="5.2"/>
    <n v="6.4"/>
    <n v="4.2"/>
    <n v="2.9"/>
    <n v="4.5"/>
    <n v="3.3"/>
    <n v="5.9"/>
    <n v="3.9"/>
    <n v="3.1"/>
    <n v="4.5999999999999996"/>
    <n v="8.6999999999999993"/>
    <n v="6"/>
    <n v="2.6"/>
    <n v="5.2"/>
    <n v="6.4"/>
    <n v="5.5"/>
    <n v="5"/>
    <n v="3.7"/>
    <n v="5.3"/>
    <n v="4.3"/>
    <n v="2.7"/>
    <n v="5"/>
    <n v="4.5999999999999996"/>
    <n v="6"/>
    <n v="4.5"/>
    <n v="4.5"/>
    <n v="7.7"/>
    <n v="6"/>
    <n v="5.5"/>
    <n v="5.8"/>
    <n v="3.3"/>
    <n v="6.1"/>
    <n v="1.6"/>
    <n v="3.5"/>
    <n v="4.2"/>
    <n v="3.8"/>
    <n v="3"/>
    <n v="6"/>
    <n v="2.7"/>
  </r>
  <r>
    <x v="5"/>
    <n v="6101"/>
    <x v="5"/>
    <s v="Rancagua"/>
    <n v="3"/>
    <s v="Denuncias"/>
    <n v="220104005"/>
    <n v="220104"/>
    <s v="Delitos Sexuales"/>
    <s v="Violación"/>
    <n v="3"/>
    <n v="4.3"/>
    <n v="5.5"/>
    <n v="4.5999999999999996"/>
    <n v="4.5999999999999996"/>
    <n v="2.9"/>
    <n v="4.0999999999999996"/>
    <n v="4.7"/>
    <n v="4.3"/>
    <n v="2.2999999999999998"/>
    <n v="3.8"/>
    <n v="4.2"/>
    <n v="5.2"/>
    <n v="6.8"/>
    <n v="4.3"/>
    <n v="5.5"/>
    <n v="4.2"/>
    <n v="2.5"/>
    <n v="4.5"/>
    <n v="3.3"/>
    <n v="5.9"/>
    <n v="3.9"/>
    <n v="2.7"/>
    <n v="4.2"/>
    <n v="8.3000000000000007"/>
    <n v="5.2"/>
    <n v="2.6"/>
    <n v="5.2"/>
    <n v="6"/>
    <n v="4.5999999999999996"/>
    <n v="5"/>
    <n v="3.7"/>
    <n v="4.9000000000000004"/>
    <n v="3.5"/>
    <n v="2.7"/>
    <n v="4.5999999999999996"/>
    <n v="4.5999999999999996"/>
    <n v="5.3"/>
    <n v="4.5"/>
    <n v="3.4"/>
    <n v="6"/>
    <n v="5.5"/>
    <n v="5.5"/>
    <n v="5"/>
    <n v="3.3"/>
    <n v="5.3"/>
    <n v="1.6"/>
    <n v="3.5"/>
    <n v="3.8"/>
    <n v="3.4"/>
    <n v="2.2999999999999998"/>
    <n v="6"/>
    <n v="2.2999999999999998"/>
  </r>
  <r>
    <x v="5"/>
    <n v="6101"/>
    <x v="5"/>
    <s v="Rancagua"/>
    <n v="4"/>
    <s v="Detenciones"/>
    <n v="220104005"/>
    <n v="220104"/>
    <s v="Delitos Sexuales"/>
    <s v="Violación"/>
    <n v="4"/>
    <n v="0.4"/>
    <n v="0.4"/>
    <n v="1.3"/>
    <n v="0.4"/>
    <n v="0.4"/>
    <n v="1.2"/>
    <n v="0.4"/>
    <n v="0"/>
    <n v="0.4"/>
    <n v="0"/>
    <n v="0.8"/>
    <n v="0.4"/>
    <n v="1.5"/>
    <n v="0.9"/>
    <n v="0.9"/>
    <n v="0"/>
    <n v="0.4"/>
    <n v="1"/>
    <n v="0"/>
    <n v="0"/>
    <n v="0"/>
    <n v="0.4"/>
    <n v="0.4"/>
    <n v="0.4"/>
    <n v="0.7"/>
    <n v="0"/>
    <n v="0"/>
    <n v="0.4"/>
    <n v="0.8"/>
    <n v="0"/>
    <n v="1"/>
    <n v="0.4"/>
    <n v="0.8"/>
    <n v="0"/>
    <n v="0.4"/>
    <n v="0"/>
    <n v="0.8"/>
    <n v="0"/>
    <n v="1.1000000000000001"/>
    <n v="1.7"/>
    <n v="0.4"/>
    <n v="0"/>
    <n v="0.8"/>
    <n v="1"/>
    <n v="0.8"/>
    <n v="0"/>
    <n v="0"/>
    <n v="0.4"/>
    <n v="0.4"/>
    <n v="0.8"/>
    <n v="0"/>
    <n v="0.4"/>
  </r>
  <r>
    <x v="5"/>
    <n v="6102"/>
    <x v="5"/>
    <s v="Codegua"/>
    <n v="1"/>
    <s v="Aprehendidos"/>
    <n v="220104005"/>
    <n v="220104"/>
    <s v="Delitos Sexuales"/>
    <s v="Violación"/>
    <n v="1"/>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2"/>
    <x v="5"/>
    <s v="Codegua"/>
    <n v="2"/>
    <s v="Casos Policiales"/>
    <n v="220104005"/>
    <n v="220104"/>
    <s v="Delitos Sexuales"/>
    <s v="Violación"/>
    <n v="2"/>
    <n v="0"/>
    <n v="16.3"/>
    <n v="0"/>
    <n v="0"/>
    <n v="1"/>
    <n v="7.8"/>
    <n v="0"/>
    <n v="0"/>
    <n v="0"/>
    <n v="0"/>
    <n v="1"/>
    <n v="0"/>
    <n v="7.1"/>
    <n v="0"/>
    <n v="0"/>
    <n v="0"/>
    <n v="7.9"/>
    <n v="1"/>
    <n v="0"/>
    <n v="0"/>
    <n v="22.9"/>
    <n v="7.5"/>
    <n v="0"/>
    <n v="1"/>
    <n v="0"/>
    <n v="0"/>
    <n v="8.3000000000000007"/>
    <n v="8.1"/>
    <n v="0"/>
    <n v="7.9"/>
    <n v="7.8"/>
    <n v="0"/>
    <n v="0"/>
    <n v="15.2"/>
    <n v="7.5"/>
    <n v="14.9"/>
    <n v="1"/>
    <n v="0"/>
    <n v="0"/>
    <n v="0"/>
    <n v="8.1"/>
    <n v="0"/>
    <n v="23.8"/>
    <n v="7.8"/>
    <n v="7.8"/>
    <n v="7.7"/>
    <n v="0"/>
    <n v="15"/>
    <n v="0"/>
    <n v="1"/>
    <n v="7.3"/>
    <n v="0"/>
  </r>
  <r>
    <x v="5"/>
    <n v="6102"/>
    <x v="5"/>
    <s v="Codegua"/>
    <n v="3"/>
    <s v="Denuncias"/>
    <n v="220104005"/>
    <n v="220104"/>
    <s v="Delitos Sexuales"/>
    <s v="Violación"/>
    <n v="3"/>
    <n v="0"/>
    <n v="8.1"/>
    <n v="0"/>
    <n v="0"/>
    <n v="1"/>
    <n v="7.8"/>
    <n v="0"/>
    <n v="0"/>
    <n v="0"/>
    <n v="0"/>
    <n v="1"/>
    <n v="0"/>
    <n v="7.1"/>
    <n v="0"/>
    <n v="0"/>
    <n v="0"/>
    <n v="7.9"/>
    <n v="1"/>
    <n v="0"/>
    <n v="0"/>
    <n v="22.9"/>
    <n v="7.5"/>
    <n v="0"/>
    <n v="1"/>
    <n v="0"/>
    <n v="0"/>
    <n v="0"/>
    <n v="8.1"/>
    <n v="0"/>
    <n v="7.9"/>
    <n v="1"/>
    <n v="0"/>
    <n v="0"/>
    <n v="15.2"/>
    <n v="7.5"/>
    <n v="14.9"/>
    <n v="1"/>
    <n v="0"/>
    <n v="0"/>
    <n v="0"/>
    <n v="8.1"/>
    <n v="0"/>
    <n v="23.8"/>
    <n v="7.8"/>
    <n v="7.8"/>
    <n v="7.7"/>
    <n v="0"/>
    <n v="15"/>
    <n v="0"/>
    <n v="1"/>
    <n v="7.3"/>
    <n v="0"/>
  </r>
  <r>
    <x v="5"/>
    <n v="6102"/>
    <x v="5"/>
    <s v="Codegua"/>
    <n v="4"/>
    <s v="Detenciones"/>
    <n v="220104005"/>
    <n v="220104"/>
    <s v="Delitos Sexuales"/>
    <s v="Violación"/>
    <n v="4"/>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3"/>
    <x v="5"/>
    <s v="Coinco"/>
    <n v="1"/>
    <s v="Aprehendidos"/>
    <n v="220104005"/>
    <n v="220104"/>
    <s v="Delitos Sexuales"/>
    <s v="Violación"/>
    <n v="1"/>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3"/>
    <x v="5"/>
    <s v="Coinco"/>
    <n v="2"/>
    <s v="Casos Policiales"/>
    <n v="220104005"/>
    <n v="220104"/>
    <s v="Delitos Sexuales"/>
    <s v="Violación"/>
    <n v="2"/>
    <n v="14.3"/>
    <n v="0"/>
    <n v="14"/>
    <n v="0"/>
    <n v="13.8"/>
    <n v="0"/>
    <n v="0"/>
    <n v="0"/>
    <n v="0"/>
    <n v="0"/>
    <n v="1"/>
    <n v="13.1"/>
    <n v="0"/>
    <n v="0"/>
    <n v="28.4"/>
    <n v="0"/>
    <n v="0"/>
    <n v="13.8"/>
    <n v="0"/>
    <n v="0"/>
    <n v="0"/>
    <n v="0"/>
    <n v="13.3"/>
    <n v="1"/>
    <n v="0"/>
    <n v="0"/>
    <n v="0"/>
    <n v="14.2"/>
    <n v="0"/>
    <n v="0"/>
    <n v="13.8"/>
    <n v="0"/>
    <n v="0"/>
    <n v="13.4"/>
    <n v="26.7"/>
    <n v="0"/>
    <n v="1"/>
    <n v="26.1"/>
    <n v="0"/>
    <n v="0"/>
    <n v="0"/>
    <n v="0"/>
    <n v="0"/>
    <n v="1"/>
    <n v="0"/>
    <n v="0"/>
    <n v="13.4"/>
    <n v="0"/>
    <n v="0"/>
    <n v="1"/>
    <n v="0"/>
    <n v="0"/>
  </r>
  <r>
    <x v="5"/>
    <n v="6103"/>
    <x v="5"/>
    <s v="Coinco"/>
    <n v="3"/>
    <s v="Denuncias"/>
    <n v="220104005"/>
    <n v="220104"/>
    <s v="Delitos Sexuales"/>
    <s v="Violación"/>
    <n v="3"/>
    <n v="0"/>
    <n v="0"/>
    <n v="14"/>
    <n v="0"/>
    <n v="13.8"/>
    <n v="0"/>
    <n v="0"/>
    <n v="0"/>
    <n v="0"/>
    <n v="0"/>
    <n v="1"/>
    <n v="13.1"/>
    <n v="0"/>
    <n v="0"/>
    <n v="28.4"/>
    <n v="0"/>
    <n v="0"/>
    <n v="13.8"/>
    <n v="0"/>
    <n v="0"/>
    <n v="0"/>
    <n v="0"/>
    <n v="13.3"/>
    <n v="1"/>
    <n v="0"/>
    <n v="0"/>
    <n v="0"/>
    <n v="14.2"/>
    <n v="0"/>
    <n v="0"/>
    <n v="13.8"/>
    <n v="0"/>
    <n v="0"/>
    <n v="0"/>
    <n v="26.7"/>
    <n v="0"/>
    <n v="1"/>
    <n v="26.1"/>
    <n v="0"/>
    <n v="0"/>
    <n v="0"/>
    <n v="0"/>
    <n v="0"/>
    <n v="1"/>
    <n v="0"/>
    <n v="0"/>
    <n v="13.4"/>
    <n v="0"/>
    <n v="0"/>
    <n v="1"/>
    <n v="0"/>
    <n v="0"/>
  </r>
  <r>
    <x v="5"/>
    <n v="6103"/>
    <x v="5"/>
    <s v="Coinco"/>
    <n v="4"/>
    <s v="Detenciones"/>
    <n v="220104005"/>
    <n v="220104"/>
    <s v="Delitos Sexuales"/>
    <s v="Violación"/>
    <n v="4"/>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4"/>
    <x v="5"/>
    <s v="Coltauco"/>
    <n v="1"/>
    <s v="Aprehendidos"/>
    <n v="220104005"/>
    <n v="220104"/>
    <s v="Delitos Sexuales"/>
    <s v="Violación"/>
    <n v="1"/>
    <n v="0"/>
    <n v="0"/>
    <n v="0"/>
    <n v="0"/>
    <n v="1"/>
    <n v="0"/>
    <n v="0"/>
    <n v="0"/>
    <n v="0"/>
    <n v="0"/>
    <n v="1"/>
    <n v="0"/>
    <n v="0"/>
    <n v="0"/>
    <n v="0"/>
    <n v="0"/>
    <n v="0"/>
    <n v="10.4"/>
    <n v="0"/>
    <n v="5.6"/>
    <n v="5.6"/>
    <n v="0"/>
    <n v="0"/>
    <n v="1"/>
    <n v="0"/>
    <n v="4.7"/>
    <n v="0"/>
    <n v="0"/>
    <n v="0"/>
    <n v="0"/>
    <n v="1"/>
    <n v="0"/>
    <n v="0"/>
    <n v="0"/>
    <n v="0"/>
    <n v="0"/>
    <n v="1"/>
    <n v="0"/>
    <n v="0"/>
    <n v="0"/>
    <n v="0"/>
    <n v="5.4"/>
    <n v="0"/>
    <n v="1"/>
    <n v="0"/>
    <n v="0"/>
    <n v="0"/>
    <n v="0"/>
    <n v="0"/>
    <n v="1"/>
    <n v="0"/>
    <n v="0"/>
  </r>
  <r>
    <x v="5"/>
    <n v="6104"/>
    <x v="5"/>
    <s v="Coltauco"/>
    <n v="2"/>
    <s v="Casos Policiales"/>
    <n v="220104005"/>
    <n v="220104"/>
    <s v="Delitos Sexuales"/>
    <s v="Violación"/>
    <n v="2"/>
    <n v="0"/>
    <n v="0"/>
    <n v="10.7"/>
    <n v="0"/>
    <n v="1"/>
    <n v="0"/>
    <n v="0"/>
    <n v="5.6"/>
    <n v="0"/>
    <n v="5.6"/>
    <n v="5.5"/>
    <n v="0"/>
    <n v="0"/>
    <n v="5.5"/>
    <n v="0"/>
    <n v="5.4"/>
    <n v="5.3"/>
    <n v="15.7"/>
    <n v="15.5"/>
    <n v="5.6"/>
    <n v="5.6"/>
    <n v="5.6"/>
    <n v="5.6"/>
    <n v="1"/>
    <n v="0"/>
    <n v="9.4"/>
    <n v="5.5"/>
    <n v="5.4"/>
    <n v="0"/>
    <n v="5.3"/>
    <n v="10.4"/>
    <n v="5.2"/>
    <n v="5.6"/>
    <n v="5.6"/>
    <n v="0"/>
    <n v="0"/>
    <n v="1"/>
    <n v="0"/>
    <n v="9.4"/>
    <n v="5.5"/>
    <n v="0"/>
    <n v="5.4"/>
    <n v="0"/>
    <n v="5.2"/>
    <n v="0"/>
    <n v="0"/>
    <n v="0"/>
    <n v="11.1"/>
    <n v="5.5"/>
    <n v="1"/>
    <n v="11"/>
    <n v="0"/>
  </r>
  <r>
    <x v="5"/>
    <n v="6104"/>
    <x v="5"/>
    <s v="Coltauco"/>
    <n v="3"/>
    <s v="Denuncias"/>
    <n v="220104005"/>
    <n v="220104"/>
    <s v="Delitos Sexuales"/>
    <s v="Violación"/>
    <n v="3"/>
    <n v="0"/>
    <n v="0"/>
    <n v="10.7"/>
    <n v="0"/>
    <n v="1"/>
    <n v="0"/>
    <n v="0"/>
    <n v="5.6"/>
    <n v="0"/>
    <n v="5.6"/>
    <n v="5.5"/>
    <n v="0"/>
    <n v="0"/>
    <n v="5.5"/>
    <n v="0"/>
    <n v="5.4"/>
    <n v="5.3"/>
    <n v="15.7"/>
    <n v="15.5"/>
    <n v="0"/>
    <n v="0"/>
    <n v="5.6"/>
    <n v="5.6"/>
    <n v="1"/>
    <n v="0"/>
    <n v="0"/>
    <n v="5.5"/>
    <n v="5.4"/>
    <n v="0"/>
    <n v="5.3"/>
    <n v="10.4"/>
    <n v="5.2"/>
    <n v="5.6"/>
    <n v="5.6"/>
    <n v="0"/>
    <n v="0"/>
    <n v="1"/>
    <n v="0"/>
    <n v="9.4"/>
    <n v="5.5"/>
    <n v="0"/>
    <n v="0"/>
    <n v="0"/>
    <n v="5.2"/>
    <n v="0"/>
    <n v="0"/>
    <n v="0"/>
    <n v="11.1"/>
    <n v="5.5"/>
    <n v="1"/>
    <n v="11"/>
    <n v="0"/>
  </r>
  <r>
    <x v="5"/>
    <n v="6104"/>
    <x v="5"/>
    <s v="Coltauco"/>
    <n v="4"/>
    <s v="Detenciones"/>
    <n v="220104005"/>
    <n v="220104"/>
    <s v="Delitos Sexuales"/>
    <s v="Violación"/>
    <n v="4"/>
    <n v="0"/>
    <n v="0"/>
    <n v="0"/>
    <n v="0"/>
    <n v="1"/>
    <n v="0"/>
    <n v="0"/>
    <n v="0"/>
    <n v="0"/>
    <n v="0"/>
    <n v="1"/>
    <n v="0"/>
    <n v="0"/>
    <n v="0"/>
    <n v="0"/>
    <n v="0"/>
    <n v="0"/>
    <n v="10.4"/>
    <n v="0"/>
    <n v="5.6"/>
    <n v="5.6"/>
    <n v="0"/>
    <n v="0"/>
    <n v="1"/>
    <n v="0"/>
    <n v="9.4"/>
    <n v="0"/>
    <n v="0"/>
    <n v="0"/>
    <n v="0"/>
    <n v="1"/>
    <n v="0"/>
    <n v="0"/>
    <n v="0"/>
    <n v="0"/>
    <n v="0"/>
    <n v="1"/>
    <n v="0"/>
    <n v="0"/>
    <n v="0"/>
    <n v="0"/>
    <n v="5.4"/>
    <n v="0"/>
    <n v="1"/>
    <n v="0"/>
    <n v="0"/>
    <n v="0"/>
    <n v="0"/>
    <n v="0"/>
    <n v="1"/>
    <n v="0"/>
    <n v="0"/>
  </r>
  <r>
    <x v="5"/>
    <n v="6105"/>
    <x v="5"/>
    <s v="Doñihue"/>
    <n v="1"/>
    <s v="Aprehendidos"/>
    <n v="220104005"/>
    <n v="220104"/>
    <s v="Delitos Sexuales"/>
    <s v="Violación"/>
    <n v="1"/>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5"/>
    <x v="5"/>
    <s v="Doñihue"/>
    <n v="2"/>
    <s v="Casos Policiales"/>
    <n v="220104005"/>
    <n v="220104"/>
    <s v="Delitos Sexuales"/>
    <s v="Violación"/>
    <n v="2"/>
    <n v="5.2"/>
    <n v="0"/>
    <n v="5"/>
    <n v="9.9"/>
    <n v="1"/>
    <n v="9.6999999999999993"/>
    <n v="14.3"/>
    <n v="4.7"/>
    <n v="0"/>
    <n v="4.5999999999999996"/>
    <n v="9.1"/>
    <n v="9"/>
    <n v="4.4000000000000004"/>
    <n v="5.2"/>
    <n v="5.0999999999999996"/>
    <n v="5"/>
    <n v="0"/>
    <n v="9.8000000000000007"/>
    <n v="4.8"/>
    <n v="4.8"/>
    <n v="4.7"/>
    <n v="0"/>
    <n v="4.5999999999999996"/>
    <n v="1"/>
    <n v="4.5"/>
    <n v="0"/>
    <n v="0"/>
    <n v="25.5"/>
    <n v="10.1"/>
    <n v="5"/>
    <n v="1"/>
    <n v="0"/>
    <n v="9.5"/>
    <n v="4.7"/>
    <n v="0"/>
    <n v="0"/>
    <n v="1"/>
    <n v="8.9"/>
    <n v="8.8000000000000007"/>
    <n v="10.4"/>
    <n v="0"/>
    <n v="5"/>
    <n v="9.9"/>
    <n v="1"/>
    <n v="0"/>
    <n v="14.2"/>
    <n v="9.4"/>
    <n v="4.5999999999999996"/>
    <n v="4.5999999999999996"/>
    <n v="1"/>
    <n v="8.9"/>
    <n v="0"/>
  </r>
  <r>
    <x v="5"/>
    <n v="6105"/>
    <x v="5"/>
    <s v="Doñihue"/>
    <n v="3"/>
    <s v="Denuncias"/>
    <n v="220104005"/>
    <n v="220104"/>
    <s v="Delitos Sexuales"/>
    <s v="Violación"/>
    <n v="3"/>
    <n v="5.2"/>
    <n v="0"/>
    <n v="5"/>
    <n v="9.9"/>
    <n v="1"/>
    <n v="9.6999999999999993"/>
    <n v="9.6"/>
    <n v="4.7"/>
    <n v="0"/>
    <n v="4.5999999999999996"/>
    <n v="9.1"/>
    <n v="9"/>
    <n v="4.4000000000000004"/>
    <n v="5.2"/>
    <n v="5.0999999999999996"/>
    <n v="5"/>
    <n v="0"/>
    <n v="9.8000000000000007"/>
    <n v="4.8"/>
    <n v="4.8"/>
    <n v="4.7"/>
    <n v="0"/>
    <n v="4.5999999999999996"/>
    <n v="1"/>
    <n v="4.5"/>
    <n v="0"/>
    <n v="0"/>
    <n v="20.399999999999999"/>
    <n v="10.1"/>
    <n v="5"/>
    <n v="1"/>
    <n v="0"/>
    <n v="9.5"/>
    <n v="4.7"/>
    <n v="0"/>
    <n v="0"/>
    <n v="1"/>
    <n v="8.9"/>
    <n v="8.8000000000000007"/>
    <n v="10.4"/>
    <n v="0"/>
    <n v="5"/>
    <n v="9.9"/>
    <n v="1"/>
    <n v="0"/>
    <n v="9.5"/>
    <n v="4.7"/>
    <n v="4.5999999999999996"/>
    <n v="0"/>
    <n v="1"/>
    <n v="8.9"/>
    <n v="0"/>
  </r>
  <r>
    <x v="5"/>
    <n v="6105"/>
    <x v="5"/>
    <s v="Doñihue"/>
    <n v="4"/>
    <s v="Detenciones"/>
    <n v="220104005"/>
    <n v="220104"/>
    <s v="Delitos Sexuales"/>
    <s v="Violación"/>
    <n v="4"/>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6"/>
    <x v="5"/>
    <s v="Graneros"/>
    <n v="1"/>
    <s v="Aprehendidos"/>
    <n v="220104005"/>
    <n v="220104"/>
    <s v="Delitos Sexuales"/>
    <s v="Violación"/>
    <n v="1"/>
    <n v="0"/>
    <n v="0"/>
    <n v="0"/>
    <n v="0"/>
    <n v="3.1"/>
    <n v="0"/>
    <n v="0"/>
    <n v="0"/>
    <n v="0"/>
    <n v="0"/>
    <n v="1"/>
    <n v="0"/>
    <n v="0"/>
    <n v="0"/>
    <n v="0"/>
    <n v="0"/>
    <n v="0"/>
    <n v="1"/>
    <n v="0"/>
    <n v="0"/>
    <n v="0"/>
    <n v="0"/>
    <n v="0"/>
    <n v="1"/>
    <n v="0"/>
    <n v="0"/>
    <n v="0"/>
    <n v="0"/>
    <n v="0"/>
    <n v="0"/>
    <n v="1"/>
    <n v="0"/>
    <n v="0"/>
    <n v="0"/>
    <n v="0"/>
    <n v="0"/>
    <n v="1"/>
    <n v="0"/>
    <n v="0"/>
    <n v="0"/>
    <n v="0"/>
    <n v="0"/>
    <n v="0"/>
    <n v="1"/>
    <n v="0"/>
    <n v="6.3"/>
    <n v="0"/>
    <n v="0"/>
    <n v="0"/>
    <n v="1"/>
    <n v="3"/>
    <n v="0"/>
  </r>
  <r>
    <x v="5"/>
    <n v="6106"/>
    <x v="5"/>
    <s v="Graneros"/>
    <n v="2"/>
    <s v="Casos Policiales"/>
    <n v="220104005"/>
    <n v="220104"/>
    <s v="Delitos Sexuales"/>
    <s v="Violación"/>
    <n v="2"/>
    <n v="3.3"/>
    <n v="0"/>
    <n v="0"/>
    <n v="3.1"/>
    <n v="18.600000000000001"/>
    <n v="3"/>
    <n v="0"/>
    <n v="0"/>
    <n v="3.1"/>
    <n v="9.1999999999999993"/>
    <n v="1"/>
    <n v="0"/>
    <n v="8.1999999999999993"/>
    <n v="3.3"/>
    <n v="0"/>
    <n v="3.2"/>
    <n v="6.3"/>
    <n v="6.2"/>
    <n v="0"/>
    <n v="6.3"/>
    <n v="12.5"/>
    <n v="3.1"/>
    <n v="3"/>
    <n v="1"/>
    <n v="0"/>
    <n v="5.5"/>
    <n v="9.9"/>
    <n v="0"/>
    <n v="3.2"/>
    <n v="0"/>
    <n v="12.4"/>
    <n v="0"/>
    <n v="0"/>
    <n v="0"/>
    <n v="3.1"/>
    <n v="0"/>
    <n v="6"/>
    <n v="3"/>
    <n v="11"/>
    <n v="9.9"/>
    <n v="6.5"/>
    <n v="3.2"/>
    <n v="3.1"/>
    <n v="3.1"/>
    <n v="3"/>
    <n v="12.5"/>
    <n v="3.1"/>
    <n v="3.1"/>
    <n v="3"/>
    <n v="9"/>
    <n v="11.8"/>
    <n v="3.1"/>
  </r>
  <r>
    <x v="5"/>
    <n v="6106"/>
    <x v="5"/>
    <s v="Graneros"/>
    <n v="3"/>
    <s v="Denuncias"/>
    <n v="220104005"/>
    <n v="220104"/>
    <s v="Delitos Sexuales"/>
    <s v="Violación"/>
    <n v="3"/>
    <n v="3.3"/>
    <n v="0"/>
    <n v="0"/>
    <n v="3.1"/>
    <n v="15.5"/>
    <n v="3"/>
    <n v="0"/>
    <n v="0"/>
    <n v="3.1"/>
    <n v="9.1999999999999993"/>
    <n v="1"/>
    <n v="0"/>
    <n v="8.1999999999999993"/>
    <n v="3.3"/>
    <n v="0"/>
    <n v="3.2"/>
    <n v="6.3"/>
    <n v="6.2"/>
    <n v="0"/>
    <n v="6.3"/>
    <n v="12.5"/>
    <n v="3.1"/>
    <n v="3"/>
    <n v="1"/>
    <n v="0"/>
    <n v="5.5"/>
    <n v="9.9"/>
    <n v="0"/>
    <n v="3.2"/>
    <n v="0"/>
    <n v="12.4"/>
    <n v="0"/>
    <n v="0"/>
    <n v="0"/>
    <n v="3.1"/>
    <n v="0"/>
    <n v="6"/>
    <n v="3"/>
    <n v="11"/>
    <n v="9.9"/>
    <n v="6.5"/>
    <n v="3.2"/>
    <n v="3.1"/>
    <n v="3.1"/>
    <n v="3"/>
    <n v="6.3"/>
    <n v="3.1"/>
    <n v="3.1"/>
    <n v="3"/>
    <n v="9"/>
    <n v="8.9"/>
    <n v="3.1"/>
  </r>
  <r>
    <x v="5"/>
    <n v="6106"/>
    <x v="5"/>
    <s v="Graneros"/>
    <n v="4"/>
    <s v="Detenciones"/>
    <n v="220104005"/>
    <n v="220104"/>
    <s v="Delitos Sexuales"/>
    <s v="Violación"/>
    <n v="4"/>
    <n v="0"/>
    <n v="0"/>
    <n v="0"/>
    <n v="0"/>
    <n v="3.1"/>
    <n v="0"/>
    <n v="0"/>
    <n v="0"/>
    <n v="0"/>
    <n v="0"/>
    <n v="1"/>
    <n v="0"/>
    <n v="0"/>
    <n v="0"/>
    <n v="0"/>
    <n v="0"/>
    <n v="0"/>
    <n v="1"/>
    <n v="0"/>
    <n v="0"/>
    <n v="0"/>
    <n v="0"/>
    <n v="0"/>
    <n v="1"/>
    <n v="0"/>
    <n v="0"/>
    <n v="0"/>
    <n v="0"/>
    <n v="0"/>
    <n v="0"/>
    <n v="1"/>
    <n v="0"/>
    <n v="0"/>
    <n v="0"/>
    <n v="0"/>
    <n v="0"/>
    <n v="1"/>
    <n v="0"/>
    <n v="0"/>
    <n v="0"/>
    <n v="0"/>
    <n v="0"/>
    <n v="0"/>
    <n v="1"/>
    <n v="0"/>
    <n v="6.3"/>
    <n v="0"/>
    <n v="0"/>
    <n v="0"/>
    <n v="1"/>
    <n v="3"/>
    <n v="0"/>
  </r>
  <r>
    <x v="5"/>
    <n v="6107"/>
    <x v="5"/>
    <s v="Las Cabras"/>
    <n v="1"/>
    <s v="Aprehendidos"/>
    <n v="220104005"/>
    <n v="220104"/>
    <s v="Delitos Sexuales"/>
    <s v="Violación"/>
    <n v="1"/>
    <n v="0"/>
    <n v="0"/>
    <n v="0"/>
    <n v="0"/>
    <n v="1"/>
    <n v="4.0999999999999996"/>
    <n v="0"/>
    <n v="0"/>
    <n v="0"/>
    <n v="3.9"/>
    <n v="1"/>
    <n v="0"/>
    <n v="0"/>
    <n v="0"/>
    <n v="0"/>
    <n v="0"/>
    <n v="0"/>
    <n v="1"/>
    <n v="0"/>
    <n v="0"/>
    <n v="0"/>
    <n v="0"/>
    <n v="0"/>
    <n v="1"/>
    <n v="0"/>
    <n v="3.7"/>
    <n v="0"/>
    <n v="0"/>
    <n v="0"/>
    <n v="0"/>
    <n v="1"/>
    <n v="0"/>
    <n v="0"/>
    <n v="4.0999999999999996"/>
    <n v="4"/>
    <n v="0"/>
    <n v="1"/>
    <n v="0"/>
    <n v="0"/>
    <n v="0"/>
    <n v="4.3"/>
    <n v="0"/>
    <n v="4.2"/>
    <n v="4.0999999999999996"/>
    <n v="4.0999999999999996"/>
    <n v="0"/>
    <n v="0"/>
    <n v="0"/>
    <n v="0"/>
    <n v="1"/>
    <n v="0"/>
    <n v="0"/>
  </r>
  <r>
    <x v="5"/>
    <n v="6107"/>
    <x v="5"/>
    <s v="Las Cabras"/>
    <n v="2"/>
    <s v="Casos Policiales"/>
    <n v="220104005"/>
    <n v="220104"/>
    <s v="Delitos Sexuales"/>
    <s v="Violación"/>
    <n v="2"/>
    <n v="8.6999999999999993"/>
    <n v="0"/>
    <n v="0"/>
    <n v="4.2"/>
    <n v="4.0999999999999996"/>
    <n v="8.1999999999999993"/>
    <n v="0"/>
    <n v="12.2"/>
    <n v="4"/>
    <n v="16"/>
    <n v="7.9"/>
    <n v="7.8"/>
    <n v="3.7"/>
    <n v="0"/>
    <n v="0"/>
    <n v="4.2"/>
    <n v="4.2"/>
    <n v="4.0999999999999996"/>
    <n v="0"/>
    <n v="8.1999999999999993"/>
    <n v="12.2"/>
    <n v="0"/>
    <n v="0"/>
    <n v="3.9"/>
    <n v="7.8"/>
    <n v="15"/>
    <n v="0"/>
    <n v="0"/>
    <n v="0"/>
    <n v="12.6"/>
    <n v="1"/>
    <n v="4.0999999999999996"/>
    <n v="4.0999999999999996"/>
    <n v="8.1"/>
    <n v="4"/>
    <n v="4"/>
    <n v="1"/>
    <n v="0"/>
    <n v="7.5"/>
    <n v="4.4000000000000004"/>
    <n v="4.3"/>
    <n v="0"/>
    <n v="8.4"/>
    <n v="4.0999999999999996"/>
    <n v="8.1999999999999993"/>
    <n v="16.3"/>
    <n v="0"/>
    <n v="4"/>
    <n v="11.9"/>
    <n v="7.8"/>
    <n v="7.8"/>
    <n v="4"/>
  </r>
  <r>
    <x v="5"/>
    <n v="6107"/>
    <x v="5"/>
    <s v="Las Cabras"/>
    <n v="3"/>
    <s v="Denuncias"/>
    <n v="220104005"/>
    <n v="220104"/>
    <s v="Delitos Sexuales"/>
    <s v="Violación"/>
    <n v="3"/>
    <n v="8.6999999999999993"/>
    <n v="0"/>
    <n v="0"/>
    <n v="4.2"/>
    <n v="4.0999999999999996"/>
    <n v="4.0999999999999996"/>
    <n v="0"/>
    <n v="12.2"/>
    <n v="4"/>
    <n v="8"/>
    <n v="7.9"/>
    <n v="7.8"/>
    <n v="3.7"/>
    <n v="0"/>
    <n v="0"/>
    <n v="4.2"/>
    <n v="4.2"/>
    <n v="4.0999999999999996"/>
    <n v="0"/>
    <n v="8.1999999999999993"/>
    <n v="12.2"/>
    <n v="0"/>
    <n v="0"/>
    <n v="3.9"/>
    <n v="7.8"/>
    <n v="11.2"/>
    <n v="0"/>
    <n v="0"/>
    <n v="0"/>
    <n v="12.6"/>
    <n v="1"/>
    <n v="4.0999999999999996"/>
    <n v="4.0999999999999996"/>
    <n v="4.0999999999999996"/>
    <n v="0"/>
    <n v="4"/>
    <n v="1"/>
    <n v="0"/>
    <n v="7.5"/>
    <n v="4.4000000000000004"/>
    <n v="0"/>
    <n v="0"/>
    <n v="4.2"/>
    <n v="1"/>
    <n v="4.0999999999999996"/>
    <n v="16.3"/>
    <n v="0"/>
    <n v="4"/>
    <n v="11.9"/>
    <n v="7.8"/>
    <n v="7.8"/>
    <n v="4"/>
  </r>
  <r>
    <x v="5"/>
    <n v="6107"/>
    <x v="5"/>
    <s v="Las Cabras"/>
    <n v="4"/>
    <s v="Detenciones"/>
    <n v="220104005"/>
    <n v="220104"/>
    <s v="Delitos Sexuales"/>
    <s v="Violación"/>
    <n v="4"/>
    <n v="0"/>
    <n v="0"/>
    <n v="0"/>
    <n v="0"/>
    <n v="1"/>
    <n v="4.0999999999999996"/>
    <n v="0"/>
    <n v="0"/>
    <n v="0"/>
    <n v="8"/>
    <n v="1"/>
    <n v="0"/>
    <n v="0"/>
    <n v="0"/>
    <n v="0"/>
    <n v="0"/>
    <n v="0"/>
    <n v="1"/>
    <n v="0"/>
    <n v="0"/>
    <n v="0"/>
    <n v="0"/>
    <n v="0"/>
    <n v="1"/>
    <n v="0"/>
    <n v="3.7"/>
    <n v="0"/>
    <n v="0"/>
    <n v="0"/>
    <n v="0"/>
    <n v="1"/>
    <n v="0"/>
    <n v="0"/>
    <n v="4.0999999999999996"/>
    <n v="4"/>
    <n v="0"/>
    <n v="1"/>
    <n v="0"/>
    <n v="0"/>
    <n v="0"/>
    <n v="4.3"/>
    <n v="0"/>
    <n v="4.2"/>
    <n v="4.0999999999999996"/>
    <n v="4.0999999999999996"/>
    <n v="0"/>
    <n v="0"/>
    <n v="0"/>
    <n v="0"/>
    <n v="1"/>
    <n v="0"/>
    <n v="0"/>
  </r>
  <r>
    <x v="5"/>
    <n v="6108"/>
    <x v="5"/>
    <s v="Machalí"/>
    <n v="1"/>
    <s v="Aprehendidos"/>
    <n v="220104005"/>
    <n v="220104"/>
    <s v="Delitos Sexuales"/>
    <s v="Violación"/>
    <n v="1"/>
    <n v="0"/>
    <n v="2.4"/>
    <n v="0"/>
    <n v="0"/>
    <n v="1"/>
    <n v="2"/>
    <n v="0"/>
    <n v="0"/>
    <n v="1.9"/>
    <n v="0"/>
    <n v="1"/>
    <n v="0"/>
    <n v="0"/>
    <n v="2.5"/>
    <n v="0"/>
    <n v="0"/>
    <n v="0"/>
    <n v="4.2"/>
    <n v="0"/>
    <n v="4"/>
    <n v="0"/>
    <n v="0"/>
    <n v="0"/>
    <n v="1.8"/>
    <n v="0"/>
    <n v="0"/>
    <n v="0"/>
    <n v="2.4"/>
    <n v="4.5"/>
    <n v="0"/>
    <n v="1"/>
    <n v="0"/>
    <n v="2.7"/>
    <n v="0"/>
    <n v="0"/>
    <n v="0"/>
    <n v="1"/>
    <n v="0"/>
    <n v="0"/>
    <n v="2.5"/>
    <n v="2.4"/>
    <n v="0"/>
    <n v="2.2000000000000002"/>
    <n v="1"/>
    <n v="0"/>
    <n v="2.7"/>
    <n v="0"/>
    <n v="0"/>
    <n v="0"/>
    <n v="1"/>
    <n v="2.5"/>
    <n v="2.6"/>
  </r>
  <r>
    <x v="5"/>
    <n v="6108"/>
    <x v="5"/>
    <s v="Machalí"/>
    <n v="2"/>
    <s v="Casos Policiales"/>
    <n v="220104005"/>
    <n v="220104"/>
    <s v="Delitos Sexuales"/>
    <s v="Violación"/>
    <n v="2"/>
    <n v="2.5"/>
    <n v="4.7"/>
    <n v="2.2999999999999998"/>
    <n v="0"/>
    <n v="4.2"/>
    <n v="2"/>
    <n v="0"/>
    <n v="2.7"/>
    <n v="2.6"/>
    <n v="0"/>
    <n v="1"/>
    <n v="5"/>
    <n v="3.3"/>
    <n v="2.5"/>
    <n v="2.4"/>
    <n v="0"/>
    <n v="2.2000000000000002"/>
    <n v="10.6"/>
    <n v="4.0999999999999996"/>
    <n v="16.2"/>
    <n v="2.7"/>
    <n v="0"/>
    <n v="0"/>
    <n v="10.199999999999999"/>
    <n v="2.5"/>
    <n v="1.7"/>
    <n v="2.5"/>
    <n v="4.7"/>
    <n v="4.5"/>
    <n v="6.6"/>
    <n v="8.4"/>
    <n v="4.0999999999999996"/>
    <n v="10.8"/>
    <n v="2.6"/>
    <n v="5.2"/>
    <n v="2.6"/>
    <n v="2.5"/>
    <n v="2.5"/>
    <n v="5"/>
    <n v="2.5"/>
    <n v="2.4"/>
    <n v="0"/>
    <n v="2.2000000000000002"/>
    <n v="6.3"/>
    <n v="2"/>
    <n v="5.4"/>
    <n v="2.6"/>
    <n v="2.6"/>
    <n v="10.199999999999999"/>
    <n v="15.1"/>
    <n v="9.9"/>
    <n v="2.6"/>
  </r>
  <r>
    <x v="5"/>
    <n v="6108"/>
    <x v="5"/>
    <s v="Machalí"/>
    <n v="3"/>
    <s v="Denuncias"/>
    <n v="220104005"/>
    <n v="220104"/>
    <s v="Delitos Sexuales"/>
    <s v="Violación"/>
    <n v="3"/>
    <n v="2.5"/>
    <n v="2.4"/>
    <n v="2.2999999999999998"/>
    <n v="0"/>
    <n v="4.2"/>
    <n v="0"/>
    <n v="0"/>
    <n v="2.7"/>
    <n v="0"/>
    <n v="0"/>
    <n v="1"/>
    <n v="5"/>
    <n v="3.3"/>
    <n v="0"/>
    <n v="2.4"/>
    <n v="0"/>
    <n v="2.2000000000000002"/>
    <n v="6.3"/>
    <n v="4.0999999999999996"/>
    <n v="10.8"/>
    <n v="2.7"/>
    <n v="0"/>
    <n v="0"/>
    <n v="5.0999999999999996"/>
    <n v="2.5"/>
    <n v="1.7"/>
    <n v="2.5"/>
    <n v="2.4"/>
    <n v="2.2999999999999998"/>
    <n v="6.6"/>
    <n v="8.4"/>
    <n v="4.0999999999999996"/>
    <n v="8.1"/>
    <n v="2.6"/>
    <n v="5.2"/>
    <n v="2.6"/>
    <n v="2.5"/>
    <n v="2.5"/>
    <n v="5"/>
    <n v="0"/>
    <n v="0"/>
    <n v="0"/>
    <n v="0"/>
    <n v="6.3"/>
    <n v="2"/>
    <n v="2.7"/>
    <n v="2.6"/>
    <n v="2.6"/>
    <n v="10.199999999999999"/>
    <n v="10.1"/>
    <n v="7.4"/>
    <n v="0"/>
  </r>
  <r>
    <x v="5"/>
    <n v="6108"/>
    <x v="5"/>
    <s v="Machalí"/>
    <n v="4"/>
    <s v="Detenciones"/>
    <n v="220104005"/>
    <n v="220104"/>
    <s v="Delitos Sexuales"/>
    <s v="Violación"/>
    <n v="4"/>
    <n v="0"/>
    <n v="2.4"/>
    <n v="0"/>
    <n v="0"/>
    <n v="1"/>
    <n v="2"/>
    <n v="0"/>
    <n v="0"/>
    <n v="2.6"/>
    <n v="0"/>
    <n v="1"/>
    <n v="0"/>
    <n v="0"/>
    <n v="2.5"/>
    <n v="0"/>
    <n v="0"/>
    <n v="0"/>
    <n v="4.2"/>
    <n v="0"/>
    <n v="5.4"/>
    <n v="0"/>
    <n v="0"/>
    <n v="0"/>
    <n v="5.0999999999999996"/>
    <n v="0"/>
    <n v="0"/>
    <n v="0"/>
    <n v="2.4"/>
    <n v="2.2999999999999998"/>
    <n v="0"/>
    <n v="1"/>
    <n v="0"/>
    <n v="2.7"/>
    <n v="0"/>
    <n v="0"/>
    <n v="0"/>
    <n v="1"/>
    <n v="0"/>
    <n v="0"/>
    <n v="2.5"/>
    <n v="2.4"/>
    <n v="0"/>
    <n v="2.2000000000000002"/>
    <n v="1"/>
    <n v="0"/>
    <n v="2.7"/>
    <n v="0"/>
    <n v="0"/>
    <n v="0"/>
    <n v="5"/>
    <n v="2.5"/>
    <n v="2.6"/>
  </r>
  <r>
    <x v="5"/>
    <n v="6109"/>
    <x v="5"/>
    <s v="Malloa"/>
    <n v="1"/>
    <s v="Aprehendidos"/>
    <n v="220104005"/>
    <n v="220104"/>
    <s v="Delitos Sexuales"/>
    <s v="Violación"/>
    <n v="1"/>
    <n v="0"/>
    <n v="7.4"/>
    <n v="0"/>
    <n v="0"/>
    <n v="14.6"/>
    <n v="0"/>
    <n v="0"/>
    <n v="0"/>
    <n v="0"/>
    <n v="0"/>
    <n v="1"/>
    <n v="0"/>
    <n v="0"/>
    <n v="0"/>
    <n v="0"/>
    <n v="0"/>
    <n v="0"/>
    <n v="1"/>
    <n v="0"/>
    <n v="0"/>
    <n v="0"/>
    <n v="0"/>
    <n v="0"/>
    <n v="1"/>
    <n v="0"/>
    <n v="0"/>
    <n v="0"/>
    <n v="0"/>
    <n v="0"/>
    <n v="0"/>
    <n v="1"/>
    <n v="0"/>
    <n v="14.4"/>
    <n v="0"/>
    <n v="0"/>
    <n v="0"/>
    <n v="1"/>
    <n v="0"/>
    <n v="0"/>
    <n v="0"/>
    <n v="0"/>
    <n v="7.4"/>
    <n v="0"/>
    <n v="1"/>
    <n v="0"/>
    <n v="0"/>
    <n v="0"/>
    <n v="0"/>
    <n v="7.1"/>
    <n v="1"/>
    <n v="0"/>
    <n v="0"/>
  </r>
  <r>
    <x v="5"/>
    <n v="6109"/>
    <x v="5"/>
    <s v="Malloa"/>
    <n v="2"/>
    <s v="Casos Policiales"/>
    <n v="220104005"/>
    <n v="220104"/>
    <s v="Delitos Sexuales"/>
    <s v="Violación"/>
    <n v="2"/>
    <n v="0"/>
    <n v="7.4"/>
    <n v="0"/>
    <n v="0"/>
    <n v="14.6"/>
    <n v="7.3"/>
    <n v="0"/>
    <n v="0"/>
    <n v="0"/>
    <n v="7.1"/>
    <n v="1"/>
    <n v="0"/>
    <n v="7.1"/>
    <n v="0"/>
    <n v="0"/>
    <n v="0"/>
    <n v="0"/>
    <n v="7.3"/>
    <n v="7.3"/>
    <n v="0"/>
    <n v="0"/>
    <n v="0"/>
    <n v="0"/>
    <n v="1"/>
    <n v="0"/>
    <n v="0"/>
    <n v="0"/>
    <n v="0"/>
    <n v="7.4"/>
    <n v="7.3"/>
    <n v="1"/>
    <n v="7.3"/>
    <n v="7.2"/>
    <n v="0"/>
    <n v="0"/>
    <n v="0"/>
    <n v="1"/>
    <n v="7.1"/>
    <n v="0"/>
    <n v="0"/>
    <n v="7.4"/>
    <n v="7.4"/>
    <n v="0"/>
    <n v="1"/>
    <n v="0"/>
    <n v="0"/>
    <n v="7.2"/>
    <n v="0"/>
    <n v="7.1"/>
    <n v="1"/>
    <n v="0"/>
    <n v="0"/>
  </r>
  <r>
    <x v="5"/>
    <n v="6109"/>
    <x v="5"/>
    <s v="Malloa"/>
    <n v="3"/>
    <s v="Denuncias"/>
    <n v="220104005"/>
    <n v="220104"/>
    <s v="Delitos Sexuales"/>
    <s v="Violación"/>
    <n v="3"/>
    <n v="0"/>
    <n v="0"/>
    <n v="0"/>
    <n v="0"/>
    <n v="1"/>
    <n v="7.3"/>
    <n v="0"/>
    <n v="0"/>
    <n v="0"/>
    <n v="7.1"/>
    <n v="1"/>
    <n v="0"/>
    <n v="7.1"/>
    <n v="0"/>
    <n v="0"/>
    <n v="0"/>
    <n v="0"/>
    <n v="7.3"/>
    <n v="7.3"/>
    <n v="0"/>
    <n v="0"/>
    <n v="0"/>
    <n v="0"/>
    <n v="1"/>
    <n v="0"/>
    <n v="0"/>
    <n v="0"/>
    <n v="0"/>
    <n v="7.4"/>
    <n v="7.3"/>
    <n v="1"/>
    <n v="7.3"/>
    <n v="0"/>
    <n v="0"/>
    <n v="0"/>
    <n v="0"/>
    <n v="1"/>
    <n v="7.1"/>
    <n v="0"/>
    <n v="0"/>
    <n v="7.4"/>
    <n v="0"/>
    <n v="0"/>
    <n v="1"/>
    <n v="0"/>
    <n v="0"/>
    <n v="7.2"/>
    <n v="0"/>
    <n v="0"/>
    <n v="1"/>
    <n v="0"/>
    <n v="0"/>
  </r>
  <r>
    <x v="5"/>
    <n v="6109"/>
    <x v="5"/>
    <s v="Malloa"/>
    <n v="4"/>
    <s v="Detenciones"/>
    <n v="220104005"/>
    <n v="220104"/>
    <s v="Delitos Sexuales"/>
    <s v="Violación"/>
    <n v="4"/>
    <n v="0"/>
    <n v="7.4"/>
    <n v="0"/>
    <n v="0"/>
    <n v="14.6"/>
    <n v="0"/>
    <n v="0"/>
    <n v="0"/>
    <n v="0"/>
    <n v="0"/>
    <n v="1"/>
    <n v="0"/>
    <n v="0"/>
    <n v="0"/>
    <n v="0"/>
    <n v="0"/>
    <n v="0"/>
    <n v="1"/>
    <n v="0"/>
    <n v="0"/>
    <n v="0"/>
    <n v="0"/>
    <n v="0"/>
    <n v="1"/>
    <n v="0"/>
    <n v="0"/>
    <n v="0"/>
    <n v="0"/>
    <n v="0"/>
    <n v="0"/>
    <n v="1"/>
    <n v="0"/>
    <n v="7.2"/>
    <n v="0"/>
    <n v="0"/>
    <n v="0"/>
    <n v="1"/>
    <n v="0"/>
    <n v="0"/>
    <n v="0"/>
    <n v="0"/>
    <n v="7.4"/>
    <n v="0"/>
    <n v="1"/>
    <n v="0"/>
    <n v="0"/>
    <n v="0"/>
    <n v="0"/>
    <n v="7.1"/>
    <n v="1"/>
    <n v="0"/>
    <n v="0"/>
  </r>
  <r>
    <x v="5"/>
    <n v="6110"/>
    <x v="5"/>
    <s v="Mostazal"/>
    <n v="1"/>
    <s v="Aprehendidos"/>
    <n v="220104005"/>
    <n v="220104"/>
    <s v="Delitos Sexuales"/>
    <s v="Violación"/>
    <n v="1"/>
    <n v="0"/>
    <n v="8.3000000000000007"/>
    <n v="0"/>
    <n v="8.1"/>
    <n v="1"/>
    <n v="0"/>
    <n v="0"/>
    <n v="0"/>
    <n v="0"/>
    <n v="0"/>
    <n v="1"/>
    <n v="0"/>
    <n v="3.6"/>
    <n v="0"/>
    <n v="0"/>
    <n v="0"/>
    <n v="0"/>
    <n v="8"/>
    <n v="0"/>
    <n v="0"/>
    <n v="0"/>
    <n v="0"/>
    <n v="0"/>
    <n v="1"/>
    <n v="3.7"/>
    <n v="0"/>
    <n v="0"/>
    <n v="0"/>
    <n v="4.0999999999999996"/>
    <n v="4.0999999999999996"/>
    <n v="1"/>
    <n v="0"/>
    <n v="0"/>
    <n v="0"/>
    <n v="0"/>
    <n v="0"/>
    <n v="3.4"/>
    <n v="0"/>
    <n v="0"/>
    <n v="0"/>
    <n v="0"/>
    <n v="0"/>
    <n v="4.0999999999999996"/>
    <n v="8"/>
    <n v="0"/>
    <n v="0"/>
    <n v="0"/>
    <n v="0"/>
    <n v="0"/>
    <n v="1"/>
    <n v="0"/>
    <n v="0"/>
  </r>
  <r>
    <x v="5"/>
    <n v="6110"/>
    <x v="5"/>
    <s v="Mostazal"/>
    <n v="2"/>
    <s v="Casos Policiales"/>
    <n v="220104005"/>
    <n v="220104"/>
    <s v="Delitos Sexuales"/>
    <s v="Violación"/>
    <n v="2"/>
    <n v="4.2"/>
    <n v="20.8"/>
    <n v="4.0999999999999996"/>
    <n v="12.2"/>
    <n v="4"/>
    <n v="4"/>
    <n v="3.6"/>
    <n v="7.1"/>
    <n v="3.5"/>
    <n v="0"/>
    <n v="1"/>
    <n v="3.4"/>
    <n v="3.6"/>
    <n v="4.2"/>
    <n v="0"/>
    <n v="0"/>
    <n v="0"/>
    <n v="12.1"/>
    <n v="0"/>
    <n v="0"/>
    <n v="7.1"/>
    <n v="3.5"/>
    <n v="3.4"/>
    <n v="1"/>
    <n v="10"/>
    <n v="0"/>
    <n v="0"/>
    <n v="20.8"/>
    <n v="20.6"/>
    <n v="12.2"/>
    <n v="4"/>
    <n v="4"/>
    <n v="0"/>
    <n v="0"/>
    <n v="0"/>
    <n v="6.8"/>
    <n v="6.7"/>
    <n v="6.7"/>
    <n v="0"/>
    <n v="12.6"/>
    <n v="4.2"/>
    <n v="4.0999999999999996"/>
    <n v="8.1"/>
    <n v="8"/>
    <n v="4"/>
    <n v="3.6"/>
    <n v="0"/>
    <n v="0"/>
    <n v="10.199999999999999"/>
    <n v="6.7"/>
    <n v="13.3"/>
    <n v="3.5"/>
  </r>
  <r>
    <x v="5"/>
    <n v="6110"/>
    <x v="5"/>
    <s v="Mostazal"/>
    <n v="3"/>
    <s v="Denuncias"/>
    <n v="220104005"/>
    <n v="220104"/>
    <s v="Delitos Sexuales"/>
    <s v="Violación"/>
    <n v="3"/>
    <n v="4.2"/>
    <n v="12.5"/>
    <n v="4.0999999999999996"/>
    <n v="4.0999999999999996"/>
    <n v="4"/>
    <n v="4"/>
    <n v="3.6"/>
    <n v="7.1"/>
    <n v="3.5"/>
    <n v="0"/>
    <n v="1"/>
    <n v="3.4"/>
    <n v="0"/>
    <n v="4.2"/>
    <n v="0"/>
    <n v="0"/>
    <n v="0"/>
    <n v="4"/>
    <n v="0"/>
    <n v="0"/>
    <n v="7.1"/>
    <n v="3.5"/>
    <n v="3.4"/>
    <n v="1"/>
    <n v="6.7"/>
    <n v="0"/>
    <n v="0"/>
    <n v="20.8"/>
    <n v="16.5"/>
    <n v="8.1"/>
    <n v="4"/>
    <n v="4"/>
    <n v="0"/>
    <n v="0"/>
    <n v="0"/>
    <n v="6.8"/>
    <n v="3.4"/>
    <n v="6.7"/>
    <n v="0"/>
    <n v="12.6"/>
    <n v="4.2"/>
    <n v="4.0999999999999996"/>
    <n v="4.0999999999999996"/>
    <n v="1"/>
    <n v="4"/>
    <n v="3.6"/>
    <n v="0"/>
    <n v="0"/>
    <n v="10.199999999999999"/>
    <n v="6.7"/>
    <n v="13.3"/>
    <n v="3.5"/>
  </r>
  <r>
    <x v="5"/>
    <n v="6110"/>
    <x v="5"/>
    <s v="Mostazal"/>
    <n v="4"/>
    <s v="Detenciones"/>
    <n v="220104005"/>
    <n v="220104"/>
    <s v="Delitos Sexuales"/>
    <s v="Violación"/>
    <n v="4"/>
    <n v="0"/>
    <n v="8.3000000000000007"/>
    <n v="0"/>
    <n v="8.1"/>
    <n v="1"/>
    <n v="0"/>
    <n v="0"/>
    <n v="0"/>
    <n v="0"/>
    <n v="0"/>
    <n v="1"/>
    <n v="0"/>
    <n v="3.6"/>
    <n v="0"/>
    <n v="0"/>
    <n v="0"/>
    <n v="0"/>
    <n v="8"/>
    <n v="0"/>
    <n v="0"/>
    <n v="0"/>
    <n v="0"/>
    <n v="0"/>
    <n v="1"/>
    <n v="3.3"/>
    <n v="0"/>
    <n v="0"/>
    <n v="0"/>
    <n v="4.0999999999999996"/>
    <n v="4.0999999999999996"/>
    <n v="1"/>
    <n v="0"/>
    <n v="0"/>
    <n v="0"/>
    <n v="0"/>
    <n v="0"/>
    <n v="3.4"/>
    <n v="0"/>
    <n v="0"/>
    <n v="0"/>
    <n v="0"/>
    <n v="0"/>
    <n v="4.0999999999999996"/>
    <n v="8"/>
    <n v="0"/>
    <n v="0"/>
    <n v="0"/>
    <n v="0"/>
    <n v="0"/>
    <n v="1"/>
    <n v="0"/>
    <n v="0"/>
  </r>
  <r>
    <x v="5"/>
    <n v="6111"/>
    <x v="5"/>
    <s v="Olivar"/>
    <n v="1"/>
    <s v="Aprehendidos"/>
    <n v="220104005"/>
    <n v="220104"/>
    <s v="Delitos Sexuales"/>
    <s v="Violación"/>
    <n v="1"/>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1"/>
    <x v="5"/>
    <s v="Olivar"/>
    <n v="2"/>
    <s v="Casos Policiales"/>
    <n v="220104005"/>
    <n v="220104"/>
    <s v="Delitos Sexuales"/>
    <s v="Violación"/>
    <n v="2"/>
    <n v="7.5"/>
    <n v="0"/>
    <n v="0"/>
    <n v="14.8"/>
    <n v="1"/>
    <n v="0"/>
    <n v="0"/>
    <n v="13.9"/>
    <n v="6.9"/>
    <n v="0"/>
    <n v="13.6"/>
    <n v="13.5"/>
    <n v="0"/>
    <n v="7.5"/>
    <n v="15"/>
    <n v="0"/>
    <n v="0"/>
    <n v="14.7"/>
    <n v="7.3"/>
    <n v="0"/>
    <n v="0"/>
    <n v="6.9"/>
    <n v="13.7"/>
    <n v="1"/>
    <n v="0"/>
    <n v="0"/>
    <n v="0"/>
    <n v="7.5"/>
    <n v="0"/>
    <n v="0"/>
    <n v="14.7"/>
    <n v="0"/>
    <n v="0"/>
    <n v="6.9"/>
    <n v="6.9"/>
    <n v="6.8"/>
    <n v="1"/>
    <n v="0"/>
    <n v="6.8"/>
    <n v="7.5"/>
    <n v="7.5"/>
    <n v="14.9"/>
    <n v="14.8"/>
    <n v="7.3"/>
    <n v="7.3"/>
    <n v="13.9"/>
    <n v="0"/>
    <n v="6.9"/>
    <n v="0"/>
    <n v="1"/>
    <n v="0"/>
    <n v="6.9"/>
  </r>
  <r>
    <x v="5"/>
    <n v="6111"/>
    <x v="5"/>
    <s v="Olivar"/>
    <n v="3"/>
    <s v="Denuncias"/>
    <n v="220104005"/>
    <n v="220104"/>
    <s v="Delitos Sexuales"/>
    <s v="Violación"/>
    <n v="3"/>
    <n v="0"/>
    <n v="0"/>
    <n v="0"/>
    <n v="14.8"/>
    <n v="1"/>
    <n v="0"/>
    <n v="0"/>
    <n v="13.9"/>
    <n v="6.9"/>
    <n v="0"/>
    <n v="13.6"/>
    <n v="13.5"/>
    <n v="0"/>
    <n v="7.5"/>
    <n v="15"/>
    <n v="0"/>
    <n v="0"/>
    <n v="14.7"/>
    <n v="7.3"/>
    <n v="0"/>
    <n v="0"/>
    <n v="6.9"/>
    <n v="13.7"/>
    <n v="1"/>
    <n v="0"/>
    <n v="0"/>
    <n v="0"/>
    <n v="7.5"/>
    <n v="0"/>
    <n v="0"/>
    <n v="14.7"/>
    <n v="0"/>
    <n v="0"/>
    <n v="6.9"/>
    <n v="0"/>
    <n v="6.8"/>
    <n v="1"/>
    <n v="0"/>
    <n v="6.8"/>
    <n v="7.5"/>
    <n v="7.5"/>
    <n v="7.4"/>
    <n v="7.4"/>
    <n v="7.3"/>
    <n v="7.3"/>
    <n v="13.9"/>
    <n v="0"/>
    <n v="6.9"/>
    <n v="0"/>
    <n v="1"/>
    <n v="0"/>
    <n v="6.9"/>
  </r>
  <r>
    <x v="5"/>
    <n v="6111"/>
    <x v="5"/>
    <s v="Olivar"/>
    <n v="4"/>
    <s v="Detenciones"/>
    <n v="220104005"/>
    <n v="220104"/>
    <s v="Delitos Sexuales"/>
    <s v="Violación"/>
    <n v="4"/>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2"/>
    <x v="5"/>
    <s v="Peumo"/>
    <n v="1"/>
    <s v="Aprehendidos"/>
    <n v="220104005"/>
    <n v="220104"/>
    <s v="Delitos Sexuales"/>
    <s v="Violación"/>
    <n v="1"/>
    <n v="0"/>
    <n v="0"/>
    <n v="0"/>
    <n v="0"/>
    <n v="1"/>
    <n v="0"/>
    <n v="6.8"/>
    <n v="0"/>
    <n v="0"/>
    <n v="0"/>
    <n v="1"/>
    <n v="6.7"/>
    <n v="0"/>
    <n v="0"/>
    <n v="0"/>
    <n v="0"/>
    <n v="0"/>
    <n v="1"/>
    <n v="0"/>
    <n v="0"/>
    <n v="0"/>
    <n v="0"/>
    <n v="0"/>
    <n v="1"/>
    <n v="0"/>
    <n v="0"/>
    <n v="0"/>
    <n v="0"/>
    <n v="6.9"/>
    <n v="0"/>
    <n v="1"/>
    <n v="0"/>
    <n v="0"/>
    <n v="0"/>
    <n v="0"/>
    <n v="0"/>
    <n v="1"/>
    <n v="0"/>
    <n v="0"/>
    <n v="0"/>
    <n v="0"/>
    <n v="0"/>
    <n v="0"/>
    <n v="1"/>
    <n v="0"/>
    <n v="6.4"/>
    <n v="0"/>
    <n v="0"/>
    <n v="0"/>
    <n v="1"/>
    <n v="0"/>
    <n v="0"/>
  </r>
  <r>
    <x v="5"/>
    <n v="6112"/>
    <x v="5"/>
    <s v="Peumo"/>
    <n v="2"/>
    <s v="Casos Policiales"/>
    <n v="220104005"/>
    <n v="220104"/>
    <s v="Delitos Sexuales"/>
    <s v="Violación"/>
    <n v="2"/>
    <n v="0"/>
    <n v="6.9"/>
    <n v="6.9"/>
    <n v="0"/>
    <n v="6.9"/>
    <n v="0"/>
    <n v="12.8"/>
    <n v="0"/>
    <n v="6.3"/>
    <n v="0"/>
    <n v="12.5"/>
    <n v="12.5"/>
    <n v="6.7"/>
    <n v="6.9"/>
    <n v="0"/>
    <n v="0"/>
    <n v="0"/>
    <n v="1"/>
    <n v="0"/>
    <n v="0"/>
    <n v="6.4"/>
    <n v="6.3"/>
    <n v="6.3"/>
    <n v="1"/>
    <n v="0"/>
    <n v="6.7"/>
    <n v="6.9"/>
    <n v="0"/>
    <n v="6.9"/>
    <n v="0"/>
    <n v="6.9"/>
    <n v="0"/>
    <n v="0"/>
    <n v="0"/>
    <n v="6.3"/>
    <n v="0"/>
    <n v="1"/>
    <n v="0"/>
    <n v="0"/>
    <n v="6.9"/>
    <n v="0"/>
    <n v="13.8"/>
    <n v="0"/>
    <n v="1"/>
    <n v="0"/>
    <n v="6.4"/>
    <n v="0"/>
    <n v="0"/>
    <n v="0"/>
    <n v="1"/>
    <n v="0"/>
    <n v="6.3"/>
  </r>
  <r>
    <x v="5"/>
    <n v="6112"/>
    <x v="5"/>
    <s v="Peumo"/>
    <n v="3"/>
    <s v="Denuncias"/>
    <n v="220104005"/>
    <n v="220104"/>
    <s v="Delitos Sexuales"/>
    <s v="Violación"/>
    <n v="3"/>
    <n v="0"/>
    <n v="6.9"/>
    <n v="6.9"/>
    <n v="0"/>
    <n v="6.9"/>
    <n v="0"/>
    <n v="6.4"/>
    <n v="0"/>
    <n v="6.3"/>
    <n v="0"/>
    <n v="12.5"/>
    <n v="6.2"/>
    <n v="6.7"/>
    <n v="6.9"/>
    <n v="0"/>
    <n v="0"/>
    <n v="0"/>
    <n v="1"/>
    <n v="0"/>
    <n v="0"/>
    <n v="6.4"/>
    <n v="6.3"/>
    <n v="6.3"/>
    <n v="1"/>
    <n v="0"/>
    <n v="6.7"/>
    <n v="6.9"/>
    <n v="0"/>
    <n v="0"/>
    <n v="0"/>
    <n v="6.9"/>
    <n v="0"/>
    <n v="0"/>
    <n v="0"/>
    <n v="6.3"/>
    <n v="0"/>
    <n v="1"/>
    <n v="0"/>
    <n v="0"/>
    <n v="6.9"/>
    <n v="0"/>
    <n v="13.8"/>
    <n v="0"/>
    <n v="1"/>
    <n v="0"/>
    <n v="0"/>
    <n v="0"/>
    <n v="0"/>
    <n v="0"/>
    <n v="1"/>
    <n v="0"/>
    <n v="6.3"/>
  </r>
  <r>
    <x v="5"/>
    <n v="6112"/>
    <x v="5"/>
    <s v="Peumo"/>
    <n v="4"/>
    <s v="Detenciones"/>
    <n v="220104005"/>
    <n v="220104"/>
    <s v="Delitos Sexuales"/>
    <s v="Violación"/>
    <n v="4"/>
    <n v="0"/>
    <n v="0"/>
    <n v="0"/>
    <n v="0"/>
    <n v="1"/>
    <n v="0"/>
    <n v="6.4"/>
    <n v="0"/>
    <n v="0"/>
    <n v="0"/>
    <n v="1"/>
    <n v="6.2"/>
    <n v="0"/>
    <n v="0"/>
    <n v="0"/>
    <n v="0"/>
    <n v="0"/>
    <n v="1"/>
    <n v="0"/>
    <n v="0"/>
    <n v="0"/>
    <n v="0"/>
    <n v="0"/>
    <n v="1"/>
    <n v="0"/>
    <n v="0"/>
    <n v="0"/>
    <n v="0"/>
    <n v="6.9"/>
    <n v="0"/>
    <n v="1"/>
    <n v="0"/>
    <n v="0"/>
    <n v="0"/>
    <n v="0"/>
    <n v="0"/>
    <n v="1"/>
    <n v="0"/>
    <n v="0"/>
    <n v="0"/>
    <n v="0"/>
    <n v="0"/>
    <n v="0"/>
    <n v="1"/>
    <n v="0"/>
    <n v="6.4"/>
    <n v="0"/>
    <n v="0"/>
    <n v="0"/>
    <n v="1"/>
    <n v="0"/>
    <n v="0"/>
  </r>
  <r>
    <x v="5"/>
    <n v="6113"/>
    <x v="5"/>
    <s v="Pichidegua"/>
    <n v="1"/>
    <s v="Aprehendidos"/>
    <n v="220104005"/>
    <n v="220104"/>
    <s v="Delitos Sexuales"/>
    <s v="Violación"/>
    <n v="1"/>
    <n v="0"/>
    <n v="0"/>
    <n v="5.2"/>
    <n v="0"/>
    <n v="1"/>
    <n v="0"/>
    <n v="0"/>
    <n v="0"/>
    <n v="5"/>
    <n v="0"/>
    <n v="1"/>
    <n v="0"/>
    <n v="0"/>
    <n v="0"/>
    <n v="0"/>
    <n v="0"/>
    <n v="0"/>
    <n v="1"/>
    <n v="0"/>
    <n v="0"/>
    <n v="0"/>
    <n v="0"/>
    <n v="0"/>
    <n v="1"/>
    <n v="0"/>
    <n v="0"/>
    <n v="0"/>
    <n v="0"/>
    <n v="5.2"/>
    <n v="0"/>
    <n v="1"/>
    <n v="0"/>
    <n v="0"/>
    <n v="0"/>
    <n v="0"/>
    <n v="0"/>
    <n v="1"/>
    <n v="0"/>
    <n v="0"/>
    <n v="0"/>
    <n v="0"/>
    <n v="5.2"/>
    <n v="0"/>
    <n v="1"/>
    <n v="0"/>
    <n v="0"/>
    <n v="0"/>
    <n v="0"/>
    <n v="0"/>
    <n v="1"/>
    <n v="0"/>
    <n v="5.0999999999999996"/>
  </r>
  <r>
    <x v="5"/>
    <n v="6113"/>
    <x v="5"/>
    <s v="Pichidegua"/>
    <n v="2"/>
    <s v="Casos Policiales"/>
    <n v="220104005"/>
    <n v="220104"/>
    <s v="Delitos Sexuales"/>
    <s v="Violación"/>
    <n v="2"/>
    <n v="0"/>
    <n v="5.2"/>
    <n v="5.2"/>
    <n v="5.0999999999999996"/>
    <n v="5.0999999999999996"/>
    <n v="0"/>
    <n v="0"/>
    <n v="0"/>
    <n v="5.0999999999999996"/>
    <n v="0"/>
    <n v="5"/>
    <n v="0"/>
    <n v="0"/>
    <n v="0"/>
    <n v="0"/>
    <n v="0"/>
    <n v="5.0999999999999996"/>
    <n v="1"/>
    <n v="0"/>
    <n v="0"/>
    <n v="5.0999999999999996"/>
    <n v="0"/>
    <n v="0"/>
    <n v="1"/>
    <n v="0"/>
    <n v="4.8"/>
    <n v="5.3"/>
    <n v="5.2"/>
    <n v="5.2"/>
    <n v="0"/>
    <n v="5.0999999999999996"/>
    <n v="0"/>
    <n v="5.0999999999999996"/>
    <n v="0"/>
    <n v="0"/>
    <n v="0"/>
    <n v="1"/>
    <n v="0"/>
    <n v="0"/>
    <n v="10.5"/>
    <n v="0"/>
    <n v="15.5"/>
    <n v="0"/>
    <n v="1"/>
    <n v="0"/>
    <n v="5.0999999999999996"/>
    <n v="5.0999999999999996"/>
    <n v="0"/>
    <n v="5.0999999999999996"/>
    <n v="5"/>
    <n v="0"/>
    <n v="5.0999999999999996"/>
  </r>
  <r>
    <x v="5"/>
    <n v="6113"/>
    <x v="5"/>
    <s v="Pichidegua"/>
    <n v="3"/>
    <s v="Denuncias"/>
    <n v="220104005"/>
    <n v="220104"/>
    <s v="Delitos Sexuales"/>
    <s v="Violación"/>
    <n v="3"/>
    <n v="0"/>
    <n v="5.2"/>
    <n v="0"/>
    <n v="5.0999999999999996"/>
    <n v="5.0999999999999996"/>
    <n v="0"/>
    <n v="0"/>
    <n v="0"/>
    <n v="0"/>
    <n v="0"/>
    <n v="5"/>
    <n v="0"/>
    <n v="0"/>
    <n v="0"/>
    <n v="0"/>
    <n v="0"/>
    <n v="5.0999999999999996"/>
    <n v="1"/>
    <n v="0"/>
    <n v="0"/>
    <n v="5.0999999999999996"/>
    <n v="0"/>
    <n v="0"/>
    <n v="1"/>
    <n v="0"/>
    <n v="4.8"/>
    <n v="5.3"/>
    <n v="5.2"/>
    <n v="0"/>
    <n v="0"/>
    <n v="5.0999999999999996"/>
    <n v="0"/>
    <n v="5.0999999999999996"/>
    <n v="0"/>
    <n v="0"/>
    <n v="0"/>
    <n v="1"/>
    <n v="0"/>
    <n v="0"/>
    <n v="10.5"/>
    <n v="0"/>
    <n v="10.4"/>
    <n v="0"/>
    <n v="1"/>
    <n v="0"/>
    <n v="5.0999999999999996"/>
    <n v="5.0999999999999996"/>
    <n v="0"/>
    <n v="5.0999999999999996"/>
    <n v="5"/>
    <n v="0"/>
    <n v="0"/>
  </r>
  <r>
    <x v="5"/>
    <n v="6113"/>
    <x v="5"/>
    <s v="Pichidegua"/>
    <n v="4"/>
    <s v="Detenciones"/>
    <n v="220104005"/>
    <n v="220104"/>
    <s v="Delitos Sexuales"/>
    <s v="Violación"/>
    <n v="4"/>
    <n v="0"/>
    <n v="0"/>
    <n v="5.2"/>
    <n v="0"/>
    <n v="1"/>
    <n v="0"/>
    <n v="0"/>
    <n v="0"/>
    <n v="5.0999999999999996"/>
    <n v="0"/>
    <n v="1"/>
    <n v="0"/>
    <n v="0"/>
    <n v="0"/>
    <n v="0"/>
    <n v="0"/>
    <n v="0"/>
    <n v="1"/>
    <n v="0"/>
    <n v="0"/>
    <n v="0"/>
    <n v="0"/>
    <n v="0"/>
    <n v="1"/>
    <n v="0"/>
    <n v="0"/>
    <n v="0"/>
    <n v="0"/>
    <n v="5.2"/>
    <n v="0"/>
    <n v="1"/>
    <n v="0"/>
    <n v="0"/>
    <n v="0"/>
    <n v="0"/>
    <n v="0"/>
    <n v="1"/>
    <n v="0"/>
    <n v="0"/>
    <n v="0"/>
    <n v="0"/>
    <n v="5.2"/>
    <n v="0"/>
    <n v="1"/>
    <n v="0"/>
    <n v="0"/>
    <n v="0"/>
    <n v="0"/>
    <n v="0"/>
    <n v="1"/>
    <n v="0"/>
    <n v="5.0999999999999996"/>
  </r>
  <r>
    <x v="5"/>
    <n v="6114"/>
    <x v="5"/>
    <s v="Quinta de Tilcoco"/>
    <n v="1"/>
    <s v="Aprehendidos"/>
    <n v="220104005"/>
    <n v="220104"/>
    <s v="Delitos Sexuales"/>
    <s v="Violación"/>
    <n v="1"/>
    <n v="0"/>
    <n v="0"/>
    <n v="0"/>
    <n v="0"/>
    <n v="7.8"/>
    <n v="0"/>
    <n v="0"/>
    <n v="0"/>
    <n v="0"/>
    <n v="0"/>
    <n v="14.7"/>
    <n v="0"/>
    <n v="0"/>
    <n v="0"/>
    <n v="16"/>
    <n v="0"/>
    <n v="7.9"/>
    <n v="1"/>
    <n v="0"/>
    <n v="0"/>
    <n v="0"/>
    <n v="0"/>
    <n v="0"/>
    <n v="1"/>
    <n v="0"/>
    <n v="7.2"/>
    <n v="0"/>
    <n v="0"/>
    <n v="0"/>
    <n v="0"/>
    <n v="1"/>
    <n v="0"/>
    <n v="0"/>
    <n v="0"/>
    <n v="0"/>
    <n v="0"/>
    <n v="1"/>
    <n v="0"/>
    <n v="0"/>
    <n v="0"/>
    <n v="8"/>
    <n v="0"/>
    <n v="0"/>
    <n v="1"/>
    <n v="7.7"/>
    <n v="0"/>
    <n v="0"/>
    <n v="0"/>
    <n v="0"/>
    <n v="1"/>
    <n v="0"/>
    <n v="0"/>
  </r>
  <r>
    <x v="5"/>
    <n v="6114"/>
    <x v="5"/>
    <s v="Quinta de Tilcoco"/>
    <n v="2"/>
    <s v="Casos Policiales"/>
    <n v="220104005"/>
    <n v="220104"/>
    <s v="Delitos Sexuales"/>
    <s v="Violación"/>
    <n v="2"/>
    <n v="0"/>
    <n v="0"/>
    <n v="0"/>
    <n v="7.9"/>
    <n v="7.8"/>
    <n v="0"/>
    <n v="0"/>
    <n v="0"/>
    <n v="8.1"/>
    <n v="0"/>
    <n v="8.1"/>
    <n v="0"/>
    <n v="7.2"/>
    <n v="0"/>
    <n v="8"/>
    <n v="15.9"/>
    <n v="7.9"/>
    <n v="1"/>
    <n v="7.7"/>
    <n v="8.1999999999999993"/>
    <n v="8.1"/>
    <n v="8.1"/>
    <n v="0"/>
    <n v="1"/>
    <n v="8.1"/>
    <n v="14.4"/>
    <n v="0"/>
    <n v="0"/>
    <n v="0"/>
    <n v="0"/>
    <n v="1"/>
    <n v="0"/>
    <n v="0"/>
    <n v="0"/>
    <n v="8.1"/>
    <n v="0"/>
    <n v="1"/>
    <n v="0"/>
    <n v="0"/>
    <n v="16.2"/>
    <n v="8"/>
    <n v="0"/>
    <n v="7.9"/>
    <n v="1"/>
    <n v="15.5"/>
    <n v="8.1999999999999993"/>
    <n v="0"/>
    <n v="16.2"/>
    <n v="0"/>
    <n v="8.1"/>
    <n v="0"/>
    <n v="8.1"/>
  </r>
  <r>
    <x v="5"/>
    <n v="6114"/>
    <x v="5"/>
    <s v="Quinta de Tilcoco"/>
    <n v="3"/>
    <s v="Denuncias"/>
    <n v="220104005"/>
    <n v="220104"/>
    <s v="Delitos Sexuales"/>
    <s v="Violación"/>
    <n v="3"/>
    <n v="0"/>
    <n v="0"/>
    <n v="0"/>
    <n v="7.9"/>
    <n v="1"/>
    <n v="0"/>
    <n v="0"/>
    <n v="0"/>
    <n v="8.1"/>
    <n v="0"/>
    <n v="1"/>
    <n v="0"/>
    <n v="7.2"/>
    <n v="0"/>
    <n v="0"/>
    <n v="15.9"/>
    <n v="0"/>
    <n v="1"/>
    <n v="7.7"/>
    <n v="8.1999999999999993"/>
    <n v="8.1"/>
    <n v="8.1"/>
    <n v="0"/>
    <n v="1"/>
    <n v="8.1"/>
    <n v="7.2"/>
    <n v="0"/>
    <n v="0"/>
    <n v="0"/>
    <n v="0"/>
    <n v="1"/>
    <n v="0"/>
    <n v="0"/>
    <n v="0"/>
    <n v="8.1"/>
    <n v="0"/>
    <n v="1"/>
    <n v="0"/>
    <n v="0"/>
    <n v="16.2"/>
    <n v="0"/>
    <n v="0"/>
    <n v="7.9"/>
    <n v="1"/>
    <n v="7.7"/>
    <n v="8.1999999999999993"/>
    <n v="0"/>
    <n v="16.2"/>
    <n v="0"/>
    <n v="8.1"/>
    <n v="0"/>
    <n v="8.1"/>
  </r>
  <r>
    <x v="5"/>
    <n v="6114"/>
    <x v="5"/>
    <s v="Quinta de Tilcoco"/>
    <n v="4"/>
    <s v="Detenciones"/>
    <n v="220104005"/>
    <n v="220104"/>
    <s v="Delitos Sexuales"/>
    <s v="Violación"/>
    <n v="4"/>
    <n v="0"/>
    <n v="0"/>
    <n v="0"/>
    <n v="0"/>
    <n v="7.8"/>
    <n v="0"/>
    <n v="0"/>
    <n v="0"/>
    <n v="0"/>
    <n v="0"/>
    <n v="8.1"/>
    <n v="0"/>
    <n v="0"/>
    <n v="0"/>
    <n v="8"/>
    <n v="0"/>
    <n v="7.9"/>
    <n v="1"/>
    <n v="0"/>
    <n v="0"/>
    <n v="0"/>
    <n v="0"/>
    <n v="0"/>
    <n v="1"/>
    <n v="0"/>
    <n v="7.2"/>
    <n v="0"/>
    <n v="0"/>
    <n v="0"/>
    <n v="0"/>
    <n v="1"/>
    <n v="0"/>
    <n v="0"/>
    <n v="0"/>
    <n v="0"/>
    <n v="0"/>
    <n v="1"/>
    <n v="0"/>
    <n v="0"/>
    <n v="0"/>
    <n v="8"/>
    <n v="0"/>
    <n v="0"/>
    <n v="1"/>
    <n v="7.7"/>
    <n v="0"/>
    <n v="0"/>
    <n v="0"/>
    <n v="0"/>
    <n v="1"/>
    <n v="0"/>
    <n v="0"/>
  </r>
  <r>
    <x v="5"/>
    <n v="6115"/>
    <x v="5"/>
    <s v="Rengo"/>
    <n v="1"/>
    <s v="Aprehendidos"/>
    <n v="220104005"/>
    <n v="220104"/>
    <s v="Delitos Sexuales"/>
    <s v="Violación"/>
    <n v="1"/>
    <n v="0"/>
    <n v="1.8"/>
    <n v="0"/>
    <n v="0"/>
    <n v="3.4"/>
    <n v="0"/>
    <n v="3.4"/>
    <n v="1.7"/>
    <n v="0"/>
    <n v="0"/>
    <n v="1.6"/>
    <n v="0"/>
    <n v="1.6"/>
    <n v="1.8"/>
    <n v="1.8"/>
    <n v="0"/>
    <n v="0"/>
    <n v="1"/>
    <n v="0"/>
    <n v="0"/>
    <n v="0"/>
    <n v="0"/>
    <n v="0"/>
    <n v="1"/>
    <n v="0"/>
    <n v="1.6"/>
    <n v="0"/>
    <n v="1.8"/>
    <n v="0"/>
    <n v="0"/>
    <n v="1.7"/>
    <n v="1.7"/>
    <n v="0"/>
    <n v="0"/>
    <n v="0"/>
    <n v="0"/>
    <n v="1"/>
    <n v="0"/>
    <n v="0"/>
    <n v="0"/>
    <n v="1.8"/>
    <n v="1.8"/>
    <n v="0"/>
    <n v="1.7"/>
    <n v="1.7"/>
    <n v="0"/>
    <n v="3.1"/>
    <n v="0"/>
    <n v="0"/>
    <n v="1"/>
    <n v="0"/>
    <n v="0"/>
  </r>
  <r>
    <x v="5"/>
    <n v="6115"/>
    <x v="5"/>
    <s v="Rengo"/>
    <n v="2"/>
    <s v="Casos Policiales"/>
    <n v="220104005"/>
    <n v="220104"/>
    <s v="Delitos Sexuales"/>
    <s v="Violación"/>
    <n v="2"/>
    <n v="1.8"/>
    <n v="7.1"/>
    <n v="5.3"/>
    <n v="10.4"/>
    <n v="10.3"/>
    <n v="6.8"/>
    <n v="4.8"/>
    <n v="6.3"/>
    <n v="1.5"/>
    <n v="1.5"/>
    <n v="7.5"/>
    <n v="3"/>
    <n v="4.7"/>
    <n v="3.6"/>
    <n v="1.8"/>
    <n v="5.3"/>
    <n v="6.9"/>
    <n v="8.6"/>
    <n v="8.5"/>
    <n v="1.6"/>
    <n v="1.6"/>
    <n v="3.1"/>
    <n v="9.1"/>
    <n v="3"/>
    <n v="1.5"/>
    <n v="3.1"/>
    <n v="3.6"/>
    <n v="3.5"/>
    <n v="1.8"/>
    <n v="5.2"/>
    <n v="3.4"/>
    <n v="3.4"/>
    <n v="4.7"/>
    <n v="3.1"/>
    <n v="1.5"/>
    <n v="1.5"/>
    <n v="3"/>
    <n v="1.5"/>
    <n v="6.3"/>
    <n v="1.8"/>
    <n v="7.1"/>
    <n v="7"/>
    <n v="1.7"/>
    <n v="12"/>
    <n v="1.7"/>
    <n v="1.6"/>
    <n v="6.2"/>
    <n v="0"/>
    <n v="0"/>
    <n v="6"/>
    <n v="3"/>
    <n v="1.5"/>
  </r>
  <r>
    <x v="5"/>
    <n v="6115"/>
    <x v="5"/>
    <s v="Rengo"/>
    <n v="3"/>
    <s v="Denuncias"/>
    <n v="220104005"/>
    <n v="220104"/>
    <s v="Delitos Sexuales"/>
    <s v="Violación"/>
    <n v="3"/>
    <n v="1.8"/>
    <n v="5.3"/>
    <n v="5.3"/>
    <n v="10.4"/>
    <n v="6.9"/>
    <n v="6.8"/>
    <n v="3.2"/>
    <n v="4.7"/>
    <n v="1.5"/>
    <n v="1.5"/>
    <n v="4.5"/>
    <n v="3"/>
    <n v="3.1"/>
    <n v="1.8"/>
    <n v="0"/>
    <n v="5.3"/>
    <n v="6.9"/>
    <n v="8.6"/>
    <n v="8.5"/>
    <n v="1.6"/>
    <n v="1.6"/>
    <n v="3.1"/>
    <n v="9.1"/>
    <n v="3"/>
    <n v="1.5"/>
    <n v="1.6"/>
    <n v="3.6"/>
    <n v="1.8"/>
    <n v="1.8"/>
    <n v="5.2"/>
    <n v="1.7"/>
    <n v="1.7"/>
    <n v="4.7"/>
    <n v="3.1"/>
    <n v="1.5"/>
    <n v="1.5"/>
    <n v="3"/>
    <n v="1.5"/>
    <n v="6.3"/>
    <n v="1.8"/>
    <n v="5.3"/>
    <n v="5.3"/>
    <n v="1.7"/>
    <n v="10.3"/>
    <n v="0"/>
    <n v="1.6"/>
    <n v="3.1"/>
    <n v="0"/>
    <n v="0"/>
    <n v="6"/>
    <n v="3"/>
    <n v="1.5"/>
  </r>
  <r>
    <x v="5"/>
    <n v="6115"/>
    <x v="5"/>
    <s v="Rengo"/>
    <n v="4"/>
    <s v="Detenciones"/>
    <n v="220104005"/>
    <n v="220104"/>
    <s v="Delitos Sexuales"/>
    <s v="Violación"/>
    <n v="4"/>
    <n v="0"/>
    <n v="1.8"/>
    <n v="0"/>
    <n v="0"/>
    <n v="3.4"/>
    <n v="0"/>
    <n v="1.6"/>
    <n v="1.6"/>
    <n v="0"/>
    <n v="0"/>
    <n v="3"/>
    <n v="0"/>
    <n v="1.6"/>
    <n v="1.8"/>
    <n v="1.8"/>
    <n v="0"/>
    <n v="0"/>
    <n v="1"/>
    <n v="0"/>
    <n v="0"/>
    <n v="0"/>
    <n v="0"/>
    <n v="0"/>
    <n v="1"/>
    <n v="0"/>
    <n v="1.6"/>
    <n v="0"/>
    <n v="1.8"/>
    <n v="0"/>
    <n v="0"/>
    <n v="1.7"/>
    <n v="1.7"/>
    <n v="0"/>
    <n v="0"/>
    <n v="0"/>
    <n v="0"/>
    <n v="1"/>
    <n v="0"/>
    <n v="0"/>
    <n v="0"/>
    <n v="1.8"/>
    <n v="1.8"/>
    <n v="0"/>
    <n v="1.7"/>
    <n v="1.7"/>
    <n v="0"/>
    <n v="3.1"/>
    <n v="0"/>
    <n v="0"/>
    <n v="1"/>
    <n v="0"/>
    <n v="0"/>
  </r>
  <r>
    <x v="5"/>
    <n v="6116"/>
    <x v="5"/>
    <s v="Requínoa"/>
    <n v="1"/>
    <s v="Aprehendidos"/>
    <n v="220104005"/>
    <n v="220104"/>
    <s v="Delitos Sexuales"/>
    <s v="Violación"/>
    <n v="1"/>
    <n v="0"/>
    <n v="0"/>
    <n v="0"/>
    <n v="3.8"/>
    <n v="1"/>
    <n v="0"/>
    <n v="0"/>
    <n v="0"/>
    <n v="0"/>
    <n v="3.4"/>
    <n v="3.4"/>
    <n v="0"/>
    <n v="0"/>
    <n v="0"/>
    <n v="0"/>
    <n v="0"/>
    <n v="0"/>
    <n v="1"/>
    <n v="0"/>
    <n v="3.6"/>
    <n v="0"/>
    <n v="0"/>
    <n v="0"/>
    <n v="1"/>
    <n v="3.3"/>
    <n v="6.6"/>
    <n v="0"/>
    <n v="0"/>
    <n v="0"/>
    <n v="0"/>
    <n v="1"/>
    <n v="0"/>
    <n v="0"/>
    <n v="0"/>
    <n v="0"/>
    <n v="0"/>
    <n v="1"/>
    <n v="0"/>
    <n v="0"/>
    <n v="3.9"/>
    <n v="0"/>
    <n v="0"/>
    <n v="0"/>
    <n v="1"/>
    <n v="0"/>
    <n v="0"/>
    <n v="0"/>
    <n v="0"/>
    <n v="3.6"/>
    <n v="1"/>
    <n v="0"/>
    <n v="0"/>
  </r>
  <r>
    <x v="5"/>
    <n v="6116"/>
    <x v="5"/>
    <s v="Requínoa"/>
    <n v="2"/>
    <s v="Casos Policiales"/>
    <n v="220104005"/>
    <n v="220104"/>
    <s v="Delitos Sexuales"/>
    <s v="Violación"/>
    <n v="2"/>
    <n v="3.9"/>
    <n v="0"/>
    <n v="0"/>
    <n v="3.8"/>
    <n v="3.7"/>
    <n v="3.6"/>
    <n v="3.7"/>
    <n v="3.7"/>
    <n v="11"/>
    <n v="7.3"/>
    <n v="7.2"/>
    <n v="0"/>
    <n v="6.6"/>
    <n v="3.9"/>
    <n v="11.6"/>
    <n v="0"/>
    <n v="15"/>
    <n v="7.4"/>
    <n v="7.3"/>
    <n v="11.2"/>
    <n v="0"/>
    <n v="3.7"/>
    <n v="0"/>
    <n v="7.2"/>
    <n v="7.1"/>
    <n v="9.9"/>
    <n v="7.9"/>
    <n v="3.9"/>
    <n v="0"/>
    <n v="0"/>
    <n v="1"/>
    <n v="0"/>
    <n v="0"/>
    <n v="0"/>
    <n v="3.7"/>
    <n v="3.6"/>
    <n v="3.6"/>
    <n v="3.5"/>
    <n v="6.6"/>
    <n v="3.9"/>
    <n v="0"/>
    <n v="0"/>
    <n v="0"/>
    <n v="3.7"/>
    <n v="7.3"/>
    <n v="11.2"/>
    <n v="7.4"/>
    <n v="0"/>
    <n v="3.6"/>
    <n v="3.6"/>
    <n v="3.5"/>
    <n v="11"/>
  </r>
  <r>
    <x v="5"/>
    <n v="6116"/>
    <x v="5"/>
    <s v="Requínoa"/>
    <n v="3"/>
    <s v="Denuncias"/>
    <n v="220104005"/>
    <n v="220104"/>
    <s v="Delitos Sexuales"/>
    <s v="Violación"/>
    <n v="3"/>
    <n v="3.9"/>
    <n v="0"/>
    <n v="0"/>
    <n v="0"/>
    <n v="3.7"/>
    <n v="3.6"/>
    <n v="3.7"/>
    <n v="3.7"/>
    <n v="11"/>
    <n v="3.6"/>
    <n v="3.6"/>
    <n v="0"/>
    <n v="3.3"/>
    <n v="3.9"/>
    <n v="11.6"/>
    <n v="0"/>
    <n v="15"/>
    <n v="7.4"/>
    <n v="7.3"/>
    <n v="7.5"/>
    <n v="0"/>
    <n v="3.7"/>
    <n v="0"/>
    <n v="7.2"/>
    <n v="0"/>
    <n v="6.6"/>
    <n v="7.9"/>
    <n v="3.9"/>
    <n v="0"/>
    <n v="0"/>
    <n v="1"/>
    <n v="0"/>
    <n v="0"/>
    <n v="0"/>
    <n v="3.7"/>
    <n v="3.6"/>
    <n v="3.6"/>
    <n v="3.5"/>
    <n v="6.6"/>
    <n v="0"/>
    <n v="0"/>
    <n v="0"/>
    <n v="0"/>
    <n v="3.7"/>
    <n v="7.3"/>
    <n v="11.2"/>
    <n v="7.4"/>
    <n v="0"/>
    <n v="0"/>
    <n v="3.6"/>
    <n v="3.5"/>
    <n v="11"/>
  </r>
  <r>
    <x v="5"/>
    <n v="6116"/>
    <x v="5"/>
    <s v="Requínoa"/>
    <n v="4"/>
    <s v="Detenciones"/>
    <n v="220104005"/>
    <n v="220104"/>
    <s v="Delitos Sexuales"/>
    <s v="Violación"/>
    <n v="4"/>
    <n v="0"/>
    <n v="0"/>
    <n v="0"/>
    <n v="3.8"/>
    <n v="1"/>
    <n v="0"/>
    <n v="0"/>
    <n v="0"/>
    <n v="0"/>
    <n v="3.6"/>
    <n v="3.6"/>
    <n v="0"/>
    <n v="3.3"/>
    <n v="0"/>
    <n v="0"/>
    <n v="0"/>
    <n v="0"/>
    <n v="1"/>
    <n v="0"/>
    <n v="3.7"/>
    <n v="0"/>
    <n v="0"/>
    <n v="0"/>
    <n v="1"/>
    <n v="7.1"/>
    <n v="3.3"/>
    <n v="0"/>
    <n v="0"/>
    <n v="0"/>
    <n v="0"/>
    <n v="1"/>
    <n v="0"/>
    <n v="0"/>
    <n v="0"/>
    <n v="0"/>
    <n v="0"/>
    <n v="1"/>
    <n v="0"/>
    <n v="0"/>
    <n v="3.9"/>
    <n v="0"/>
    <n v="0"/>
    <n v="0"/>
    <n v="1"/>
    <n v="0"/>
    <n v="0"/>
    <n v="0"/>
    <n v="0"/>
    <n v="3.6"/>
    <n v="1"/>
    <n v="0"/>
    <n v="0"/>
  </r>
  <r>
    <x v="5"/>
    <n v="6117"/>
    <x v="5"/>
    <s v="San Vicente"/>
    <n v="1"/>
    <s v="Aprehendidos"/>
    <n v="220104005"/>
    <n v="220104"/>
    <s v="Delitos Sexuales"/>
    <s v="Violación"/>
    <n v="1"/>
    <n v="0"/>
    <n v="0"/>
    <n v="2.2000000000000002"/>
    <n v="2.2000000000000002"/>
    <n v="1"/>
    <n v="2.1"/>
    <n v="0"/>
    <n v="0"/>
    <n v="0"/>
    <n v="2"/>
    <n v="1"/>
    <n v="2"/>
    <n v="0"/>
    <n v="0"/>
    <n v="0"/>
    <n v="2.2000000000000002"/>
    <n v="4.4000000000000004"/>
    <n v="1"/>
    <n v="0"/>
    <n v="2.1"/>
    <n v="0"/>
    <n v="0"/>
    <n v="6.1"/>
    <n v="1"/>
    <n v="0"/>
    <n v="0"/>
    <n v="0"/>
    <n v="2.2000000000000002"/>
    <n v="0"/>
    <n v="0"/>
    <n v="1"/>
    <n v="0"/>
    <n v="0"/>
    <n v="2"/>
    <n v="4"/>
    <n v="0"/>
    <n v="3.9"/>
    <n v="1.9"/>
    <n v="4"/>
    <n v="4.5"/>
    <n v="0"/>
    <n v="0"/>
    <n v="2.2000000000000002"/>
    <n v="1"/>
    <n v="0"/>
    <n v="4.0999999999999996"/>
    <n v="0"/>
    <n v="2"/>
    <n v="0"/>
    <n v="1"/>
    <n v="0"/>
    <n v="0"/>
  </r>
  <r>
    <x v="5"/>
    <n v="6117"/>
    <x v="5"/>
    <s v="San Vicente"/>
    <n v="2"/>
    <s v="Casos Policiales"/>
    <n v="220104005"/>
    <n v="220104"/>
    <s v="Delitos Sexuales"/>
    <s v="Violación"/>
    <n v="2"/>
    <n v="2.2999999999999998"/>
    <n v="4.5"/>
    <n v="6.6"/>
    <n v="8.6999999999999993"/>
    <n v="1"/>
    <n v="10.7"/>
    <n v="6.2"/>
    <n v="4.0999999999999996"/>
    <n v="2"/>
    <n v="2"/>
    <n v="2"/>
    <n v="1.9"/>
    <n v="5.9"/>
    <n v="4.5"/>
    <n v="2.2000000000000002"/>
    <n v="6.6"/>
    <n v="6.6"/>
    <n v="2.2000000000000002"/>
    <n v="6.4"/>
    <n v="4.0999999999999996"/>
    <n v="8.1"/>
    <n v="4"/>
    <n v="2"/>
    <n v="2"/>
    <n v="0"/>
    <n v="4"/>
    <n v="9"/>
    <n v="6.7"/>
    <n v="8.8000000000000007"/>
    <n v="10.9"/>
    <n v="6.5"/>
    <n v="12.8"/>
    <n v="4.0999999999999996"/>
    <n v="4"/>
    <n v="12"/>
    <n v="2"/>
    <n v="15.7"/>
    <n v="7.8"/>
    <n v="15.8"/>
    <n v="6.8"/>
    <n v="2.2000000000000002"/>
    <n v="0"/>
    <n v="6.6"/>
    <n v="4.3"/>
    <n v="15"/>
    <n v="6.1"/>
    <n v="2"/>
    <n v="2"/>
    <n v="2"/>
    <n v="2"/>
    <n v="3.9"/>
    <n v="2"/>
  </r>
  <r>
    <x v="5"/>
    <n v="6117"/>
    <x v="5"/>
    <s v="San Vicente"/>
    <n v="3"/>
    <s v="Denuncias"/>
    <n v="220104005"/>
    <n v="220104"/>
    <s v="Delitos Sexuales"/>
    <s v="Violación"/>
    <n v="3"/>
    <n v="2.2999999999999998"/>
    <n v="4.5"/>
    <n v="4.4000000000000004"/>
    <n v="6.6"/>
    <n v="1"/>
    <n v="8.6"/>
    <n v="6.2"/>
    <n v="4.0999999999999996"/>
    <n v="2"/>
    <n v="0"/>
    <n v="2"/>
    <n v="0"/>
    <n v="5.9"/>
    <n v="4.5"/>
    <n v="2.2000000000000002"/>
    <n v="4.4000000000000004"/>
    <n v="2.2000000000000002"/>
    <n v="2.2000000000000002"/>
    <n v="6.4"/>
    <n v="2.1"/>
    <n v="8.1"/>
    <n v="4"/>
    <n v="0"/>
    <n v="2"/>
    <n v="0"/>
    <n v="4"/>
    <n v="9"/>
    <n v="4.5"/>
    <n v="8.8000000000000007"/>
    <n v="10.9"/>
    <n v="6.5"/>
    <n v="12.8"/>
    <n v="4.0999999999999996"/>
    <n v="2"/>
    <n v="8"/>
    <n v="2"/>
    <n v="11.8"/>
    <n v="5.8"/>
    <n v="9.9"/>
    <n v="2.2999999999999998"/>
    <n v="2.2000000000000002"/>
    <n v="0"/>
    <n v="4.4000000000000004"/>
    <n v="4.3"/>
    <n v="15"/>
    <n v="2"/>
    <n v="2"/>
    <n v="0"/>
    <n v="2"/>
    <n v="2"/>
    <n v="3.9"/>
    <n v="2"/>
  </r>
  <r>
    <x v="5"/>
    <n v="6117"/>
    <x v="5"/>
    <s v="San Vicente"/>
    <n v="4"/>
    <s v="Detenciones"/>
    <n v="220104005"/>
    <n v="220104"/>
    <s v="Delitos Sexuales"/>
    <s v="Violación"/>
    <n v="4"/>
    <n v="0"/>
    <n v="0"/>
    <n v="2.2000000000000002"/>
    <n v="2.2000000000000002"/>
    <n v="1"/>
    <n v="2.1"/>
    <n v="0"/>
    <n v="0"/>
    <n v="0"/>
    <n v="2"/>
    <n v="1"/>
    <n v="1.9"/>
    <n v="0"/>
    <n v="0"/>
    <n v="0"/>
    <n v="2.2000000000000002"/>
    <n v="4.4000000000000004"/>
    <n v="1"/>
    <n v="0"/>
    <n v="2.1"/>
    <n v="0"/>
    <n v="0"/>
    <n v="2"/>
    <n v="1"/>
    <n v="0"/>
    <n v="0"/>
    <n v="0"/>
    <n v="2.2000000000000002"/>
    <n v="0"/>
    <n v="0"/>
    <n v="1"/>
    <n v="0"/>
    <n v="0"/>
    <n v="2"/>
    <n v="4"/>
    <n v="0"/>
    <n v="3.9"/>
    <n v="1.9"/>
    <n v="5.9"/>
    <n v="4.5"/>
    <n v="0"/>
    <n v="0"/>
    <n v="2.2000000000000002"/>
    <n v="1"/>
    <n v="0"/>
    <n v="4.0999999999999996"/>
    <n v="0"/>
    <n v="2"/>
    <n v="0"/>
    <n v="1"/>
    <n v="0"/>
    <n v="0"/>
  </r>
  <r>
    <x v="5"/>
    <n v="6201"/>
    <x v="5"/>
    <s v="Pichilemu"/>
    <n v="1"/>
    <s v="Aprehendidos"/>
    <n v="220104005"/>
    <n v="220104"/>
    <s v="Delitos Sexuales"/>
    <s v="Violación"/>
    <n v="1"/>
    <n v="0"/>
    <n v="6.8"/>
    <n v="0"/>
    <n v="0"/>
    <n v="6.4"/>
    <n v="0"/>
    <n v="0"/>
    <n v="6.1"/>
    <n v="0"/>
    <n v="0"/>
    <n v="1"/>
    <n v="0"/>
    <n v="0"/>
    <n v="0"/>
    <n v="0"/>
    <n v="0"/>
    <n v="6.5"/>
    <n v="6.4"/>
    <n v="0"/>
    <n v="0"/>
    <n v="0"/>
    <n v="0"/>
    <n v="0"/>
    <n v="1"/>
    <n v="0"/>
    <n v="0"/>
    <n v="0"/>
    <n v="0"/>
    <n v="0"/>
    <n v="0"/>
    <n v="1"/>
    <n v="6.3"/>
    <n v="0"/>
    <n v="0"/>
    <n v="0"/>
    <n v="6.1"/>
    <n v="1"/>
    <n v="6"/>
    <n v="0"/>
    <n v="0"/>
    <n v="0"/>
    <n v="0"/>
    <n v="0"/>
    <n v="1"/>
    <n v="0"/>
    <n v="0"/>
    <n v="6.3"/>
    <n v="0"/>
    <n v="0"/>
    <n v="1"/>
    <n v="0"/>
    <n v="0"/>
  </r>
  <r>
    <x v="5"/>
    <n v="6201"/>
    <x v="5"/>
    <s v="Pichilemu"/>
    <n v="2"/>
    <s v="Casos Policiales"/>
    <n v="220104005"/>
    <n v="220104"/>
    <s v="Delitos Sexuales"/>
    <s v="Violación"/>
    <n v="2"/>
    <n v="0"/>
    <n v="6.8"/>
    <n v="6.6"/>
    <n v="13"/>
    <n v="6.4"/>
    <n v="6.3"/>
    <n v="0"/>
    <n v="6.4"/>
    <n v="6.3"/>
    <n v="6.2"/>
    <n v="6.1"/>
    <n v="18.100000000000001"/>
    <n v="5.6"/>
    <n v="0"/>
    <n v="6.8"/>
    <n v="0"/>
    <n v="13"/>
    <n v="12.8"/>
    <n v="0"/>
    <n v="0"/>
    <n v="6.3"/>
    <n v="12.5"/>
    <n v="18.5"/>
    <n v="1"/>
    <n v="6"/>
    <n v="5.6"/>
    <n v="13.8"/>
    <n v="6.8"/>
    <n v="0"/>
    <n v="0"/>
    <n v="6.4"/>
    <n v="12.6"/>
    <n v="6.4"/>
    <n v="6.3"/>
    <n v="0"/>
    <n v="12.3"/>
    <n v="6.1"/>
    <n v="12"/>
    <n v="16.8"/>
    <n v="0"/>
    <n v="6.8"/>
    <n v="19.899999999999999"/>
    <n v="6.5"/>
    <n v="1"/>
    <n v="0"/>
    <n v="6.4"/>
    <n v="6.3"/>
    <n v="0"/>
    <n v="6.1"/>
    <n v="1"/>
    <n v="6"/>
    <n v="6.3"/>
  </r>
  <r>
    <x v="5"/>
    <n v="6201"/>
    <x v="5"/>
    <s v="Pichilemu"/>
    <n v="3"/>
    <s v="Denuncias"/>
    <n v="220104005"/>
    <n v="220104"/>
    <s v="Delitos Sexuales"/>
    <s v="Violación"/>
    <n v="3"/>
    <n v="0"/>
    <n v="0"/>
    <n v="6.6"/>
    <n v="13"/>
    <n v="1"/>
    <n v="6.3"/>
    <n v="0"/>
    <n v="0"/>
    <n v="6.3"/>
    <n v="6.2"/>
    <n v="6.1"/>
    <n v="18.100000000000001"/>
    <n v="5.6"/>
    <n v="0"/>
    <n v="6.8"/>
    <n v="0"/>
    <n v="6.5"/>
    <n v="6.4"/>
    <n v="0"/>
    <n v="0"/>
    <n v="6.3"/>
    <n v="12.5"/>
    <n v="18.5"/>
    <n v="1"/>
    <n v="6"/>
    <n v="5.6"/>
    <n v="13.8"/>
    <n v="6.8"/>
    <n v="0"/>
    <n v="0"/>
    <n v="6.4"/>
    <n v="6.3"/>
    <n v="6.4"/>
    <n v="6.3"/>
    <n v="0"/>
    <n v="6.1"/>
    <n v="6.1"/>
    <n v="6"/>
    <n v="16.8"/>
    <n v="0"/>
    <n v="6.8"/>
    <n v="19.899999999999999"/>
    <n v="6.5"/>
    <n v="1"/>
    <n v="0"/>
    <n v="6.4"/>
    <n v="0"/>
    <n v="0"/>
    <n v="6.1"/>
    <n v="1"/>
    <n v="6"/>
    <n v="6.3"/>
  </r>
  <r>
    <x v="5"/>
    <n v="6201"/>
    <x v="5"/>
    <s v="Pichilemu"/>
    <n v="4"/>
    <s v="Detenciones"/>
    <n v="220104005"/>
    <n v="220104"/>
    <s v="Delitos Sexuales"/>
    <s v="Violación"/>
    <n v="4"/>
    <n v="0"/>
    <n v="6.8"/>
    <n v="0"/>
    <n v="0"/>
    <n v="6.4"/>
    <n v="0"/>
    <n v="0"/>
    <n v="6.4"/>
    <n v="0"/>
    <n v="0"/>
    <n v="1"/>
    <n v="0"/>
    <n v="0"/>
    <n v="0"/>
    <n v="0"/>
    <n v="0"/>
    <n v="6.5"/>
    <n v="6.4"/>
    <n v="0"/>
    <n v="0"/>
    <n v="0"/>
    <n v="0"/>
    <n v="0"/>
    <n v="1"/>
    <n v="0"/>
    <n v="0"/>
    <n v="0"/>
    <n v="0"/>
    <n v="0"/>
    <n v="0"/>
    <n v="1"/>
    <n v="6.3"/>
    <n v="0"/>
    <n v="0"/>
    <n v="0"/>
    <n v="6.1"/>
    <n v="1"/>
    <n v="6"/>
    <n v="0"/>
    <n v="0"/>
    <n v="0"/>
    <n v="0"/>
    <n v="0"/>
    <n v="1"/>
    <n v="0"/>
    <n v="0"/>
    <n v="6.3"/>
    <n v="0"/>
    <n v="0"/>
    <n v="1"/>
    <n v="0"/>
    <n v="0"/>
  </r>
  <r>
    <x v="5"/>
    <n v="6202"/>
    <x v="5"/>
    <s v="La Estrella"/>
    <n v="1"/>
    <s v="Aprehendidos"/>
    <n v="220104005"/>
    <n v="220104"/>
    <s v="Delitos Sexuales"/>
    <s v="Violación"/>
    <n v="1"/>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2"/>
    <x v="5"/>
    <s v="La Estrella"/>
    <n v="2"/>
    <s v="Casos Policiales"/>
    <n v="220104005"/>
    <n v="220104"/>
    <s v="Delitos Sexuales"/>
    <s v="Violación"/>
    <n v="2"/>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3"/>
    <s v="Denuncias"/>
    <n v="220104005"/>
    <n v="220104"/>
    <s v="Delitos Sexuales"/>
    <s v="Violación"/>
    <n v="3"/>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4"/>
    <s v="Detenciones"/>
    <n v="220104005"/>
    <n v="220104"/>
    <s v="Delitos Sexuales"/>
    <s v="Violación"/>
    <n v="4"/>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3"/>
    <x v="5"/>
    <s v="Litueche"/>
    <n v="1"/>
    <s v="Aprehendidos"/>
    <n v="220104005"/>
    <n v="220104"/>
    <s v="Delitos Sexuales"/>
    <s v="Violación"/>
    <n v="1"/>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3"/>
    <x v="5"/>
    <s v="Litueche"/>
    <n v="2"/>
    <s v="Casos Policiales"/>
    <n v="220104005"/>
    <n v="220104"/>
    <s v="Delitos Sexuales"/>
    <s v="Violación"/>
    <n v="2"/>
    <n v="0"/>
    <n v="32.799999999999997"/>
    <n v="0"/>
    <n v="0"/>
    <n v="1"/>
    <n v="0"/>
    <n v="17.899999999999999"/>
    <n v="18"/>
    <n v="0"/>
    <n v="0"/>
    <n v="1"/>
    <n v="0"/>
    <n v="0"/>
    <n v="0"/>
    <n v="0"/>
    <n v="0"/>
    <n v="0"/>
    <n v="1"/>
    <n v="0"/>
    <n v="0"/>
    <n v="0"/>
    <n v="0"/>
    <n v="0"/>
    <n v="18.100000000000001"/>
    <n v="0"/>
    <n v="14.8"/>
    <n v="16.5"/>
    <n v="0"/>
    <n v="0"/>
    <n v="0"/>
    <n v="1"/>
    <n v="0"/>
    <n v="0"/>
    <n v="18"/>
    <n v="18"/>
    <n v="0"/>
    <n v="18.100000000000001"/>
    <n v="0"/>
    <n v="14.8"/>
    <n v="0"/>
    <n v="0"/>
    <n v="0"/>
    <n v="16.100000000000001"/>
    <n v="16"/>
    <n v="0"/>
    <n v="0"/>
    <n v="18"/>
    <n v="0"/>
    <n v="0"/>
    <n v="1"/>
    <n v="18.2"/>
    <n v="0"/>
  </r>
  <r>
    <x v="5"/>
    <n v="6203"/>
    <x v="5"/>
    <s v="Litueche"/>
    <n v="3"/>
    <s v="Denuncias"/>
    <n v="220104005"/>
    <n v="220104"/>
    <s v="Delitos Sexuales"/>
    <s v="Violación"/>
    <n v="3"/>
    <n v="0"/>
    <n v="16.399999999999999"/>
    <n v="0"/>
    <n v="0"/>
    <n v="1"/>
    <n v="0"/>
    <n v="17.899999999999999"/>
    <n v="18"/>
    <n v="0"/>
    <n v="0"/>
    <n v="1"/>
    <n v="0"/>
    <n v="0"/>
    <n v="0"/>
    <n v="0"/>
    <n v="0"/>
    <n v="0"/>
    <n v="1"/>
    <n v="0"/>
    <n v="0"/>
    <n v="0"/>
    <n v="0"/>
    <n v="0"/>
    <n v="18.100000000000001"/>
    <n v="0"/>
    <n v="14.8"/>
    <n v="16.5"/>
    <n v="0"/>
    <n v="0"/>
    <n v="0"/>
    <n v="1"/>
    <n v="0"/>
    <n v="0"/>
    <n v="18"/>
    <n v="0"/>
    <n v="0"/>
    <n v="18.100000000000001"/>
    <n v="0"/>
    <n v="0"/>
    <n v="0"/>
    <n v="0"/>
    <n v="0"/>
    <n v="16.100000000000001"/>
    <n v="16"/>
    <n v="0"/>
    <n v="0"/>
    <n v="0"/>
    <n v="0"/>
    <n v="0"/>
    <n v="1"/>
    <n v="18.2"/>
    <n v="0"/>
  </r>
  <r>
    <x v="5"/>
    <n v="6203"/>
    <x v="5"/>
    <s v="Litueche"/>
    <n v="4"/>
    <s v="Detenciones"/>
    <n v="220104005"/>
    <n v="220104"/>
    <s v="Delitos Sexuales"/>
    <s v="Violación"/>
    <n v="4"/>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4"/>
    <x v="5"/>
    <s v="Marchigüe"/>
    <n v="1"/>
    <s v="Aprehendidos"/>
    <n v="220104005"/>
    <n v="220104"/>
    <s v="Delitos Sexuales"/>
    <s v="Violación"/>
    <n v="1"/>
    <n v="0"/>
    <n v="0"/>
    <n v="0"/>
    <n v="0"/>
    <n v="1"/>
    <n v="0"/>
    <n v="0"/>
    <n v="0"/>
    <n v="13.4"/>
    <n v="0"/>
    <n v="1"/>
    <n v="0"/>
    <n v="0"/>
    <n v="0"/>
    <n v="0"/>
    <n v="0"/>
    <n v="0"/>
    <n v="13.7"/>
    <n v="0"/>
    <n v="0"/>
    <n v="0"/>
    <n v="0"/>
    <n v="0"/>
    <n v="1"/>
    <n v="0"/>
    <n v="0"/>
    <n v="0"/>
    <n v="13.8"/>
    <n v="0"/>
    <n v="0"/>
    <n v="1"/>
    <n v="0"/>
    <n v="12.5"/>
    <n v="0"/>
    <n v="0"/>
    <n v="0"/>
    <n v="1"/>
    <n v="0"/>
    <n v="0"/>
    <n v="0"/>
    <n v="0"/>
    <n v="0"/>
    <n v="0"/>
    <n v="13.7"/>
    <n v="0"/>
    <n v="0"/>
    <n v="0"/>
    <n v="12.3"/>
    <n v="0"/>
    <n v="1"/>
    <n v="0"/>
    <n v="12.4"/>
  </r>
  <r>
    <x v="5"/>
    <n v="6204"/>
    <x v="5"/>
    <s v="Marchigüe"/>
    <n v="2"/>
    <s v="Casos Policiales"/>
    <n v="220104005"/>
    <n v="220104"/>
    <s v="Delitos Sexuales"/>
    <s v="Violación"/>
    <n v="2"/>
    <n v="0"/>
    <n v="0"/>
    <n v="13.8"/>
    <n v="13.7"/>
    <n v="13.7"/>
    <n v="0"/>
    <n v="12.6"/>
    <n v="0"/>
    <n v="12.4"/>
    <n v="0"/>
    <n v="1"/>
    <n v="12.1"/>
    <n v="13.1"/>
    <n v="0"/>
    <n v="0"/>
    <n v="0"/>
    <n v="13.7"/>
    <n v="13.7"/>
    <n v="0"/>
    <n v="0"/>
    <n v="0"/>
    <n v="0"/>
    <n v="0"/>
    <n v="1"/>
    <n v="0"/>
    <n v="0"/>
    <n v="0"/>
    <n v="27.6"/>
    <n v="0"/>
    <n v="0"/>
    <n v="1"/>
    <n v="13.6"/>
    <n v="12.5"/>
    <n v="0"/>
    <n v="0"/>
    <n v="0"/>
    <n v="1"/>
    <n v="12"/>
    <n v="0"/>
    <n v="0"/>
    <n v="0"/>
    <n v="13.8"/>
    <n v="0"/>
    <n v="13.7"/>
    <n v="0"/>
    <n v="0"/>
    <n v="0"/>
    <n v="12.3"/>
    <n v="0"/>
    <n v="1"/>
    <n v="0"/>
    <n v="12.4"/>
  </r>
  <r>
    <x v="5"/>
    <n v="6204"/>
    <x v="5"/>
    <s v="Marchigüe"/>
    <n v="3"/>
    <s v="Denuncias"/>
    <n v="220104005"/>
    <n v="220104"/>
    <s v="Delitos Sexuales"/>
    <s v="Violación"/>
    <n v="3"/>
    <n v="0"/>
    <n v="0"/>
    <n v="13.8"/>
    <n v="13.7"/>
    <n v="13.7"/>
    <n v="0"/>
    <n v="12.6"/>
    <n v="0"/>
    <n v="0"/>
    <n v="0"/>
    <n v="1"/>
    <n v="12.1"/>
    <n v="13.1"/>
    <n v="0"/>
    <n v="0"/>
    <n v="0"/>
    <n v="13.7"/>
    <n v="1"/>
    <n v="0"/>
    <n v="0"/>
    <n v="0"/>
    <n v="0"/>
    <n v="0"/>
    <n v="1"/>
    <n v="0"/>
    <n v="0"/>
    <n v="0"/>
    <n v="13.8"/>
    <n v="0"/>
    <n v="0"/>
    <n v="1"/>
    <n v="13.6"/>
    <n v="0"/>
    <n v="0"/>
    <n v="0"/>
    <n v="0"/>
    <n v="1"/>
    <n v="12"/>
    <n v="0"/>
    <n v="0"/>
    <n v="0"/>
    <n v="13.8"/>
    <n v="0"/>
    <n v="1"/>
    <n v="0"/>
    <n v="0"/>
    <n v="0"/>
    <n v="0"/>
    <n v="0"/>
    <n v="1"/>
    <n v="0"/>
    <n v="0"/>
  </r>
  <r>
    <x v="5"/>
    <n v="6204"/>
    <x v="5"/>
    <s v="Marchigüe"/>
    <n v="4"/>
    <s v="Detenciones"/>
    <n v="220104005"/>
    <n v="220104"/>
    <s v="Delitos Sexuales"/>
    <s v="Violación"/>
    <n v="4"/>
    <n v="0"/>
    <n v="0"/>
    <n v="0"/>
    <n v="0"/>
    <n v="1"/>
    <n v="0"/>
    <n v="0"/>
    <n v="0"/>
    <n v="12.4"/>
    <n v="0"/>
    <n v="1"/>
    <n v="0"/>
    <n v="0"/>
    <n v="0"/>
    <n v="0"/>
    <n v="0"/>
    <n v="0"/>
    <n v="13.7"/>
    <n v="0"/>
    <n v="0"/>
    <n v="0"/>
    <n v="0"/>
    <n v="0"/>
    <n v="1"/>
    <n v="0"/>
    <n v="0"/>
    <n v="0"/>
    <n v="13.8"/>
    <n v="0"/>
    <n v="0"/>
    <n v="1"/>
    <n v="0"/>
    <n v="12.5"/>
    <n v="0"/>
    <n v="0"/>
    <n v="0"/>
    <n v="1"/>
    <n v="0"/>
    <n v="0"/>
    <n v="0"/>
    <n v="0"/>
    <n v="0"/>
    <n v="0"/>
    <n v="13.7"/>
    <n v="0"/>
    <n v="0"/>
    <n v="0"/>
    <n v="12.3"/>
    <n v="0"/>
    <n v="1"/>
    <n v="0"/>
    <n v="12.4"/>
  </r>
  <r>
    <x v="5"/>
    <n v="6205"/>
    <x v="5"/>
    <s v="Navidad"/>
    <n v="1"/>
    <s v="Aprehendidos"/>
    <n v="220104005"/>
    <n v="220104"/>
    <s v="Delitos Sexuales"/>
    <s v="Violación"/>
    <n v="1"/>
    <n v="0"/>
    <n v="0"/>
    <n v="16.2"/>
    <n v="0"/>
    <n v="1"/>
    <n v="0"/>
    <n v="0"/>
    <n v="0"/>
    <n v="0"/>
    <n v="0"/>
    <n v="1"/>
    <n v="0"/>
    <n v="0"/>
    <n v="0"/>
    <n v="0"/>
    <n v="0"/>
    <n v="0"/>
    <n v="1"/>
    <n v="0"/>
    <n v="0"/>
    <n v="0"/>
    <n v="0"/>
    <n v="0"/>
    <n v="1"/>
    <n v="0"/>
    <n v="0"/>
    <n v="0"/>
    <n v="10.3"/>
    <n v="10.3"/>
    <n v="0"/>
    <n v="1"/>
    <n v="0"/>
    <n v="0"/>
    <n v="0"/>
    <n v="0"/>
    <n v="0"/>
    <n v="1"/>
    <n v="0"/>
    <n v="0"/>
    <n v="0"/>
    <n v="0"/>
    <n v="0"/>
    <n v="0"/>
    <n v="1"/>
    <n v="0"/>
    <n v="0"/>
    <n v="0"/>
    <n v="0"/>
    <n v="0"/>
    <n v="1"/>
    <n v="0"/>
    <n v="0"/>
  </r>
  <r>
    <x v="5"/>
    <n v="6205"/>
    <x v="5"/>
    <s v="Navidad"/>
    <n v="2"/>
    <s v="Casos Policiales"/>
    <n v="220104005"/>
    <n v="220104"/>
    <s v="Delitos Sexuales"/>
    <s v="Violación"/>
    <n v="2"/>
    <n v="0"/>
    <n v="0"/>
    <n v="16.2"/>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3"/>
    <s v="Denuncias"/>
    <n v="220104005"/>
    <n v="220104"/>
    <s v="Delitos Sexuales"/>
    <s v="Violación"/>
    <n v="3"/>
    <n v="0"/>
    <n v="0"/>
    <n v="0"/>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4"/>
    <s v="Detenciones"/>
    <n v="220104005"/>
    <n v="220104"/>
    <s v="Delitos Sexuales"/>
    <s v="Violación"/>
    <n v="4"/>
    <n v="0"/>
    <n v="0"/>
    <n v="16.2"/>
    <n v="0"/>
    <n v="1"/>
    <n v="0"/>
    <n v="0"/>
    <n v="0"/>
    <n v="0"/>
    <n v="0"/>
    <n v="1"/>
    <n v="0"/>
    <n v="0"/>
    <n v="0"/>
    <n v="0"/>
    <n v="0"/>
    <n v="0"/>
    <n v="1"/>
    <n v="0"/>
    <n v="0"/>
    <n v="0"/>
    <n v="0"/>
    <n v="0"/>
    <n v="1"/>
    <n v="0"/>
    <n v="0"/>
    <n v="0"/>
    <n v="0"/>
    <n v="0"/>
    <n v="0"/>
    <n v="1"/>
    <n v="0"/>
    <n v="0"/>
    <n v="0"/>
    <n v="0"/>
    <n v="0"/>
    <n v="1"/>
    <n v="0"/>
    <n v="0"/>
    <n v="0"/>
    <n v="0"/>
    <n v="0"/>
    <n v="0"/>
    <n v="1"/>
    <n v="0"/>
    <n v="0"/>
    <n v="0"/>
    <n v="0"/>
    <n v="0"/>
    <n v="1"/>
    <n v="0"/>
    <n v="0"/>
  </r>
  <r>
    <x v="5"/>
    <n v="6206"/>
    <x v="5"/>
    <s v="Paredones"/>
    <n v="1"/>
    <s v="Aprehendidos"/>
    <n v="220104005"/>
    <n v="220104"/>
    <s v="Delitos Sexuales"/>
    <s v="Violación"/>
    <n v="1"/>
    <n v="0"/>
    <n v="0"/>
    <n v="0"/>
    <n v="0"/>
    <n v="1"/>
    <n v="0"/>
    <n v="0"/>
    <n v="0"/>
    <n v="0"/>
    <n v="0"/>
    <n v="1"/>
    <n v="0"/>
    <n v="0"/>
    <n v="0"/>
    <n v="0"/>
    <n v="0"/>
    <n v="0"/>
    <n v="1"/>
    <n v="0"/>
    <n v="0"/>
    <n v="0"/>
    <n v="0"/>
    <n v="0"/>
    <n v="1"/>
    <n v="0"/>
    <n v="0"/>
    <n v="15.2"/>
    <n v="0"/>
    <n v="0"/>
    <n v="0"/>
    <n v="1"/>
    <n v="0"/>
    <n v="0"/>
    <n v="0"/>
    <n v="0"/>
    <n v="0"/>
    <n v="1"/>
    <n v="0"/>
    <n v="0"/>
    <n v="0"/>
    <n v="0"/>
    <n v="0"/>
    <n v="0"/>
    <n v="1"/>
    <n v="0"/>
    <n v="0"/>
    <n v="0"/>
    <n v="0"/>
    <n v="0"/>
    <n v="1"/>
    <n v="0"/>
    <n v="0"/>
  </r>
  <r>
    <x v="5"/>
    <n v="6206"/>
    <x v="5"/>
    <s v="Paredones"/>
    <n v="2"/>
    <s v="Casos Policiales"/>
    <n v="220104005"/>
    <n v="220104"/>
    <s v="Delitos Sexuales"/>
    <s v="Violación"/>
    <n v="2"/>
    <n v="0"/>
    <n v="0"/>
    <n v="0"/>
    <n v="0"/>
    <n v="15.5"/>
    <n v="0"/>
    <n v="0"/>
    <n v="0"/>
    <n v="0"/>
    <n v="0"/>
    <n v="14.8"/>
    <n v="0"/>
    <n v="15.8"/>
    <n v="0"/>
    <n v="0"/>
    <n v="0"/>
    <n v="0"/>
    <n v="1"/>
    <n v="0"/>
    <n v="0"/>
    <n v="0"/>
    <n v="0"/>
    <n v="0"/>
    <n v="1"/>
    <n v="0"/>
    <n v="15.8"/>
    <n v="30.3"/>
    <n v="0"/>
    <n v="0"/>
    <n v="0"/>
    <n v="1"/>
    <n v="0"/>
    <n v="0"/>
    <n v="0"/>
    <n v="0"/>
    <n v="0"/>
    <n v="1"/>
    <n v="0"/>
    <n v="15.8"/>
    <n v="0"/>
    <n v="0"/>
    <n v="15.3"/>
    <n v="0"/>
    <n v="1"/>
    <n v="0"/>
    <n v="0"/>
    <n v="0"/>
    <n v="0"/>
    <n v="0"/>
    <n v="1"/>
    <n v="0"/>
    <n v="0"/>
  </r>
  <r>
    <x v="5"/>
    <n v="6206"/>
    <x v="5"/>
    <s v="Paredones"/>
    <n v="3"/>
    <s v="Denuncias"/>
    <n v="220104005"/>
    <n v="220104"/>
    <s v="Delitos Sexuales"/>
    <s v="Violación"/>
    <n v="3"/>
    <n v="0"/>
    <n v="0"/>
    <n v="0"/>
    <n v="0"/>
    <n v="15.5"/>
    <n v="0"/>
    <n v="0"/>
    <n v="0"/>
    <n v="0"/>
    <n v="0"/>
    <n v="14.8"/>
    <n v="0"/>
    <n v="15.8"/>
    <n v="0"/>
    <n v="0"/>
    <n v="0"/>
    <n v="0"/>
    <n v="1"/>
    <n v="0"/>
    <n v="0"/>
    <n v="0"/>
    <n v="0"/>
    <n v="0"/>
    <n v="1"/>
    <n v="0"/>
    <n v="15.8"/>
    <n v="15.2"/>
    <n v="0"/>
    <n v="0"/>
    <n v="0"/>
    <n v="1"/>
    <n v="0"/>
    <n v="0"/>
    <n v="0"/>
    <n v="0"/>
    <n v="0"/>
    <n v="1"/>
    <n v="0"/>
    <n v="15.8"/>
    <n v="0"/>
    <n v="0"/>
    <n v="15.3"/>
    <n v="0"/>
    <n v="1"/>
    <n v="0"/>
    <n v="0"/>
    <n v="0"/>
    <n v="0"/>
    <n v="0"/>
    <n v="1"/>
    <n v="0"/>
    <n v="0"/>
  </r>
  <r>
    <x v="5"/>
    <n v="6206"/>
    <x v="5"/>
    <s v="Paredones"/>
    <n v="4"/>
    <s v="Detenciones"/>
    <n v="220104005"/>
    <n v="220104"/>
    <s v="Delitos Sexuales"/>
    <s v="Violación"/>
    <n v="4"/>
    <n v="0"/>
    <n v="0"/>
    <n v="0"/>
    <n v="0"/>
    <n v="1"/>
    <n v="0"/>
    <n v="0"/>
    <n v="0"/>
    <n v="0"/>
    <n v="0"/>
    <n v="1"/>
    <n v="0"/>
    <n v="0"/>
    <n v="0"/>
    <n v="0"/>
    <n v="0"/>
    <n v="0"/>
    <n v="1"/>
    <n v="0"/>
    <n v="0"/>
    <n v="0"/>
    <n v="0"/>
    <n v="0"/>
    <n v="1"/>
    <n v="0"/>
    <n v="0"/>
    <n v="15.2"/>
    <n v="0"/>
    <n v="0"/>
    <n v="0"/>
    <n v="1"/>
    <n v="0"/>
    <n v="0"/>
    <n v="0"/>
    <n v="0"/>
    <n v="0"/>
    <n v="1"/>
    <n v="0"/>
    <n v="0"/>
    <n v="0"/>
    <n v="0"/>
    <n v="0"/>
    <n v="0"/>
    <n v="1"/>
    <n v="0"/>
    <n v="0"/>
    <n v="0"/>
    <n v="0"/>
    <n v="0"/>
    <n v="1"/>
    <n v="0"/>
    <n v="0"/>
  </r>
  <r>
    <x v="5"/>
    <n v="6301"/>
    <x v="5"/>
    <s v="San Fernando"/>
    <n v="1"/>
    <s v="Aprehendidos"/>
    <n v="220104005"/>
    <n v="220104"/>
    <s v="Delitos Sexuales"/>
    <s v="Violación"/>
    <n v="1"/>
    <n v="0"/>
    <n v="0"/>
    <n v="1.4"/>
    <n v="0"/>
    <n v="1"/>
    <n v="1.4"/>
    <n v="0"/>
    <n v="0"/>
    <n v="2.7"/>
    <n v="0"/>
    <n v="1"/>
    <n v="0"/>
    <n v="0"/>
    <n v="0"/>
    <n v="1.4"/>
    <n v="0"/>
    <n v="1.4"/>
    <n v="1.4"/>
    <n v="0"/>
    <n v="0"/>
    <n v="0"/>
    <n v="0"/>
    <n v="0"/>
    <n v="1"/>
    <n v="1.3"/>
    <n v="0"/>
    <n v="0"/>
    <n v="1.4"/>
    <n v="1.4"/>
    <n v="0"/>
    <n v="1.4"/>
    <n v="0"/>
    <n v="1.3"/>
    <n v="0"/>
    <n v="0"/>
    <n v="1.3"/>
    <n v="1.3"/>
    <n v="0"/>
    <n v="1.3"/>
    <n v="0"/>
    <n v="1.4"/>
    <n v="1.4"/>
    <n v="1.4"/>
    <n v="1"/>
    <n v="1.4"/>
    <n v="0"/>
    <n v="1.3"/>
    <n v="1.3"/>
    <n v="1.3"/>
    <n v="1"/>
    <n v="0"/>
    <n v="2.6"/>
  </r>
  <r>
    <x v="5"/>
    <n v="6301"/>
    <x v="5"/>
    <s v="San Fernando"/>
    <n v="2"/>
    <s v="Casos Policiales"/>
    <n v="220104005"/>
    <n v="220104"/>
    <s v="Delitos Sexuales"/>
    <s v="Violación"/>
    <n v="2"/>
    <n v="5.7"/>
    <n v="2.8"/>
    <n v="8.4"/>
    <n v="5.6"/>
    <n v="2.8"/>
    <n v="5.5"/>
    <n v="1.3"/>
    <n v="3.9"/>
    <n v="6.5"/>
    <n v="3.9"/>
    <n v="1.3"/>
    <n v="5.0999999999999996"/>
    <n v="6.4"/>
    <n v="8.6"/>
    <n v="8.5"/>
    <n v="7"/>
    <n v="2.8"/>
    <n v="9.6999999999999993"/>
    <n v="2.7"/>
    <n v="0"/>
    <n v="2.6"/>
    <n v="2.6"/>
    <n v="1.3"/>
    <n v="3.8"/>
    <n v="3.8"/>
    <n v="11.4"/>
    <n v="4.3"/>
    <n v="4.2"/>
    <n v="8.4"/>
    <n v="5.6"/>
    <n v="4.0999999999999996"/>
    <n v="4.0999999999999996"/>
    <n v="1.3"/>
    <n v="1.3"/>
    <n v="0"/>
    <n v="3.9"/>
    <n v="2.6"/>
    <n v="7.6"/>
    <n v="6.4"/>
    <n v="7.1"/>
    <n v="12.7"/>
    <n v="2.8"/>
    <n v="7"/>
    <n v="5.5"/>
    <n v="1.4"/>
    <n v="2.6"/>
    <n v="5.2"/>
    <n v="2.6"/>
    <n v="2.6"/>
    <n v="2.5"/>
    <n v="6.3"/>
    <n v="6.5"/>
  </r>
  <r>
    <x v="5"/>
    <n v="6301"/>
    <x v="5"/>
    <s v="San Fernando"/>
    <n v="3"/>
    <s v="Denuncias"/>
    <n v="220104005"/>
    <n v="220104"/>
    <s v="Delitos Sexuales"/>
    <s v="Violación"/>
    <n v="3"/>
    <n v="5.7"/>
    <n v="2.8"/>
    <n v="7"/>
    <n v="5.6"/>
    <n v="2.8"/>
    <n v="4.0999999999999996"/>
    <n v="1.3"/>
    <n v="3.9"/>
    <n v="3.9"/>
    <n v="3.9"/>
    <n v="1.3"/>
    <n v="5.0999999999999996"/>
    <n v="6.4"/>
    <n v="8.6"/>
    <n v="7.1"/>
    <n v="7"/>
    <n v="1.4"/>
    <n v="8.3000000000000007"/>
    <n v="2.7"/>
    <n v="0"/>
    <n v="2.6"/>
    <n v="2.6"/>
    <n v="1.3"/>
    <n v="3.8"/>
    <n v="2.5"/>
    <n v="10.199999999999999"/>
    <n v="4.3"/>
    <n v="2.8"/>
    <n v="7"/>
    <n v="5.6"/>
    <n v="2.8"/>
    <n v="4.0999999999999996"/>
    <n v="0"/>
    <n v="1.3"/>
    <n v="0"/>
    <n v="2.6"/>
    <n v="1.3"/>
    <n v="7.6"/>
    <n v="3.8"/>
    <n v="7.1"/>
    <n v="11.3"/>
    <n v="1.4"/>
    <n v="5.6"/>
    <n v="5.5"/>
    <n v="0"/>
    <n v="2.6"/>
    <n v="3.9"/>
    <n v="1.3"/>
    <n v="1.3"/>
    <n v="2.5"/>
    <n v="6.3"/>
    <n v="3.9"/>
  </r>
  <r>
    <x v="5"/>
    <n v="6301"/>
    <x v="5"/>
    <s v="San Fernando"/>
    <n v="4"/>
    <s v="Detenciones"/>
    <n v="220104005"/>
    <n v="220104"/>
    <s v="Delitos Sexuales"/>
    <s v="Violación"/>
    <n v="4"/>
    <n v="0"/>
    <n v="0"/>
    <n v="1.4"/>
    <n v="0"/>
    <n v="1"/>
    <n v="1.4"/>
    <n v="0"/>
    <n v="0"/>
    <n v="2.6"/>
    <n v="0"/>
    <n v="1"/>
    <n v="0"/>
    <n v="0"/>
    <n v="0"/>
    <n v="1.4"/>
    <n v="0"/>
    <n v="1.4"/>
    <n v="1.4"/>
    <n v="0"/>
    <n v="0"/>
    <n v="0"/>
    <n v="0"/>
    <n v="0"/>
    <n v="1"/>
    <n v="1.3"/>
    <n v="1.3"/>
    <n v="0"/>
    <n v="1.4"/>
    <n v="1.4"/>
    <n v="0"/>
    <n v="1.4"/>
    <n v="0"/>
    <n v="1.3"/>
    <n v="0"/>
    <n v="0"/>
    <n v="1.3"/>
    <n v="1.3"/>
    <n v="0"/>
    <n v="2.5"/>
    <n v="0"/>
    <n v="1.4"/>
    <n v="1.4"/>
    <n v="1.4"/>
    <n v="1"/>
    <n v="1.4"/>
    <n v="0"/>
    <n v="1.3"/>
    <n v="1.3"/>
    <n v="1.3"/>
    <n v="1"/>
    <n v="0"/>
    <n v="2.6"/>
  </r>
  <r>
    <x v="5"/>
    <n v="6302"/>
    <x v="5"/>
    <s v="Chépica"/>
    <n v="1"/>
    <s v="Aprehendidos"/>
    <n v="220104005"/>
    <n v="220104"/>
    <s v="Delitos Sexuales"/>
    <s v="Violación"/>
    <n v="1"/>
    <n v="0"/>
    <n v="0"/>
    <n v="0"/>
    <n v="0"/>
    <n v="1"/>
    <n v="0"/>
    <n v="0"/>
    <n v="0"/>
    <n v="0"/>
    <n v="12.8"/>
    <n v="1"/>
    <n v="0"/>
    <n v="0"/>
    <n v="0"/>
    <n v="0"/>
    <n v="0"/>
    <n v="0"/>
    <n v="1"/>
    <n v="0"/>
    <n v="0"/>
    <n v="0"/>
    <n v="0"/>
    <n v="0"/>
    <n v="1"/>
    <n v="0"/>
    <n v="0"/>
    <n v="0"/>
    <n v="0"/>
    <n v="0"/>
    <n v="0"/>
    <n v="1"/>
    <n v="0"/>
    <n v="0"/>
    <n v="0"/>
    <n v="0"/>
    <n v="0"/>
    <n v="1"/>
    <n v="0"/>
    <n v="0"/>
    <n v="0"/>
    <n v="6.7"/>
    <n v="0"/>
    <n v="0"/>
    <n v="1"/>
    <n v="0"/>
    <n v="0"/>
    <n v="0"/>
    <n v="0"/>
    <n v="0"/>
    <n v="1"/>
    <n v="7.5"/>
    <n v="0"/>
  </r>
  <r>
    <x v="5"/>
    <n v="6302"/>
    <x v="5"/>
    <s v="Chépica"/>
    <n v="2"/>
    <s v="Casos Policiales"/>
    <n v="220104005"/>
    <n v="220104"/>
    <s v="Delitos Sexuales"/>
    <s v="Violación"/>
    <n v="2"/>
    <n v="0"/>
    <n v="6.7"/>
    <n v="0"/>
    <n v="0"/>
    <n v="1"/>
    <n v="0"/>
    <n v="0"/>
    <n v="7.3"/>
    <n v="0"/>
    <n v="22.2"/>
    <n v="1"/>
    <n v="0"/>
    <n v="0"/>
    <n v="0"/>
    <n v="0"/>
    <n v="0"/>
    <n v="0"/>
    <n v="6.6"/>
    <n v="0"/>
    <n v="0"/>
    <n v="0"/>
    <n v="0"/>
    <n v="7.4"/>
    <n v="22.3"/>
    <n v="7.5"/>
    <n v="0"/>
    <n v="0"/>
    <n v="0"/>
    <n v="6.7"/>
    <n v="0"/>
    <n v="6.6"/>
    <n v="13.1"/>
    <n v="0"/>
    <n v="0"/>
    <n v="0"/>
    <n v="0"/>
    <n v="1"/>
    <n v="0"/>
    <n v="0"/>
    <n v="0"/>
    <n v="6.7"/>
    <n v="0"/>
    <n v="0"/>
    <n v="1"/>
    <n v="0"/>
    <n v="7.3"/>
    <n v="0"/>
    <n v="0"/>
    <n v="0"/>
    <n v="1"/>
    <n v="15"/>
    <n v="0"/>
  </r>
  <r>
    <x v="5"/>
    <n v="6302"/>
    <x v="5"/>
    <s v="Chépica"/>
    <n v="3"/>
    <s v="Denuncias"/>
    <n v="220104005"/>
    <n v="220104"/>
    <s v="Delitos Sexuales"/>
    <s v="Violación"/>
    <n v="3"/>
    <n v="0"/>
    <n v="6.7"/>
    <n v="0"/>
    <n v="0"/>
    <n v="1"/>
    <n v="0"/>
    <n v="0"/>
    <n v="7.3"/>
    <n v="0"/>
    <n v="0"/>
    <n v="1"/>
    <n v="0"/>
    <n v="0"/>
    <n v="0"/>
    <n v="0"/>
    <n v="0"/>
    <n v="0"/>
    <n v="6.6"/>
    <n v="0"/>
    <n v="0"/>
    <n v="0"/>
    <n v="0"/>
    <n v="7.4"/>
    <n v="22.3"/>
    <n v="7.5"/>
    <n v="0"/>
    <n v="0"/>
    <n v="0"/>
    <n v="6.7"/>
    <n v="0"/>
    <n v="6.6"/>
    <n v="13.1"/>
    <n v="0"/>
    <n v="0"/>
    <n v="0"/>
    <n v="0"/>
    <n v="1"/>
    <n v="0"/>
    <n v="0"/>
    <n v="0"/>
    <n v="0"/>
    <n v="0"/>
    <n v="0"/>
    <n v="1"/>
    <n v="0"/>
    <n v="7.3"/>
    <n v="0"/>
    <n v="0"/>
    <n v="0"/>
    <n v="1"/>
    <n v="7.5"/>
    <n v="0"/>
  </r>
  <r>
    <x v="5"/>
    <n v="6302"/>
    <x v="5"/>
    <s v="Chépica"/>
    <n v="4"/>
    <s v="Detenciones"/>
    <n v="220104005"/>
    <n v="220104"/>
    <s v="Delitos Sexuales"/>
    <s v="Violación"/>
    <n v="4"/>
    <n v="0"/>
    <n v="0"/>
    <n v="0"/>
    <n v="0"/>
    <n v="1"/>
    <n v="0"/>
    <n v="0"/>
    <n v="0"/>
    <n v="0"/>
    <n v="22.2"/>
    <n v="1"/>
    <n v="0"/>
    <n v="0"/>
    <n v="0"/>
    <n v="0"/>
    <n v="0"/>
    <n v="0"/>
    <n v="1"/>
    <n v="0"/>
    <n v="0"/>
    <n v="0"/>
    <n v="0"/>
    <n v="0"/>
    <n v="1"/>
    <n v="0"/>
    <n v="0"/>
    <n v="0"/>
    <n v="0"/>
    <n v="0"/>
    <n v="0"/>
    <n v="1"/>
    <n v="0"/>
    <n v="0"/>
    <n v="0"/>
    <n v="0"/>
    <n v="0"/>
    <n v="1"/>
    <n v="0"/>
    <n v="0"/>
    <n v="0"/>
    <n v="6.7"/>
    <n v="0"/>
    <n v="0"/>
    <n v="1"/>
    <n v="0"/>
    <n v="0"/>
    <n v="0"/>
    <n v="0"/>
    <n v="0"/>
    <n v="1"/>
    <n v="7.5"/>
    <n v="0"/>
  </r>
  <r>
    <x v="5"/>
    <n v="6303"/>
    <x v="5"/>
    <s v="Chimbarongo"/>
    <n v="1"/>
    <s v="Aprehendidos"/>
    <n v="220104005"/>
    <n v="220104"/>
    <s v="Delitos Sexuales"/>
    <s v="Violación"/>
    <n v="1"/>
    <n v="0"/>
    <n v="0"/>
    <n v="2.9"/>
    <n v="0"/>
    <n v="1"/>
    <n v="2.8"/>
    <n v="0"/>
    <n v="0"/>
    <n v="0"/>
    <n v="0"/>
    <n v="2.7"/>
    <n v="8"/>
    <n v="0"/>
    <n v="0"/>
    <n v="0"/>
    <n v="0"/>
    <n v="0"/>
    <n v="5.6"/>
    <n v="2.8"/>
    <n v="2.9"/>
    <n v="0"/>
    <n v="0"/>
    <n v="0"/>
    <n v="1"/>
    <n v="0"/>
    <n v="0"/>
    <n v="0"/>
    <n v="2.9"/>
    <n v="0"/>
    <n v="0"/>
    <n v="1"/>
    <n v="2.8"/>
    <n v="0"/>
    <n v="2.9"/>
    <n v="0"/>
    <n v="2.8"/>
    <n v="1"/>
    <n v="0"/>
    <n v="0"/>
    <n v="0"/>
    <n v="0"/>
    <n v="0"/>
    <n v="2.8"/>
    <n v="5.6"/>
    <n v="0"/>
    <n v="0"/>
    <n v="2.9"/>
    <n v="0"/>
    <n v="2.8"/>
    <n v="1"/>
    <n v="0"/>
    <n v="0"/>
  </r>
  <r>
    <x v="5"/>
    <n v="6303"/>
    <x v="5"/>
    <s v="Chimbarongo"/>
    <n v="2"/>
    <s v="Casos Policiales"/>
    <n v="220104005"/>
    <n v="220104"/>
    <s v="Delitos Sexuales"/>
    <s v="Violación"/>
    <n v="2"/>
    <n v="2.9"/>
    <n v="8.6"/>
    <n v="5.7"/>
    <n v="8.5"/>
    <n v="5.6"/>
    <n v="5.6"/>
    <n v="2.9"/>
    <n v="0"/>
    <n v="0"/>
    <n v="0"/>
    <n v="5.7"/>
    <n v="5.7"/>
    <n v="2.7"/>
    <n v="5.8"/>
    <n v="5.7"/>
    <n v="2.9"/>
    <n v="2.8"/>
    <n v="5.6"/>
    <n v="5.6"/>
    <n v="5.7"/>
    <n v="0"/>
    <n v="0"/>
    <n v="2.9"/>
    <n v="2.8"/>
    <n v="2.8"/>
    <n v="0"/>
    <n v="8.6999999999999993"/>
    <n v="5.7"/>
    <n v="8.6"/>
    <n v="0"/>
    <n v="1"/>
    <n v="5.6"/>
    <n v="0"/>
    <n v="5.7"/>
    <n v="0"/>
    <n v="2.8"/>
    <n v="1"/>
    <n v="5.7"/>
    <n v="2.7"/>
    <n v="2.9"/>
    <n v="11.5"/>
    <n v="0"/>
    <n v="5.7"/>
    <n v="8.4"/>
    <n v="2.8"/>
    <n v="11.5"/>
    <n v="2.9"/>
    <n v="0"/>
    <n v="2.8"/>
    <n v="1"/>
    <n v="0"/>
    <n v="0"/>
  </r>
  <r>
    <x v="5"/>
    <n v="6303"/>
    <x v="5"/>
    <s v="Chimbarongo"/>
    <n v="3"/>
    <s v="Denuncias"/>
    <n v="220104005"/>
    <n v="220104"/>
    <s v="Delitos Sexuales"/>
    <s v="Violación"/>
    <n v="3"/>
    <n v="2.9"/>
    <n v="8.6"/>
    <n v="2.9"/>
    <n v="8.5"/>
    <n v="5.6"/>
    <n v="2.8"/>
    <n v="2.9"/>
    <n v="0"/>
    <n v="0"/>
    <n v="0"/>
    <n v="2.8"/>
    <n v="2.8"/>
    <n v="2.7"/>
    <n v="5.8"/>
    <n v="5.7"/>
    <n v="2.9"/>
    <n v="2.8"/>
    <n v="5.6"/>
    <n v="5.6"/>
    <n v="2.9"/>
    <n v="0"/>
    <n v="0"/>
    <n v="2.9"/>
    <n v="2.8"/>
    <n v="2.8"/>
    <n v="0"/>
    <n v="8.6999999999999993"/>
    <n v="2.9"/>
    <n v="8.6"/>
    <n v="0"/>
    <n v="1"/>
    <n v="2.8"/>
    <n v="0"/>
    <n v="2.9"/>
    <n v="0"/>
    <n v="0"/>
    <n v="1"/>
    <n v="5.7"/>
    <n v="2.7"/>
    <n v="2.9"/>
    <n v="11.5"/>
    <n v="0"/>
    <n v="2.8"/>
    <n v="2.8"/>
    <n v="2.8"/>
    <n v="11.5"/>
    <n v="0"/>
    <n v="0"/>
    <n v="0"/>
    <n v="1"/>
    <n v="0"/>
    <n v="0"/>
  </r>
  <r>
    <x v="5"/>
    <n v="6303"/>
    <x v="5"/>
    <s v="Chimbarongo"/>
    <n v="4"/>
    <s v="Detenciones"/>
    <n v="220104005"/>
    <n v="220104"/>
    <s v="Delitos Sexuales"/>
    <s v="Violación"/>
    <n v="4"/>
    <n v="0"/>
    <n v="0"/>
    <n v="2.9"/>
    <n v="0"/>
    <n v="1"/>
    <n v="2.8"/>
    <n v="0"/>
    <n v="0"/>
    <n v="0"/>
    <n v="0"/>
    <n v="2.8"/>
    <n v="2.8"/>
    <n v="0"/>
    <n v="0"/>
    <n v="0"/>
    <n v="0"/>
    <n v="0"/>
    <n v="5.6"/>
    <n v="2.8"/>
    <n v="2.9"/>
    <n v="0"/>
    <n v="0"/>
    <n v="0"/>
    <n v="1"/>
    <n v="0"/>
    <n v="0"/>
    <n v="0"/>
    <n v="2.9"/>
    <n v="0"/>
    <n v="0"/>
    <n v="1"/>
    <n v="2.8"/>
    <n v="0"/>
    <n v="2.9"/>
    <n v="0"/>
    <n v="2.8"/>
    <n v="1"/>
    <n v="0"/>
    <n v="0"/>
    <n v="0"/>
    <n v="0"/>
    <n v="0"/>
    <n v="2.8"/>
    <n v="5.6"/>
    <n v="0"/>
    <n v="0"/>
    <n v="2.9"/>
    <n v="0"/>
    <n v="2.8"/>
    <n v="1"/>
    <n v="0"/>
    <n v="0"/>
  </r>
  <r>
    <x v="5"/>
    <n v="6304"/>
    <x v="5"/>
    <s v="Lolol"/>
    <n v="1"/>
    <s v="Aprehendidos"/>
    <n v="220104005"/>
    <n v="220104"/>
    <s v="Delitos Sexuales"/>
    <s v="Violación"/>
    <n v="1"/>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4"/>
    <x v="5"/>
    <s v="Lolol"/>
    <n v="2"/>
    <s v="Casos Policiales"/>
    <n v="220104005"/>
    <n v="220104"/>
    <s v="Delitos Sexuales"/>
    <s v="Violación"/>
    <n v="2"/>
    <n v="15.1"/>
    <n v="0"/>
    <n v="0"/>
    <n v="0"/>
    <n v="1"/>
    <n v="14.5"/>
    <n v="0"/>
    <n v="0"/>
    <n v="0"/>
    <n v="0"/>
    <n v="1"/>
    <n v="0"/>
    <n v="0"/>
    <n v="0"/>
    <n v="14.9"/>
    <n v="0"/>
    <n v="0"/>
    <n v="1"/>
    <n v="0"/>
    <n v="15"/>
    <n v="0"/>
    <n v="0"/>
    <n v="0"/>
    <n v="1"/>
    <n v="14.7"/>
    <n v="0"/>
    <n v="0"/>
    <n v="0"/>
    <n v="0"/>
    <n v="0"/>
    <n v="14.6"/>
    <n v="0"/>
    <n v="0"/>
    <n v="0"/>
    <n v="0"/>
    <n v="0"/>
    <n v="1"/>
    <n v="0"/>
    <n v="0"/>
    <n v="0"/>
    <n v="0"/>
    <n v="0"/>
    <n v="0"/>
    <n v="1"/>
    <n v="0"/>
    <n v="0"/>
    <n v="0"/>
    <n v="0"/>
    <n v="0"/>
    <n v="1"/>
    <n v="0"/>
    <n v="0"/>
  </r>
  <r>
    <x v="5"/>
    <n v="6304"/>
    <x v="5"/>
    <s v="Lolol"/>
    <n v="3"/>
    <s v="Denuncias"/>
    <n v="220104005"/>
    <n v="220104"/>
    <s v="Delitos Sexuales"/>
    <s v="Violación"/>
    <n v="3"/>
    <n v="15.1"/>
    <n v="0"/>
    <n v="0"/>
    <n v="0"/>
    <n v="1"/>
    <n v="0"/>
    <n v="0"/>
    <n v="0"/>
    <n v="0"/>
    <n v="0"/>
    <n v="1"/>
    <n v="0"/>
    <n v="0"/>
    <n v="0"/>
    <n v="14.9"/>
    <n v="0"/>
    <n v="0"/>
    <n v="1"/>
    <n v="0"/>
    <n v="15"/>
    <n v="0"/>
    <n v="0"/>
    <n v="0"/>
    <n v="1"/>
    <n v="14.7"/>
    <n v="0"/>
    <n v="0"/>
    <n v="0"/>
    <n v="0"/>
    <n v="0"/>
    <n v="1"/>
    <n v="0"/>
    <n v="0"/>
    <n v="0"/>
    <n v="0"/>
    <n v="0"/>
    <n v="1"/>
    <n v="0"/>
    <n v="0"/>
    <n v="0"/>
    <n v="0"/>
    <n v="0"/>
    <n v="0"/>
    <n v="1"/>
    <n v="0"/>
    <n v="0"/>
    <n v="0"/>
    <n v="0"/>
    <n v="0"/>
    <n v="1"/>
    <n v="0"/>
    <n v="0"/>
  </r>
  <r>
    <x v="5"/>
    <n v="6304"/>
    <x v="5"/>
    <s v="Lolol"/>
    <n v="4"/>
    <s v="Detenciones"/>
    <n v="220104005"/>
    <n v="220104"/>
    <s v="Delitos Sexuales"/>
    <s v="Violación"/>
    <n v="4"/>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5"/>
    <x v="5"/>
    <s v="Nancagua"/>
    <n v="1"/>
    <s v="Aprehendidos"/>
    <n v="220104005"/>
    <n v="220104"/>
    <s v="Delitos Sexuales"/>
    <s v="Violación"/>
    <n v="1"/>
    <n v="0"/>
    <n v="0"/>
    <n v="0"/>
    <n v="0"/>
    <n v="1"/>
    <n v="0"/>
    <n v="0"/>
    <n v="0"/>
    <n v="0"/>
    <n v="0"/>
    <n v="1"/>
    <n v="0"/>
    <n v="0"/>
    <n v="0"/>
    <n v="0"/>
    <n v="0"/>
    <n v="0"/>
    <n v="1"/>
    <n v="0"/>
    <n v="0"/>
    <n v="0"/>
    <n v="0"/>
    <n v="0"/>
    <n v="1"/>
    <n v="0"/>
    <n v="0"/>
    <n v="0"/>
    <n v="0"/>
    <n v="0"/>
    <n v="4.7"/>
    <n v="1"/>
    <n v="0"/>
    <n v="0"/>
    <n v="5.6"/>
    <n v="0"/>
    <n v="0"/>
    <n v="1"/>
    <n v="0"/>
    <n v="0"/>
    <n v="0"/>
    <n v="0"/>
    <n v="0"/>
    <n v="0"/>
    <n v="1"/>
    <n v="5.6"/>
    <n v="0"/>
    <n v="0"/>
    <n v="0"/>
    <n v="0"/>
    <n v="1"/>
    <n v="0"/>
    <n v="0"/>
  </r>
  <r>
    <x v="5"/>
    <n v="6305"/>
    <x v="5"/>
    <s v="Nancagua"/>
    <n v="2"/>
    <s v="Casos Policiales"/>
    <n v="220104005"/>
    <n v="220104"/>
    <s v="Delitos Sexuales"/>
    <s v="Violación"/>
    <n v="2"/>
    <n v="5.9"/>
    <n v="5.8"/>
    <n v="0"/>
    <n v="0"/>
    <n v="1"/>
    <n v="0"/>
    <n v="0"/>
    <n v="0"/>
    <n v="0"/>
    <n v="0"/>
    <n v="1"/>
    <n v="0"/>
    <n v="20.9"/>
    <n v="0"/>
    <n v="5.8"/>
    <n v="5.8"/>
    <n v="0"/>
    <n v="5.7"/>
    <n v="0"/>
    <n v="0"/>
    <n v="5.6"/>
    <n v="0"/>
    <n v="0"/>
    <n v="5.6"/>
    <n v="5.5"/>
    <n v="5.2"/>
    <n v="5.9"/>
    <n v="5.8"/>
    <n v="0"/>
    <n v="0"/>
    <n v="1"/>
    <n v="0"/>
    <n v="0"/>
    <n v="11.3"/>
    <n v="0"/>
    <n v="0"/>
    <n v="1"/>
    <n v="5.5"/>
    <n v="0"/>
    <n v="0"/>
    <n v="0"/>
    <n v="0"/>
    <n v="11.4"/>
    <n v="5.7"/>
    <n v="5.6"/>
    <n v="0"/>
    <n v="0"/>
    <n v="0"/>
    <n v="0"/>
    <n v="5.5"/>
    <n v="0"/>
    <n v="0"/>
  </r>
  <r>
    <x v="5"/>
    <n v="6305"/>
    <x v="5"/>
    <s v="Nancagua"/>
    <n v="3"/>
    <s v="Denuncias"/>
    <n v="220104005"/>
    <n v="220104"/>
    <s v="Delitos Sexuales"/>
    <s v="Violación"/>
    <n v="3"/>
    <n v="5.9"/>
    <n v="5.8"/>
    <n v="0"/>
    <n v="0"/>
    <n v="1"/>
    <n v="0"/>
    <n v="0"/>
    <n v="0"/>
    <n v="0"/>
    <n v="0"/>
    <n v="1"/>
    <n v="0"/>
    <n v="20.9"/>
    <n v="0"/>
    <n v="5.8"/>
    <n v="5.8"/>
    <n v="0"/>
    <n v="5.7"/>
    <n v="0"/>
    <n v="0"/>
    <n v="5.6"/>
    <n v="0"/>
    <n v="0"/>
    <n v="5.6"/>
    <n v="5.5"/>
    <n v="5.2"/>
    <n v="0"/>
    <n v="5.8"/>
    <n v="0"/>
    <n v="0"/>
    <n v="1"/>
    <n v="0"/>
    <n v="0"/>
    <n v="5.6"/>
    <n v="0"/>
    <n v="0"/>
    <n v="1"/>
    <n v="5.5"/>
    <n v="0"/>
    <n v="0"/>
    <n v="0"/>
    <n v="0"/>
    <n v="11.4"/>
    <n v="5.7"/>
    <n v="0"/>
    <n v="0"/>
    <n v="0"/>
    <n v="0"/>
    <n v="0"/>
    <n v="5.5"/>
    <n v="0"/>
    <n v="0"/>
  </r>
  <r>
    <x v="5"/>
    <n v="6305"/>
    <x v="5"/>
    <s v="Nancagua"/>
    <n v="4"/>
    <s v="Detenciones"/>
    <n v="220104005"/>
    <n v="220104"/>
    <s v="Delitos Sexuales"/>
    <s v="Violación"/>
    <n v="4"/>
    <n v="0"/>
    <n v="0"/>
    <n v="0"/>
    <n v="0"/>
    <n v="1"/>
    <n v="0"/>
    <n v="0"/>
    <n v="0"/>
    <n v="0"/>
    <n v="0"/>
    <n v="1"/>
    <n v="0"/>
    <n v="0"/>
    <n v="0"/>
    <n v="0"/>
    <n v="0"/>
    <n v="0"/>
    <n v="1"/>
    <n v="0"/>
    <n v="0"/>
    <n v="0"/>
    <n v="0"/>
    <n v="0"/>
    <n v="1"/>
    <n v="0"/>
    <n v="0"/>
    <n v="5.9"/>
    <n v="0"/>
    <n v="0"/>
    <n v="0"/>
    <n v="1"/>
    <n v="0"/>
    <n v="0"/>
    <n v="5.6"/>
    <n v="0"/>
    <n v="0"/>
    <n v="1"/>
    <n v="0"/>
    <n v="0"/>
    <n v="0"/>
    <n v="0"/>
    <n v="0"/>
    <n v="0"/>
    <n v="1"/>
    <n v="5.6"/>
    <n v="0"/>
    <n v="0"/>
    <n v="0"/>
    <n v="0"/>
    <n v="1"/>
    <n v="0"/>
    <n v="0"/>
  </r>
  <r>
    <x v="5"/>
    <n v="6306"/>
    <x v="5"/>
    <s v="Palmilla"/>
    <n v="1"/>
    <s v="Aprehendidos"/>
    <n v="220104005"/>
    <n v="220104"/>
    <s v="Delitos Sexuales"/>
    <s v="Violación"/>
    <n v="1"/>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6"/>
    <x v="5"/>
    <s v="Palmilla"/>
    <n v="2"/>
    <s v="Casos Policiales"/>
    <n v="220104005"/>
    <n v="220104"/>
    <s v="Delitos Sexuales"/>
    <s v="Violación"/>
    <n v="2"/>
    <n v="0"/>
    <n v="0"/>
    <n v="0"/>
    <n v="0"/>
    <n v="1"/>
    <n v="0"/>
    <n v="0"/>
    <n v="0"/>
    <n v="0"/>
    <n v="0"/>
    <n v="1"/>
    <n v="0"/>
    <n v="7.5"/>
    <n v="0"/>
    <n v="8.1999999999999993"/>
    <n v="0"/>
    <n v="8.1"/>
    <n v="1"/>
    <n v="8"/>
    <n v="0"/>
    <n v="0"/>
    <n v="0"/>
    <n v="0"/>
    <n v="1"/>
    <n v="8.5"/>
    <n v="0"/>
    <n v="16.600000000000001"/>
    <n v="0"/>
    <n v="8.1999999999999993"/>
    <n v="8.1"/>
    <n v="1"/>
    <n v="0"/>
    <n v="0"/>
    <n v="25.6"/>
    <n v="0"/>
    <n v="17.100000000000001"/>
    <n v="1"/>
    <n v="0"/>
    <n v="22.6"/>
    <n v="0"/>
    <n v="0"/>
    <n v="0"/>
    <n v="0"/>
    <n v="1"/>
    <n v="8"/>
    <n v="0"/>
    <n v="8.5"/>
    <n v="0"/>
    <n v="8.5"/>
    <n v="8.5"/>
    <n v="8.5"/>
    <n v="0"/>
  </r>
  <r>
    <x v="5"/>
    <n v="6306"/>
    <x v="5"/>
    <s v="Palmilla"/>
    <n v="3"/>
    <s v="Denuncias"/>
    <n v="220104005"/>
    <n v="220104"/>
    <s v="Delitos Sexuales"/>
    <s v="Violación"/>
    <n v="3"/>
    <n v="0"/>
    <n v="0"/>
    <n v="0"/>
    <n v="0"/>
    <n v="1"/>
    <n v="0"/>
    <n v="0"/>
    <n v="0"/>
    <n v="0"/>
    <n v="0"/>
    <n v="1"/>
    <n v="0"/>
    <n v="0"/>
    <n v="0"/>
    <n v="8.1999999999999993"/>
    <n v="0"/>
    <n v="8.1"/>
    <n v="1"/>
    <n v="8"/>
    <n v="0"/>
    <n v="0"/>
    <n v="0"/>
    <n v="0"/>
    <n v="1"/>
    <n v="8.5"/>
    <n v="0"/>
    <n v="16.600000000000001"/>
    <n v="0"/>
    <n v="8.1999999999999993"/>
    <n v="8.1"/>
    <n v="1"/>
    <n v="0"/>
    <n v="0"/>
    <n v="17.100000000000001"/>
    <n v="0"/>
    <n v="8.5"/>
    <n v="1"/>
    <n v="0"/>
    <n v="22.6"/>
    <n v="0"/>
    <n v="0"/>
    <n v="0"/>
    <n v="0"/>
    <n v="1"/>
    <n v="8"/>
    <n v="0"/>
    <n v="8.5"/>
    <n v="0"/>
    <n v="0"/>
    <n v="8.5"/>
    <n v="8.5"/>
    <n v="0"/>
  </r>
  <r>
    <x v="5"/>
    <n v="6306"/>
    <x v="5"/>
    <s v="Palmilla"/>
    <n v="4"/>
    <s v="Detenciones"/>
    <n v="220104005"/>
    <n v="220104"/>
    <s v="Delitos Sexuales"/>
    <s v="Violación"/>
    <n v="4"/>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7"/>
    <x v="5"/>
    <s v="Peralillo"/>
    <n v="1"/>
    <s v="Aprehendidos"/>
    <n v="220104005"/>
    <n v="220104"/>
    <s v="Delitos Sexuales"/>
    <s v="Violación"/>
    <n v="1"/>
    <n v="9.4"/>
    <n v="9.4"/>
    <n v="0"/>
    <n v="0"/>
    <n v="1"/>
    <n v="0"/>
    <n v="0"/>
    <n v="0"/>
    <n v="0"/>
    <n v="0"/>
    <n v="1"/>
    <n v="0"/>
    <n v="0"/>
    <n v="0"/>
    <n v="0"/>
    <n v="0"/>
    <n v="0"/>
    <n v="1"/>
    <n v="0"/>
    <n v="9"/>
    <n v="0"/>
    <n v="0"/>
    <n v="8.6999999999999993"/>
    <n v="1"/>
    <n v="0"/>
    <n v="0"/>
    <n v="0"/>
    <n v="0"/>
    <n v="0"/>
    <n v="0"/>
    <n v="1"/>
    <n v="0"/>
    <n v="0"/>
    <n v="0"/>
    <n v="0"/>
    <n v="0"/>
    <n v="1"/>
    <n v="0"/>
    <n v="0"/>
    <n v="0"/>
    <n v="0"/>
    <n v="9.3000000000000007"/>
    <n v="0"/>
    <n v="1"/>
    <n v="0"/>
    <n v="0"/>
    <n v="0"/>
    <n v="0"/>
    <n v="0"/>
    <n v="9.3000000000000007"/>
    <n v="0"/>
    <n v="0"/>
  </r>
  <r>
    <x v="5"/>
    <n v="6307"/>
    <x v="5"/>
    <s v="Peralillo"/>
    <n v="2"/>
    <s v="Casos Policiales"/>
    <n v="220104005"/>
    <n v="220104"/>
    <s v="Delitos Sexuales"/>
    <s v="Violación"/>
    <n v="2"/>
    <n v="9.4"/>
    <n v="9.4"/>
    <n v="0"/>
    <n v="0"/>
    <n v="9.1"/>
    <n v="0"/>
    <n v="9.4"/>
    <n v="0"/>
    <n v="0"/>
    <n v="0"/>
    <n v="1"/>
    <n v="0"/>
    <n v="0"/>
    <n v="9.4"/>
    <n v="0"/>
    <n v="0"/>
    <n v="0"/>
    <n v="1"/>
    <n v="9"/>
    <n v="9.4"/>
    <n v="0"/>
    <n v="9.3000000000000007"/>
    <n v="9.3000000000000007"/>
    <n v="1"/>
    <n v="0"/>
    <n v="0"/>
    <n v="0"/>
    <n v="0"/>
    <n v="0"/>
    <n v="0"/>
    <n v="1"/>
    <n v="0"/>
    <n v="0"/>
    <n v="0"/>
    <n v="0"/>
    <n v="9.3000000000000007"/>
    <n v="1"/>
    <n v="0"/>
    <n v="0"/>
    <n v="0"/>
    <n v="9.4"/>
    <n v="18.5"/>
    <n v="9.1999999999999993"/>
    <n v="1"/>
    <n v="0"/>
    <n v="0"/>
    <n v="0"/>
    <n v="0"/>
    <n v="9.3000000000000007"/>
    <n v="9.3000000000000007"/>
    <n v="0"/>
    <n v="0"/>
  </r>
  <r>
    <x v="5"/>
    <n v="6307"/>
    <x v="5"/>
    <s v="Peralillo"/>
    <n v="3"/>
    <s v="Denuncias"/>
    <n v="220104005"/>
    <n v="220104"/>
    <s v="Delitos Sexuales"/>
    <s v="Violación"/>
    <n v="3"/>
    <n v="0"/>
    <n v="0"/>
    <n v="0"/>
    <n v="0"/>
    <n v="9.1"/>
    <n v="0"/>
    <n v="9.4"/>
    <n v="0"/>
    <n v="0"/>
    <n v="0"/>
    <n v="1"/>
    <n v="0"/>
    <n v="0"/>
    <n v="9.4"/>
    <n v="0"/>
    <n v="0"/>
    <n v="0"/>
    <n v="1"/>
    <n v="9"/>
    <n v="0"/>
    <n v="0"/>
    <n v="9.3000000000000007"/>
    <n v="0"/>
    <n v="1"/>
    <n v="0"/>
    <n v="0"/>
    <n v="0"/>
    <n v="0"/>
    <n v="0"/>
    <n v="0"/>
    <n v="1"/>
    <n v="0"/>
    <n v="0"/>
    <n v="0"/>
    <n v="0"/>
    <n v="9.3000000000000007"/>
    <n v="1"/>
    <n v="0"/>
    <n v="0"/>
    <n v="0"/>
    <n v="9.4"/>
    <n v="9.3000000000000007"/>
    <n v="9.1999999999999993"/>
    <n v="1"/>
    <n v="0"/>
    <n v="0"/>
    <n v="0"/>
    <n v="0"/>
    <n v="9.3000000000000007"/>
    <n v="1"/>
    <n v="0"/>
    <n v="0"/>
  </r>
  <r>
    <x v="5"/>
    <n v="6307"/>
    <x v="5"/>
    <s v="Peralillo"/>
    <n v="4"/>
    <s v="Detenciones"/>
    <n v="220104005"/>
    <n v="220104"/>
    <s v="Delitos Sexuales"/>
    <s v="Violación"/>
    <n v="4"/>
    <n v="9.4"/>
    <n v="9.4"/>
    <n v="0"/>
    <n v="0"/>
    <n v="1"/>
    <n v="0"/>
    <n v="0"/>
    <n v="0"/>
    <n v="0"/>
    <n v="0"/>
    <n v="1"/>
    <n v="0"/>
    <n v="0"/>
    <n v="0"/>
    <n v="0"/>
    <n v="0"/>
    <n v="0"/>
    <n v="1"/>
    <n v="0"/>
    <n v="9.4"/>
    <n v="0"/>
    <n v="0"/>
    <n v="9.3000000000000007"/>
    <n v="1"/>
    <n v="0"/>
    <n v="0"/>
    <n v="0"/>
    <n v="0"/>
    <n v="0"/>
    <n v="0"/>
    <n v="1"/>
    <n v="0"/>
    <n v="0"/>
    <n v="0"/>
    <n v="0"/>
    <n v="0"/>
    <n v="1"/>
    <n v="0"/>
    <n v="0"/>
    <n v="0"/>
    <n v="0"/>
    <n v="9.3000000000000007"/>
    <n v="0"/>
    <n v="1"/>
    <n v="0"/>
    <n v="0"/>
    <n v="0"/>
    <n v="0"/>
    <n v="0"/>
    <n v="9.3000000000000007"/>
    <n v="0"/>
    <n v="0"/>
  </r>
  <r>
    <x v="5"/>
    <n v="6308"/>
    <x v="5"/>
    <s v="Placill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8"/>
    <x v="5"/>
    <s v="Placilla"/>
    <n v="2"/>
    <s v="Casos Policiales"/>
    <n v="220104005"/>
    <n v="220104"/>
    <s v="Delitos Sexuales"/>
    <s v="Violación"/>
    <n v="2"/>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3"/>
    <s v="Denuncias"/>
    <n v="220104005"/>
    <n v="220104"/>
    <s v="Delitos Sexuales"/>
    <s v="Violación"/>
    <n v="3"/>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2"/>
    <s v="Casos Policiales"/>
    <n v="220104005"/>
    <n v="220104"/>
    <s v="Delitos Sexuales"/>
    <s v="Violación"/>
    <n v="2"/>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3"/>
    <s v="Denuncias"/>
    <n v="220104005"/>
    <n v="220104"/>
    <s v="Delitos Sexuales"/>
    <s v="Violación"/>
    <n v="3"/>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10"/>
    <x v="5"/>
    <s v="Santa Cruz"/>
    <n v="1"/>
    <s v="Aprehendidos"/>
    <n v="220104005"/>
    <n v="220104"/>
    <s v="Delitos Sexuales"/>
    <s v="Violación"/>
    <n v="1"/>
    <n v="0"/>
    <n v="0"/>
    <n v="0"/>
    <n v="0"/>
    <n v="2.7"/>
    <n v="2.6"/>
    <n v="0"/>
    <n v="0"/>
    <n v="0"/>
    <n v="0"/>
    <n v="1"/>
    <n v="0"/>
    <n v="2.4"/>
    <n v="0"/>
    <n v="0"/>
    <n v="0"/>
    <n v="2.7"/>
    <n v="1"/>
    <n v="0"/>
    <n v="0"/>
    <n v="0"/>
    <n v="0"/>
    <n v="0"/>
    <n v="1"/>
    <n v="0"/>
    <n v="0"/>
    <n v="2.8"/>
    <n v="0"/>
    <n v="0"/>
    <n v="0"/>
    <n v="2.7"/>
    <n v="0"/>
    <n v="0"/>
    <n v="0"/>
    <n v="2.6"/>
    <n v="0"/>
    <n v="1"/>
    <n v="0"/>
    <n v="0"/>
    <n v="0"/>
    <n v="0"/>
    <n v="0"/>
    <n v="2.7"/>
    <n v="1"/>
    <n v="0"/>
    <n v="2.7"/>
    <n v="0"/>
    <n v="0"/>
    <n v="0"/>
    <n v="2.6"/>
    <n v="2.6"/>
    <n v="0"/>
  </r>
  <r>
    <x v="5"/>
    <n v="6310"/>
    <x v="5"/>
    <s v="Santa Cruz"/>
    <n v="2"/>
    <s v="Casos Policiales"/>
    <n v="220104005"/>
    <n v="220104"/>
    <s v="Delitos Sexuales"/>
    <s v="Violación"/>
    <n v="2"/>
    <n v="0"/>
    <n v="2.8"/>
    <n v="8.1999999999999993"/>
    <n v="0"/>
    <n v="2.7"/>
    <n v="5.3"/>
    <n v="0"/>
    <n v="0"/>
    <n v="0"/>
    <n v="0"/>
    <n v="2.6"/>
    <n v="2.6"/>
    <n v="7.3"/>
    <n v="8.4"/>
    <n v="2.8"/>
    <n v="2.7"/>
    <n v="5.4"/>
    <n v="2.7"/>
    <n v="7.9"/>
    <n v="2.7"/>
    <n v="0"/>
    <n v="2.6"/>
    <n v="2.6"/>
    <n v="1"/>
    <n v="5.0999999999999996"/>
    <n v="7.3"/>
    <n v="2.8"/>
    <n v="0"/>
    <n v="2.7"/>
    <n v="2.7"/>
    <n v="5.3"/>
    <n v="2.6"/>
    <n v="2.7"/>
    <n v="0"/>
    <n v="2.6"/>
    <n v="0"/>
    <n v="5.2"/>
    <n v="5.0999999999999996"/>
    <n v="0"/>
    <n v="0"/>
    <n v="2.8"/>
    <n v="2.7"/>
    <n v="8.1"/>
    <n v="1"/>
    <n v="2.6"/>
    <n v="8"/>
    <n v="0"/>
    <n v="2.6"/>
    <n v="7.8"/>
    <n v="10.3"/>
    <n v="2.6"/>
    <n v="0"/>
  </r>
  <r>
    <x v="5"/>
    <n v="6310"/>
    <x v="5"/>
    <s v="Santa Cruz"/>
    <n v="3"/>
    <s v="Denuncias"/>
    <n v="220104005"/>
    <n v="220104"/>
    <s v="Delitos Sexuales"/>
    <s v="Violación"/>
    <n v="3"/>
    <n v="0"/>
    <n v="2.8"/>
    <n v="8.1999999999999993"/>
    <n v="0"/>
    <n v="1"/>
    <n v="2.6"/>
    <n v="0"/>
    <n v="0"/>
    <n v="0"/>
    <n v="0"/>
    <n v="2.6"/>
    <n v="2.6"/>
    <n v="2.4"/>
    <n v="8.4"/>
    <n v="2.8"/>
    <n v="2.7"/>
    <n v="2.7"/>
    <n v="2.7"/>
    <n v="7.9"/>
    <n v="2.7"/>
    <n v="0"/>
    <n v="2.6"/>
    <n v="2.6"/>
    <n v="1"/>
    <n v="5.0999999999999996"/>
    <n v="7.3"/>
    <n v="0"/>
    <n v="0"/>
    <n v="2.7"/>
    <n v="2.7"/>
    <n v="2.7"/>
    <n v="2.6"/>
    <n v="2.7"/>
    <n v="0"/>
    <n v="0"/>
    <n v="0"/>
    <n v="5.2"/>
    <n v="5.0999999999999996"/>
    <n v="0"/>
    <n v="0"/>
    <n v="2.8"/>
    <n v="2.7"/>
    <n v="5.4"/>
    <n v="1"/>
    <n v="2.6"/>
    <n v="5.3"/>
    <n v="0"/>
    <n v="2.6"/>
    <n v="7.8"/>
    <n v="7.7"/>
    <n v="0"/>
    <n v="0"/>
  </r>
  <r>
    <x v="5"/>
    <n v="6310"/>
    <x v="5"/>
    <s v="Santa Cruz"/>
    <n v="4"/>
    <s v="Detenciones"/>
    <n v="220104005"/>
    <n v="220104"/>
    <s v="Delitos Sexuales"/>
    <s v="Violación"/>
    <n v="4"/>
    <n v="0"/>
    <n v="0"/>
    <n v="0"/>
    <n v="0"/>
    <n v="2.7"/>
    <n v="2.6"/>
    <n v="0"/>
    <n v="0"/>
    <n v="0"/>
    <n v="0"/>
    <n v="1"/>
    <n v="0"/>
    <n v="4.9000000000000004"/>
    <n v="0"/>
    <n v="0"/>
    <n v="0"/>
    <n v="2.7"/>
    <n v="1"/>
    <n v="0"/>
    <n v="0"/>
    <n v="0"/>
    <n v="0"/>
    <n v="0"/>
    <n v="1"/>
    <n v="0"/>
    <n v="0"/>
    <n v="2.8"/>
    <n v="0"/>
    <n v="0"/>
    <n v="0"/>
    <n v="2.7"/>
    <n v="0"/>
    <n v="0"/>
    <n v="0"/>
    <n v="2.6"/>
    <n v="0"/>
    <n v="1"/>
    <n v="0"/>
    <n v="0"/>
    <n v="0"/>
    <n v="0"/>
    <n v="0"/>
    <n v="2.7"/>
    <n v="1"/>
    <n v="0"/>
    <n v="2.7"/>
    <n v="0"/>
    <n v="0"/>
    <n v="0"/>
    <n v="2.6"/>
    <n v="2.6"/>
    <n v="0"/>
  </r>
  <r>
    <x v="6"/>
    <n v="7101"/>
    <x v="6"/>
    <s v="Talca"/>
    <n v="1"/>
    <s v="Aprehendidos"/>
    <n v="220104005"/>
    <n v="220104"/>
    <s v="Delitos Sexuales"/>
    <s v="Violación"/>
    <n v="1"/>
    <n v="0.9"/>
    <n v="0.5"/>
    <n v="0.5"/>
    <n v="1.8"/>
    <n v="1"/>
    <n v="1.3"/>
    <n v="0.4"/>
    <n v="0"/>
    <n v="0"/>
    <n v="0"/>
    <n v="1"/>
    <n v="0.4"/>
    <n v="0"/>
    <n v="0.5"/>
    <n v="0"/>
    <n v="1.4"/>
    <n v="0.9"/>
    <n v="1.3"/>
    <n v="0.4"/>
    <n v="0"/>
    <n v="0.4"/>
    <n v="0"/>
    <n v="0"/>
    <n v="1"/>
    <n v="0"/>
    <n v="0"/>
    <n v="0.9"/>
    <n v="0.9"/>
    <n v="1.8"/>
    <n v="0.5"/>
    <n v="0.4"/>
    <n v="0.4"/>
    <n v="0.4"/>
    <n v="0.4"/>
    <n v="0.4"/>
    <n v="0.7"/>
    <n v="1"/>
    <n v="0"/>
    <n v="0"/>
    <n v="0"/>
    <n v="0.9"/>
    <n v="1.4"/>
    <n v="1.4"/>
    <n v="0.4"/>
    <n v="0.4"/>
    <n v="0"/>
    <n v="0"/>
    <n v="0"/>
    <n v="0.4"/>
    <n v="0.4"/>
    <n v="0.4"/>
    <n v="0"/>
  </r>
  <r>
    <x v="6"/>
    <n v="7101"/>
    <x v="6"/>
    <s v="Talca"/>
    <n v="2"/>
    <s v="Casos Policiales"/>
    <n v="220104005"/>
    <n v="220104"/>
    <s v="Delitos Sexuales"/>
    <s v="Violación"/>
    <n v="2"/>
    <n v="5.0999999999999996"/>
    <n v="5.5"/>
    <n v="4.5999999999999996"/>
    <n v="7.7"/>
    <n v="3.6"/>
    <n v="5.8"/>
    <n v="3.1"/>
    <n v="2.7"/>
    <n v="3.4"/>
    <n v="1.5"/>
    <n v="3.3"/>
    <n v="5.8"/>
    <n v="5.5"/>
    <n v="4.5999999999999996"/>
    <n v="4.5999999999999996"/>
    <n v="4.0999999999999996"/>
    <n v="5"/>
    <n v="4.5"/>
    <n v="3.6"/>
    <n v="3.1"/>
    <n v="3.1"/>
    <n v="1.9"/>
    <n v="1.1000000000000001"/>
    <n v="2.6"/>
    <n v="1.8"/>
    <n v="3.4"/>
    <n v="5.5"/>
    <n v="4.5999999999999996"/>
    <n v="6.8"/>
    <n v="5.9"/>
    <n v="3.6"/>
    <n v="7.6"/>
    <n v="3.1"/>
    <n v="4.5999999999999996"/>
    <n v="3.4"/>
    <n v="2.6"/>
    <n v="5.5"/>
    <n v="5.4"/>
    <n v="3.4"/>
    <n v="3.7"/>
    <n v="5"/>
    <n v="5.5"/>
    <n v="7.2"/>
    <n v="4.9000000000000004"/>
    <n v="4.5"/>
    <n v="3.5"/>
    <n v="1.9"/>
    <n v="1.1000000000000001"/>
    <n v="2.2000000000000002"/>
    <n v="4"/>
    <n v="4"/>
    <n v="3.4"/>
  </r>
  <r>
    <x v="6"/>
    <n v="7101"/>
    <x v="6"/>
    <s v="Talca"/>
    <n v="3"/>
    <s v="Denuncias"/>
    <n v="220104005"/>
    <n v="220104"/>
    <s v="Delitos Sexuales"/>
    <s v="Violación"/>
    <n v="3"/>
    <n v="4.2"/>
    <n v="5"/>
    <n v="4.0999999999999996"/>
    <n v="5.9"/>
    <n v="3.6"/>
    <n v="4.5"/>
    <n v="2.7"/>
    <n v="2.7"/>
    <n v="3.4"/>
    <n v="1.5"/>
    <n v="3.3"/>
    <n v="5.0999999999999996"/>
    <n v="5.5"/>
    <n v="4.2"/>
    <n v="4.5999999999999996"/>
    <n v="2.7"/>
    <n v="4.0999999999999996"/>
    <n v="3.1"/>
    <n v="3.1"/>
    <n v="3.1"/>
    <n v="2.7"/>
    <n v="1.9"/>
    <n v="1.1000000000000001"/>
    <n v="2.6"/>
    <n v="1.8"/>
    <n v="3.4"/>
    <n v="4.5999999999999996"/>
    <n v="3.7"/>
    <n v="5"/>
    <n v="5.4"/>
    <n v="3.1"/>
    <n v="7.2"/>
    <n v="2.7"/>
    <n v="4.2"/>
    <n v="3"/>
    <n v="1.9"/>
    <n v="5.5"/>
    <n v="5.4"/>
    <n v="3.4"/>
    <n v="3.7"/>
    <n v="4.0999999999999996"/>
    <n v="4.0999999999999996"/>
    <n v="5.9"/>
    <n v="4.5"/>
    <n v="4"/>
    <n v="3.5"/>
    <n v="1.9"/>
    <n v="1.1000000000000001"/>
    <n v="1.9"/>
    <n v="3.7"/>
    <n v="3.6"/>
    <n v="3.4"/>
  </r>
  <r>
    <x v="6"/>
    <n v="7101"/>
    <x v="6"/>
    <s v="Talca"/>
    <n v="4"/>
    <s v="Detenciones"/>
    <n v="220104005"/>
    <n v="220104"/>
    <s v="Delitos Sexuales"/>
    <s v="Violación"/>
    <n v="4"/>
    <n v="0.9"/>
    <n v="0.5"/>
    <n v="0.5"/>
    <n v="1.8"/>
    <n v="1"/>
    <n v="1.3"/>
    <n v="0.4"/>
    <n v="0"/>
    <n v="0"/>
    <n v="0"/>
    <n v="1"/>
    <n v="0.7"/>
    <n v="0"/>
    <n v="0.5"/>
    <n v="0"/>
    <n v="1.4"/>
    <n v="0.9"/>
    <n v="1.3"/>
    <n v="0.4"/>
    <n v="0"/>
    <n v="0.4"/>
    <n v="0"/>
    <n v="0"/>
    <n v="1"/>
    <n v="0"/>
    <n v="0"/>
    <n v="0.9"/>
    <n v="0.9"/>
    <n v="1.8"/>
    <n v="0.5"/>
    <n v="0.4"/>
    <n v="0.4"/>
    <n v="0.4"/>
    <n v="0.4"/>
    <n v="0.4"/>
    <n v="0.7"/>
    <n v="1"/>
    <n v="0"/>
    <n v="0"/>
    <n v="0"/>
    <n v="0.9"/>
    <n v="1.4"/>
    <n v="1.4"/>
    <n v="0.4"/>
    <n v="0.4"/>
    <n v="0"/>
    <n v="0"/>
    <n v="0"/>
    <n v="0.4"/>
    <n v="0.4"/>
    <n v="0.4"/>
    <n v="0"/>
  </r>
  <r>
    <x v="6"/>
    <n v="7102"/>
    <x v="6"/>
    <s v="Constitución"/>
    <n v="1"/>
    <s v="Aprehendidos"/>
    <n v="220104005"/>
    <n v="220104"/>
    <s v="Delitos Sexuales"/>
    <s v="Violación"/>
    <n v="1"/>
    <n v="4.0999999999999996"/>
    <n v="0"/>
    <n v="2.1"/>
    <n v="2"/>
    <n v="2"/>
    <n v="0"/>
    <n v="0"/>
    <n v="2"/>
    <n v="0"/>
    <n v="0"/>
    <n v="1"/>
    <n v="0"/>
    <n v="0"/>
    <n v="0"/>
    <n v="0"/>
    <n v="2.1"/>
    <n v="4.0999999999999996"/>
    <n v="1"/>
    <n v="2"/>
    <n v="0"/>
    <n v="1.8"/>
    <n v="0"/>
    <n v="0"/>
    <n v="1"/>
    <n v="0"/>
    <n v="0"/>
    <n v="2.1"/>
    <n v="0"/>
    <n v="6.2"/>
    <n v="0"/>
    <n v="1"/>
    <n v="0"/>
    <n v="0"/>
    <n v="0"/>
    <n v="0"/>
    <n v="3.4"/>
    <n v="1.7"/>
    <n v="0"/>
    <n v="2"/>
    <n v="0"/>
    <n v="2.1"/>
    <n v="0"/>
    <n v="4.0999999999999996"/>
    <n v="2"/>
    <n v="0"/>
    <n v="0"/>
    <n v="0"/>
    <n v="0"/>
    <n v="0"/>
    <n v="1.7"/>
    <n v="1.7"/>
    <n v="0"/>
  </r>
  <r>
    <x v="6"/>
    <n v="7102"/>
    <x v="6"/>
    <s v="Constitución"/>
    <n v="2"/>
    <s v="Casos Policiales"/>
    <n v="220104005"/>
    <n v="220104"/>
    <s v="Delitos Sexuales"/>
    <s v="Violación"/>
    <n v="2"/>
    <n v="4.0999999999999996"/>
    <n v="4.0999999999999996"/>
    <n v="2.1"/>
    <n v="10.199999999999999"/>
    <n v="4.0999999999999996"/>
    <n v="4.0999999999999996"/>
    <n v="5.3"/>
    <n v="3.5"/>
    <n v="3.5"/>
    <n v="3.4"/>
    <n v="1"/>
    <n v="1.7"/>
    <n v="2"/>
    <n v="12.4"/>
    <n v="2.1"/>
    <n v="2.1"/>
    <n v="6.1"/>
    <n v="2"/>
    <n v="4.0999999999999996"/>
    <n v="3.5"/>
    <n v="1.8"/>
    <n v="6.9"/>
    <n v="0"/>
    <n v="1.7"/>
    <n v="0"/>
    <n v="2"/>
    <n v="6.2"/>
    <n v="0"/>
    <n v="10.3"/>
    <n v="10.199999999999999"/>
    <n v="1"/>
    <n v="8.1999999999999993"/>
    <n v="0"/>
    <n v="0"/>
    <n v="1.7"/>
    <n v="1.7"/>
    <n v="1.7"/>
    <n v="3.3"/>
    <n v="4"/>
    <n v="8.1999999999999993"/>
    <n v="4.0999999999999996"/>
    <n v="8.1999999999999993"/>
    <n v="8.1999999999999993"/>
    <n v="6.1"/>
    <n v="2"/>
    <n v="1.8"/>
    <n v="3.5"/>
    <n v="3.5"/>
    <n v="3.4"/>
    <n v="5.0999999999999996"/>
    <n v="5"/>
    <n v="3.5"/>
  </r>
  <r>
    <x v="6"/>
    <n v="7102"/>
    <x v="6"/>
    <s v="Constitución"/>
    <n v="3"/>
    <s v="Denuncias"/>
    <n v="220104005"/>
    <n v="220104"/>
    <s v="Delitos Sexuales"/>
    <s v="Violación"/>
    <n v="3"/>
    <n v="0"/>
    <n v="4.0999999999999996"/>
    <n v="0"/>
    <n v="8.1999999999999993"/>
    <n v="2"/>
    <n v="4.0999999999999996"/>
    <n v="5.3"/>
    <n v="1.8"/>
    <n v="3.5"/>
    <n v="3.4"/>
    <n v="1"/>
    <n v="1.7"/>
    <n v="2"/>
    <n v="12.4"/>
    <n v="2.1"/>
    <n v="2.1"/>
    <n v="6.1"/>
    <n v="2"/>
    <n v="4.0999999999999996"/>
    <n v="3.5"/>
    <n v="0"/>
    <n v="6.9"/>
    <n v="0"/>
    <n v="1.7"/>
    <n v="0"/>
    <n v="2"/>
    <n v="4.0999999999999996"/>
    <n v="0"/>
    <n v="4.0999999999999996"/>
    <n v="10.199999999999999"/>
    <n v="1"/>
    <n v="8.1999999999999993"/>
    <n v="0"/>
    <n v="0"/>
    <n v="1.7"/>
    <n v="0"/>
    <n v="1"/>
    <n v="3.3"/>
    <n v="2"/>
    <n v="8.1999999999999993"/>
    <n v="2.1"/>
    <n v="8.1999999999999993"/>
    <n v="4.0999999999999996"/>
    <n v="4.0999999999999996"/>
    <n v="2"/>
    <n v="1.8"/>
    <n v="3.5"/>
    <n v="3.5"/>
    <n v="3.4"/>
    <n v="3.4"/>
    <n v="3.3"/>
    <n v="3.5"/>
  </r>
  <r>
    <x v="6"/>
    <n v="7102"/>
    <x v="6"/>
    <s v="Constitución"/>
    <n v="4"/>
    <s v="Detenciones"/>
    <n v="220104005"/>
    <n v="220104"/>
    <s v="Delitos Sexuales"/>
    <s v="Violación"/>
    <n v="4"/>
    <n v="4.0999999999999996"/>
    <n v="0"/>
    <n v="2.1"/>
    <n v="2"/>
    <n v="2"/>
    <n v="0"/>
    <n v="0"/>
    <n v="1.8"/>
    <n v="0"/>
    <n v="0"/>
    <n v="1"/>
    <n v="0"/>
    <n v="0"/>
    <n v="0"/>
    <n v="0"/>
    <n v="2.1"/>
    <n v="4.0999999999999996"/>
    <n v="1"/>
    <n v="2"/>
    <n v="0"/>
    <n v="1.8"/>
    <n v="0"/>
    <n v="0"/>
    <n v="1"/>
    <n v="0"/>
    <n v="0"/>
    <n v="2.1"/>
    <n v="0"/>
    <n v="6.2"/>
    <n v="0"/>
    <n v="1"/>
    <n v="0"/>
    <n v="0"/>
    <n v="0"/>
    <n v="0"/>
    <n v="1.7"/>
    <n v="1.7"/>
    <n v="0"/>
    <n v="2"/>
    <n v="0"/>
    <n v="2.1"/>
    <n v="0"/>
    <n v="4.0999999999999996"/>
    <n v="2"/>
    <n v="0"/>
    <n v="0"/>
    <n v="0"/>
    <n v="0"/>
    <n v="0"/>
    <n v="1.7"/>
    <n v="1.7"/>
    <n v="0"/>
  </r>
  <r>
    <x v="6"/>
    <n v="7103"/>
    <x v="6"/>
    <s v="Curepto"/>
    <n v="1"/>
    <s v="Aprehendidos"/>
    <n v="220104005"/>
    <n v="220104"/>
    <s v="Delitos Sexuales"/>
    <s v="Violación"/>
    <n v="1"/>
    <n v="0"/>
    <n v="0"/>
    <n v="0"/>
    <n v="0"/>
    <n v="1"/>
    <n v="0"/>
    <n v="0"/>
    <n v="0"/>
    <n v="0"/>
    <n v="0"/>
    <n v="1"/>
    <n v="0"/>
    <n v="0"/>
    <n v="0"/>
    <n v="0"/>
    <n v="0"/>
    <n v="0"/>
    <n v="10"/>
    <n v="0"/>
    <n v="0"/>
    <n v="0"/>
    <n v="0"/>
    <n v="11.3"/>
    <n v="1"/>
    <n v="0"/>
    <n v="0"/>
    <n v="0"/>
    <n v="0"/>
    <n v="0"/>
    <n v="0"/>
    <n v="1"/>
    <n v="0"/>
    <n v="0"/>
    <n v="0"/>
    <n v="0"/>
    <n v="0"/>
    <n v="1"/>
    <n v="0"/>
    <n v="0"/>
    <n v="0"/>
    <n v="0"/>
    <n v="0"/>
    <n v="0"/>
    <n v="1"/>
    <n v="0"/>
    <n v="0"/>
    <n v="0"/>
    <n v="0"/>
    <n v="0"/>
    <n v="1"/>
    <n v="0"/>
    <n v="0"/>
  </r>
  <r>
    <x v="6"/>
    <n v="7103"/>
    <x v="6"/>
    <s v="Curepto"/>
    <n v="2"/>
    <s v="Casos Policiales"/>
    <n v="220104005"/>
    <n v="220104"/>
    <s v="Delitos Sexuales"/>
    <s v="Violación"/>
    <n v="2"/>
    <n v="0"/>
    <n v="29.3"/>
    <n v="0"/>
    <n v="29.9"/>
    <n v="1"/>
    <n v="0"/>
    <n v="10.9"/>
    <n v="0"/>
    <n v="0"/>
    <n v="0"/>
    <n v="1"/>
    <n v="0"/>
    <n v="21.2"/>
    <n v="0"/>
    <n v="0"/>
    <n v="9.9"/>
    <n v="0"/>
    <n v="10"/>
    <n v="0"/>
    <n v="0"/>
    <n v="0"/>
    <n v="0"/>
    <n v="11.3"/>
    <n v="1"/>
    <n v="0"/>
    <n v="0"/>
    <n v="0"/>
    <n v="0"/>
    <n v="0"/>
    <n v="0"/>
    <n v="1"/>
    <n v="0"/>
    <n v="0"/>
    <n v="0"/>
    <n v="11.2"/>
    <n v="0"/>
    <n v="11.6"/>
    <n v="11.7"/>
    <n v="0"/>
    <n v="0"/>
    <n v="0"/>
    <n v="9.9"/>
    <n v="0"/>
    <n v="1"/>
    <n v="10.1"/>
    <n v="0"/>
    <n v="0"/>
    <n v="0"/>
    <n v="0"/>
    <n v="1"/>
    <n v="0"/>
    <n v="0"/>
  </r>
  <r>
    <x v="6"/>
    <n v="7103"/>
    <x v="6"/>
    <s v="Curepto"/>
    <n v="3"/>
    <s v="Denuncias"/>
    <n v="220104005"/>
    <n v="220104"/>
    <s v="Delitos Sexuales"/>
    <s v="Violación"/>
    <n v="3"/>
    <n v="0"/>
    <n v="29.3"/>
    <n v="0"/>
    <n v="29.9"/>
    <n v="1"/>
    <n v="0"/>
    <n v="10.9"/>
    <n v="0"/>
    <n v="0"/>
    <n v="0"/>
    <n v="1"/>
    <n v="0"/>
    <n v="21.2"/>
    <n v="0"/>
    <n v="0"/>
    <n v="9.9"/>
    <n v="0"/>
    <n v="10"/>
    <n v="0"/>
    <n v="0"/>
    <n v="0"/>
    <n v="0"/>
    <n v="0"/>
    <n v="1"/>
    <n v="0"/>
    <n v="0"/>
    <n v="0"/>
    <n v="0"/>
    <n v="0"/>
    <n v="0"/>
    <n v="1"/>
    <n v="0"/>
    <n v="0"/>
    <n v="0"/>
    <n v="11.2"/>
    <n v="0"/>
    <n v="11.6"/>
    <n v="11.7"/>
    <n v="0"/>
    <n v="0"/>
    <n v="0"/>
    <n v="9.9"/>
    <n v="0"/>
    <n v="1"/>
    <n v="10.1"/>
    <n v="0"/>
    <n v="0"/>
    <n v="0"/>
    <n v="0"/>
    <n v="1"/>
    <n v="0"/>
    <n v="0"/>
  </r>
  <r>
    <x v="6"/>
    <n v="7103"/>
    <x v="6"/>
    <s v="Curepto"/>
    <n v="4"/>
    <s v="Detenciones"/>
    <n v="220104005"/>
    <n v="220104"/>
    <s v="Delitos Sexuales"/>
    <s v="Violación"/>
    <n v="4"/>
    <n v="0"/>
    <n v="0"/>
    <n v="0"/>
    <n v="0"/>
    <n v="1"/>
    <n v="0"/>
    <n v="0"/>
    <n v="0"/>
    <n v="0"/>
    <n v="0"/>
    <n v="1"/>
    <n v="0"/>
    <n v="0"/>
    <n v="0"/>
    <n v="0"/>
    <n v="0"/>
    <n v="0"/>
    <n v="10"/>
    <n v="0"/>
    <n v="0"/>
    <n v="0"/>
    <n v="0"/>
    <n v="11.3"/>
    <n v="1"/>
    <n v="0"/>
    <n v="0"/>
    <n v="0"/>
    <n v="0"/>
    <n v="0"/>
    <n v="0"/>
    <n v="1"/>
    <n v="0"/>
    <n v="0"/>
    <n v="0"/>
    <n v="0"/>
    <n v="0"/>
    <n v="1"/>
    <n v="0"/>
    <n v="0"/>
    <n v="0"/>
    <n v="0"/>
    <n v="0"/>
    <n v="0"/>
    <n v="1"/>
    <n v="0"/>
    <n v="0"/>
    <n v="0"/>
    <n v="0"/>
    <n v="0"/>
    <n v="1"/>
    <n v="0"/>
    <n v="0"/>
  </r>
  <r>
    <x v="6"/>
    <n v="7104"/>
    <x v="6"/>
    <s v="Empedrado"/>
    <n v="1"/>
    <s v="Aprehendidos"/>
    <n v="220104005"/>
    <n v="220104"/>
    <s v="Delitos Sexuales"/>
    <s v="Violación"/>
    <n v="1"/>
    <n v="0"/>
    <n v="0"/>
    <n v="0"/>
    <n v="0"/>
    <n v="1"/>
    <n v="0"/>
    <n v="0"/>
    <n v="0"/>
    <n v="0"/>
    <n v="0"/>
    <n v="1"/>
    <n v="0"/>
    <n v="0"/>
    <n v="0"/>
    <n v="0"/>
    <n v="0"/>
    <n v="23.6"/>
    <n v="1"/>
    <n v="0"/>
    <n v="0"/>
    <n v="0"/>
    <n v="0"/>
    <n v="0"/>
    <n v="1"/>
    <n v="0"/>
    <n v="0"/>
    <n v="0"/>
    <n v="0"/>
    <n v="0"/>
    <n v="0"/>
    <n v="1"/>
    <n v="0"/>
    <n v="0"/>
    <n v="0"/>
    <n v="0"/>
    <n v="0"/>
    <n v="1"/>
    <n v="0"/>
    <n v="0"/>
    <n v="0"/>
    <n v="0"/>
    <n v="0"/>
    <n v="0"/>
    <n v="1"/>
    <n v="0"/>
    <n v="0"/>
    <n v="0"/>
    <n v="0"/>
    <n v="0"/>
    <n v="1"/>
    <n v="0"/>
    <n v="0"/>
  </r>
  <r>
    <x v="6"/>
    <n v="7104"/>
    <x v="6"/>
    <s v="Empedrado"/>
    <n v="2"/>
    <s v="Casos Policiales"/>
    <n v="220104005"/>
    <n v="220104"/>
    <s v="Delitos Sexuales"/>
    <s v="Violación"/>
    <n v="2"/>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3"/>
    <s v="Denuncias"/>
    <n v="220104005"/>
    <n v="220104"/>
    <s v="Delitos Sexuales"/>
    <s v="Violación"/>
    <n v="3"/>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4"/>
    <s v="Detenciones"/>
    <n v="220104005"/>
    <n v="220104"/>
    <s v="Delitos Sexuales"/>
    <s v="Violación"/>
    <n v="4"/>
    <n v="0"/>
    <n v="0"/>
    <n v="0"/>
    <n v="0"/>
    <n v="1"/>
    <n v="0"/>
    <n v="0"/>
    <n v="0"/>
    <n v="0"/>
    <n v="0"/>
    <n v="1"/>
    <n v="0"/>
    <n v="0"/>
    <n v="0"/>
    <n v="0"/>
    <n v="0"/>
    <n v="23.6"/>
    <n v="1"/>
    <n v="0"/>
    <n v="0"/>
    <n v="0"/>
    <n v="0"/>
    <n v="0"/>
    <n v="1"/>
    <n v="0"/>
    <n v="0"/>
    <n v="0"/>
    <n v="0"/>
    <n v="0"/>
    <n v="0"/>
    <n v="1"/>
    <n v="0"/>
    <n v="0"/>
    <n v="0"/>
    <n v="0"/>
    <n v="0"/>
    <n v="1"/>
    <n v="0"/>
    <n v="0"/>
    <n v="0"/>
    <n v="0"/>
    <n v="0"/>
    <n v="0"/>
    <n v="1"/>
    <n v="0"/>
    <n v="0"/>
    <n v="0"/>
    <n v="0"/>
    <n v="0"/>
    <n v="1"/>
    <n v="0"/>
    <n v="0"/>
  </r>
  <r>
    <x v="6"/>
    <n v="7105"/>
    <x v="6"/>
    <s v="Maule"/>
    <n v="1"/>
    <s v="Aprehendidos"/>
    <n v="220104005"/>
    <n v="220104"/>
    <s v="Delitos Sexuales"/>
    <s v="Violación"/>
    <n v="1"/>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5"/>
    <x v="6"/>
    <s v="Maule"/>
    <n v="2"/>
    <s v="Casos Policiales"/>
    <n v="220104005"/>
    <n v="220104"/>
    <s v="Delitos Sexuales"/>
    <s v="Violación"/>
    <n v="2"/>
    <n v="0"/>
    <n v="0"/>
    <n v="2.9"/>
    <n v="5.4"/>
    <n v="5.0999999999999996"/>
    <n v="4.8"/>
    <n v="0"/>
    <n v="4.3"/>
    <n v="8.5"/>
    <n v="4.2"/>
    <n v="1"/>
    <n v="4"/>
    <n v="1.7"/>
    <n v="6.8"/>
    <n v="0"/>
    <n v="5.8"/>
    <n v="5.4"/>
    <n v="5.0999999999999996"/>
    <n v="4.8"/>
    <n v="4.4000000000000004"/>
    <n v="0"/>
    <n v="0"/>
    <n v="0"/>
    <n v="4.0999999999999996"/>
    <n v="4"/>
    <n v="5"/>
    <n v="0"/>
    <n v="6.3"/>
    <n v="0"/>
    <n v="0"/>
    <n v="7.6"/>
    <n v="2.4"/>
    <n v="0"/>
    <n v="4.3"/>
    <n v="0"/>
    <n v="16.600000000000001"/>
    <n v="4.0999999999999996"/>
    <n v="8"/>
    <n v="5"/>
    <n v="3.4"/>
    <n v="0"/>
    <n v="2.9"/>
    <n v="0"/>
    <n v="2.5"/>
    <n v="0"/>
    <n v="8.6999999999999993"/>
    <n v="4.3"/>
    <n v="8.4"/>
    <n v="8.1999999999999993"/>
    <n v="4"/>
    <n v="4"/>
    <n v="8.5"/>
  </r>
  <r>
    <x v="6"/>
    <n v="7105"/>
    <x v="6"/>
    <s v="Maule"/>
    <n v="3"/>
    <s v="Denuncias"/>
    <n v="220104005"/>
    <n v="220104"/>
    <s v="Delitos Sexuales"/>
    <s v="Violación"/>
    <n v="3"/>
    <n v="0"/>
    <n v="0"/>
    <n v="0"/>
    <n v="5.4"/>
    <n v="5.0999999999999996"/>
    <n v="4.8"/>
    <n v="0"/>
    <n v="4.3"/>
    <n v="8.5"/>
    <n v="4.2"/>
    <n v="1"/>
    <n v="4"/>
    <n v="1.7"/>
    <n v="6.8"/>
    <n v="0"/>
    <n v="5.8"/>
    <n v="5.4"/>
    <n v="2.5"/>
    <n v="4.8"/>
    <n v="4.4000000000000004"/>
    <n v="0"/>
    <n v="0"/>
    <n v="0"/>
    <n v="4.0999999999999996"/>
    <n v="4"/>
    <n v="5"/>
    <n v="0"/>
    <n v="3.1"/>
    <n v="0"/>
    <n v="0"/>
    <n v="7.6"/>
    <n v="2.4"/>
    <n v="0"/>
    <n v="4.3"/>
    <n v="0"/>
    <n v="16.600000000000001"/>
    <n v="4.0999999999999996"/>
    <n v="8"/>
    <n v="5"/>
    <n v="0"/>
    <n v="0"/>
    <n v="0"/>
    <n v="0"/>
    <n v="2.5"/>
    <n v="0"/>
    <n v="8.6999999999999993"/>
    <n v="4.3"/>
    <n v="8.4"/>
    <n v="8.1999999999999993"/>
    <n v="4"/>
    <n v="4"/>
    <n v="8.5"/>
  </r>
  <r>
    <x v="6"/>
    <n v="7105"/>
    <x v="6"/>
    <s v="Maule"/>
    <n v="4"/>
    <s v="Detenciones"/>
    <n v="220104005"/>
    <n v="220104"/>
    <s v="Delitos Sexuales"/>
    <s v="Violación"/>
    <n v="4"/>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6"/>
    <x v="6"/>
    <s v="Pelarco"/>
    <n v="1"/>
    <s v="Aprehendidos"/>
    <n v="220104005"/>
    <n v="220104"/>
    <s v="Delitos Sexuales"/>
    <s v="Violación"/>
    <n v="1"/>
    <n v="0"/>
    <n v="0"/>
    <n v="0"/>
    <n v="0"/>
    <n v="1"/>
    <n v="0"/>
    <n v="0"/>
    <n v="0"/>
    <n v="0"/>
    <n v="0"/>
    <n v="1"/>
    <n v="0"/>
    <n v="0"/>
    <n v="0"/>
    <n v="0"/>
    <n v="0"/>
    <n v="0"/>
    <n v="1"/>
    <n v="0"/>
    <n v="0"/>
    <n v="0"/>
    <n v="0"/>
    <n v="0"/>
    <n v="1"/>
    <n v="0"/>
    <n v="0"/>
    <n v="0"/>
    <n v="0"/>
    <n v="12.3"/>
    <n v="0"/>
    <n v="1"/>
    <n v="0"/>
    <n v="0"/>
    <n v="0"/>
    <n v="0"/>
    <n v="0"/>
    <n v="1"/>
    <n v="0"/>
    <n v="0"/>
    <n v="0"/>
    <n v="0"/>
    <n v="0"/>
    <n v="0"/>
    <n v="1"/>
    <n v="0"/>
    <n v="0"/>
    <n v="0"/>
    <n v="0"/>
    <n v="0"/>
    <n v="1"/>
    <n v="0"/>
    <n v="0"/>
  </r>
  <r>
    <x v="6"/>
    <n v="7106"/>
    <x v="6"/>
    <s v="Pelarco"/>
    <n v="2"/>
    <s v="Casos Policiales"/>
    <n v="220104005"/>
    <n v="220104"/>
    <s v="Delitos Sexuales"/>
    <s v="Violación"/>
    <n v="2"/>
    <n v="12.5"/>
    <n v="37.200000000000003"/>
    <n v="12.3"/>
    <n v="0"/>
    <n v="1"/>
    <n v="0"/>
    <n v="0"/>
    <n v="14.7"/>
    <n v="0"/>
    <n v="14.9"/>
    <n v="1"/>
    <n v="0"/>
    <n v="0"/>
    <n v="0"/>
    <n v="12.4"/>
    <n v="12.3"/>
    <n v="0"/>
    <n v="1"/>
    <n v="0"/>
    <n v="0"/>
    <n v="0"/>
    <n v="14.8"/>
    <n v="0"/>
    <n v="1"/>
    <n v="0"/>
    <n v="0"/>
    <n v="12.5"/>
    <n v="0"/>
    <n v="12.3"/>
    <n v="12.2"/>
    <n v="1"/>
    <n v="0"/>
    <n v="0"/>
    <n v="0"/>
    <n v="0"/>
    <n v="0"/>
    <n v="1"/>
    <n v="0"/>
    <n v="0"/>
    <n v="12.5"/>
    <n v="0"/>
    <n v="0"/>
    <n v="0"/>
    <n v="1"/>
    <n v="0"/>
    <n v="14.6"/>
    <n v="0"/>
    <n v="0"/>
    <n v="14.9"/>
    <n v="15"/>
    <n v="15.2"/>
    <n v="0"/>
  </r>
  <r>
    <x v="6"/>
    <n v="7106"/>
    <x v="6"/>
    <s v="Pelarco"/>
    <n v="3"/>
    <s v="Denuncias"/>
    <n v="220104005"/>
    <n v="220104"/>
    <s v="Delitos Sexuales"/>
    <s v="Violación"/>
    <n v="3"/>
    <n v="12.5"/>
    <n v="37.200000000000003"/>
    <n v="12.3"/>
    <n v="0"/>
    <n v="1"/>
    <n v="0"/>
    <n v="0"/>
    <n v="14.7"/>
    <n v="0"/>
    <n v="14.9"/>
    <n v="1"/>
    <n v="0"/>
    <n v="0"/>
    <n v="0"/>
    <n v="12.4"/>
    <n v="12.3"/>
    <n v="0"/>
    <n v="1"/>
    <n v="0"/>
    <n v="0"/>
    <n v="0"/>
    <n v="14.8"/>
    <n v="0"/>
    <n v="1"/>
    <n v="0"/>
    <n v="0"/>
    <n v="12.5"/>
    <n v="0"/>
    <n v="0"/>
    <n v="12.2"/>
    <n v="1"/>
    <n v="0"/>
    <n v="0"/>
    <n v="0"/>
    <n v="0"/>
    <n v="0"/>
    <n v="1"/>
    <n v="0"/>
    <n v="0"/>
    <n v="12.5"/>
    <n v="0"/>
    <n v="0"/>
    <n v="0"/>
    <n v="1"/>
    <n v="0"/>
    <n v="14.6"/>
    <n v="0"/>
    <n v="0"/>
    <n v="14.9"/>
    <n v="15"/>
    <n v="15.2"/>
    <n v="0"/>
  </r>
  <r>
    <x v="6"/>
    <n v="7106"/>
    <x v="6"/>
    <s v="Pelarco"/>
    <n v="4"/>
    <s v="Detenciones"/>
    <n v="220104005"/>
    <n v="220104"/>
    <s v="Delitos Sexuales"/>
    <s v="Violación"/>
    <n v="4"/>
    <n v="0"/>
    <n v="0"/>
    <n v="0"/>
    <n v="0"/>
    <n v="1"/>
    <n v="0"/>
    <n v="0"/>
    <n v="0"/>
    <n v="0"/>
    <n v="0"/>
    <n v="1"/>
    <n v="0"/>
    <n v="0"/>
    <n v="0"/>
    <n v="0"/>
    <n v="0"/>
    <n v="0"/>
    <n v="1"/>
    <n v="0"/>
    <n v="0"/>
    <n v="0"/>
    <n v="0"/>
    <n v="0"/>
    <n v="1"/>
    <n v="0"/>
    <n v="0"/>
    <n v="0"/>
    <n v="0"/>
    <n v="12.3"/>
    <n v="0"/>
    <n v="1"/>
    <n v="0"/>
    <n v="0"/>
    <n v="0"/>
    <n v="0"/>
    <n v="0"/>
    <n v="1"/>
    <n v="0"/>
    <n v="0"/>
    <n v="0"/>
    <n v="0"/>
    <n v="0"/>
    <n v="0"/>
    <n v="1"/>
    <n v="0"/>
    <n v="0"/>
    <n v="0"/>
    <n v="0"/>
    <n v="0"/>
    <n v="1"/>
    <n v="0"/>
    <n v="0"/>
  </r>
  <r>
    <x v="6"/>
    <n v="7107"/>
    <x v="6"/>
    <s v="Pencahue"/>
    <n v="1"/>
    <s v="Aprehendidos"/>
    <n v="220104005"/>
    <n v="220104"/>
    <s v="Delitos Sexuales"/>
    <s v="Violación"/>
    <n v="1"/>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7"/>
    <x v="6"/>
    <s v="Pencahue"/>
    <n v="2"/>
    <s v="Casos Policiales"/>
    <n v="220104005"/>
    <n v="220104"/>
    <s v="Delitos Sexuales"/>
    <s v="Violación"/>
    <n v="2"/>
    <n v="0"/>
    <n v="12"/>
    <n v="0"/>
    <n v="11.9"/>
    <n v="1"/>
    <n v="11.9"/>
    <n v="0"/>
    <n v="10.7"/>
    <n v="10.7"/>
    <n v="10.6"/>
    <n v="1"/>
    <n v="10.5"/>
    <n v="0"/>
    <n v="12"/>
    <n v="12"/>
    <n v="0"/>
    <n v="11.9"/>
    <n v="1"/>
    <n v="0"/>
    <n v="0"/>
    <n v="0"/>
    <n v="0"/>
    <n v="0"/>
    <n v="1"/>
    <n v="0"/>
    <n v="0"/>
    <n v="0"/>
    <n v="0"/>
    <n v="0"/>
    <n v="0"/>
    <n v="1"/>
    <n v="0"/>
    <n v="21.5"/>
    <n v="10.7"/>
    <n v="10.6"/>
    <n v="0"/>
    <n v="1"/>
    <n v="0"/>
    <n v="11.6"/>
    <n v="0"/>
    <n v="0"/>
    <n v="11.9"/>
    <n v="0"/>
    <n v="1"/>
    <n v="0"/>
    <n v="0"/>
    <n v="0"/>
    <n v="10.6"/>
    <n v="0"/>
    <n v="1"/>
    <n v="0"/>
    <n v="10.7"/>
  </r>
  <r>
    <x v="6"/>
    <n v="7107"/>
    <x v="6"/>
    <s v="Pencahue"/>
    <n v="3"/>
    <s v="Denuncias"/>
    <n v="220104005"/>
    <n v="220104"/>
    <s v="Delitos Sexuales"/>
    <s v="Violación"/>
    <n v="3"/>
    <n v="0"/>
    <n v="12"/>
    <n v="0"/>
    <n v="0"/>
    <n v="1"/>
    <n v="0"/>
    <n v="0"/>
    <n v="10.7"/>
    <n v="10.7"/>
    <n v="10.6"/>
    <n v="1"/>
    <n v="10.5"/>
    <n v="0"/>
    <n v="12"/>
    <n v="0"/>
    <n v="0"/>
    <n v="11.9"/>
    <n v="1"/>
    <n v="0"/>
    <n v="0"/>
    <n v="0"/>
    <n v="0"/>
    <n v="0"/>
    <n v="1"/>
    <n v="0"/>
    <n v="0"/>
    <n v="0"/>
    <n v="0"/>
    <n v="0"/>
    <n v="0"/>
    <n v="1"/>
    <n v="0"/>
    <n v="21.5"/>
    <n v="10.7"/>
    <n v="10.6"/>
    <n v="0"/>
    <n v="1"/>
    <n v="0"/>
    <n v="11.6"/>
    <n v="0"/>
    <n v="0"/>
    <n v="11.9"/>
    <n v="0"/>
    <n v="1"/>
    <n v="0"/>
    <n v="0"/>
    <n v="0"/>
    <n v="10.6"/>
    <n v="0"/>
    <n v="1"/>
    <n v="0"/>
    <n v="10.7"/>
  </r>
  <r>
    <x v="6"/>
    <n v="7107"/>
    <x v="6"/>
    <s v="Pencahue"/>
    <n v="4"/>
    <s v="Detenciones"/>
    <n v="220104005"/>
    <n v="220104"/>
    <s v="Delitos Sexuales"/>
    <s v="Violación"/>
    <n v="4"/>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8"/>
    <x v="6"/>
    <s v="Río Claro"/>
    <n v="1"/>
    <s v="Aprehendidos"/>
    <n v="220104005"/>
    <n v="220104"/>
    <s v="Delitos Sexuales"/>
    <s v="Violación"/>
    <n v="1"/>
    <n v="0"/>
    <n v="0"/>
    <n v="0"/>
    <n v="0"/>
    <n v="1"/>
    <n v="7.2"/>
    <n v="0"/>
    <n v="0"/>
    <n v="0"/>
    <n v="0"/>
    <n v="1"/>
    <n v="0"/>
    <n v="0"/>
    <n v="0"/>
    <n v="0"/>
    <n v="0"/>
    <n v="0"/>
    <n v="1"/>
    <n v="0"/>
    <n v="0"/>
    <n v="0"/>
    <n v="0"/>
    <n v="0"/>
    <n v="1"/>
    <n v="0"/>
    <n v="0"/>
    <n v="0"/>
    <n v="0"/>
    <n v="0"/>
    <n v="0"/>
    <n v="1"/>
    <n v="0"/>
    <n v="0"/>
    <n v="0"/>
    <n v="0"/>
    <n v="0"/>
    <n v="1"/>
    <n v="0"/>
    <n v="0"/>
    <n v="0"/>
    <n v="0"/>
    <n v="0"/>
    <n v="0"/>
    <n v="1"/>
    <n v="0"/>
    <n v="15.4"/>
    <n v="0"/>
    <n v="0"/>
    <n v="0"/>
    <n v="1"/>
    <n v="0"/>
    <n v="0"/>
  </r>
  <r>
    <x v="6"/>
    <n v="7108"/>
    <x v="6"/>
    <s v="Río Claro"/>
    <n v="2"/>
    <s v="Casos Policiales"/>
    <n v="220104005"/>
    <n v="220104"/>
    <s v="Delitos Sexuales"/>
    <s v="Violación"/>
    <n v="2"/>
    <n v="7.4"/>
    <n v="0"/>
    <n v="14.7"/>
    <n v="14.6"/>
    <n v="14.5"/>
    <n v="7.2"/>
    <n v="0"/>
    <n v="0"/>
    <n v="0"/>
    <n v="7.7"/>
    <n v="1"/>
    <n v="0"/>
    <n v="6.8"/>
    <n v="7.4"/>
    <n v="0"/>
    <n v="0"/>
    <n v="0"/>
    <n v="7.2"/>
    <n v="0"/>
    <n v="0"/>
    <n v="0"/>
    <n v="0"/>
    <n v="0"/>
    <n v="1"/>
    <n v="0"/>
    <n v="6.8"/>
    <n v="0"/>
    <n v="0"/>
    <n v="0"/>
    <n v="0"/>
    <n v="1"/>
    <n v="0"/>
    <n v="0"/>
    <n v="0"/>
    <n v="0"/>
    <n v="0"/>
    <n v="1"/>
    <n v="0"/>
    <n v="0"/>
    <n v="0"/>
    <n v="0"/>
    <n v="0"/>
    <n v="0"/>
    <n v="1"/>
    <n v="0"/>
    <n v="15.4"/>
    <n v="0"/>
    <n v="0"/>
    <n v="0"/>
    <n v="7.7"/>
    <n v="0"/>
    <n v="0"/>
  </r>
  <r>
    <x v="6"/>
    <n v="7108"/>
    <x v="6"/>
    <s v="Río Claro"/>
    <n v="3"/>
    <s v="Denuncias"/>
    <n v="220104005"/>
    <n v="220104"/>
    <s v="Delitos Sexuales"/>
    <s v="Violación"/>
    <n v="3"/>
    <n v="7.4"/>
    <n v="0"/>
    <n v="14.7"/>
    <n v="14.6"/>
    <n v="14.5"/>
    <n v="0"/>
    <n v="0"/>
    <n v="0"/>
    <n v="0"/>
    <n v="7.7"/>
    <n v="1"/>
    <n v="0"/>
    <n v="6.8"/>
    <n v="7.4"/>
    <n v="0"/>
    <n v="0"/>
    <n v="0"/>
    <n v="7.2"/>
    <n v="0"/>
    <n v="0"/>
    <n v="0"/>
    <n v="0"/>
    <n v="0"/>
    <n v="1"/>
    <n v="0"/>
    <n v="6.8"/>
    <n v="0"/>
    <n v="0"/>
    <n v="0"/>
    <n v="0"/>
    <n v="1"/>
    <n v="0"/>
    <n v="0"/>
    <n v="0"/>
    <n v="0"/>
    <n v="0"/>
    <n v="1"/>
    <n v="0"/>
    <n v="0"/>
    <n v="0"/>
    <n v="0"/>
    <n v="0"/>
    <n v="0"/>
    <n v="1"/>
    <n v="0"/>
    <n v="0"/>
    <n v="0"/>
    <n v="0"/>
    <n v="0"/>
    <n v="7.7"/>
    <n v="0"/>
    <n v="0"/>
  </r>
  <r>
    <x v="6"/>
    <n v="7108"/>
    <x v="6"/>
    <s v="Río Claro"/>
    <n v="4"/>
    <s v="Detenciones"/>
    <n v="220104005"/>
    <n v="220104"/>
    <s v="Delitos Sexuales"/>
    <s v="Violación"/>
    <n v="4"/>
    <n v="0"/>
    <n v="0"/>
    <n v="0"/>
    <n v="0"/>
    <n v="1"/>
    <n v="7.2"/>
    <n v="0"/>
    <n v="0"/>
    <n v="0"/>
    <n v="0"/>
    <n v="1"/>
    <n v="0"/>
    <n v="0"/>
    <n v="0"/>
    <n v="0"/>
    <n v="0"/>
    <n v="0"/>
    <n v="1"/>
    <n v="0"/>
    <n v="0"/>
    <n v="0"/>
    <n v="0"/>
    <n v="0"/>
    <n v="1"/>
    <n v="0"/>
    <n v="0"/>
    <n v="0"/>
    <n v="0"/>
    <n v="0"/>
    <n v="0"/>
    <n v="1"/>
    <n v="0"/>
    <n v="0"/>
    <n v="0"/>
    <n v="0"/>
    <n v="0"/>
    <n v="1"/>
    <n v="0"/>
    <n v="0"/>
    <n v="0"/>
    <n v="0"/>
    <n v="0"/>
    <n v="0"/>
    <n v="1"/>
    <n v="0"/>
    <n v="15.4"/>
    <n v="0"/>
    <n v="0"/>
    <n v="0"/>
    <n v="1"/>
    <n v="0"/>
    <n v="0"/>
  </r>
  <r>
    <x v="6"/>
    <n v="7109"/>
    <x v="6"/>
    <s v="San Clemente"/>
    <n v="1"/>
    <s v="Aprehendidos"/>
    <n v="220104005"/>
    <n v="220104"/>
    <s v="Delitos Sexuales"/>
    <s v="Violación"/>
    <n v="1"/>
    <n v="0"/>
    <n v="0"/>
    <n v="0"/>
    <n v="2.4"/>
    <n v="1"/>
    <n v="0"/>
    <n v="2.2999999999999998"/>
    <n v="0"/>
    <n v="0"/>
    <n v="0"/>
    <n v="1"/>
    <n v="0"/>
    <n v="0"/>
    <n v="0"/>
    <n v="0"/>
    <n v="0"/>
    <n v="0"/>
    <n v="1"/>
    <n v="0"/>
    <n v="0"/>
    <n v="0"/>
    <n v="0"/>
    <n v="0"/>
    <n v="1"/>
    <n v="0"/>
    <n v="0"/>
    <n v="0"/>
    <n v="0"/>
    <n v="0"/>
    <n v="2.4"/>
    <n v="1"/>
    <n v="2.2999999999999998"/>
    <n v="2.5"/>
    <n v="2.5"/>
    <n v="0"/>
    <n v="0"/>
    <n v="1"/>
    <n v="2.5"/>
    <n v="0"/>
    <n v="0"/>
    <n v="2.4"/>
    <n v="4.8"/>
    <n v="2.4"/>
    <n v="1"/>
    <n v="0"/>
    <n v="0"/>
    <n v="0"/>
    <n v="0"/>
    <n v="0"/>
    <n v="1"/>
    <n v="0"/>
    <n v="0"/>
  </r>
  <r>
    <x v="6"/>
    <n v="7109"/>
    <x v="6"/>
    <s v="San Clemente"/>
    <n v="2"/>
    <s v="Casos Policiales"/>
    <n v="220104005"/>
    <n v="220104"/>
    <s v="Delitos Sexuales"/>
    <s v="Violación"/>
    <n v="2"/>
    <n v="7.3"/>
    <n v="7.3"/>
    <n v="7.2"/>
    <n v="9.5"/>
    <n v="1"/>
    <n v="9.3000000000000007"/>
    <n v="10.199999999999999"/>
    <n v="2.5"/>
    <n v="2.5"/>
    <n v="2.5"/>
    <n v="5.0999999999999996"/>
    <n v="2.5"/>
    <n v="6.5"/>
    <n v="2.4"/>
    <n v="2.4"/>
    <n v="7.2"/>
    <n v="2.4"/>
    <n v="2.4"/>
    <n v="7"/>
    <n v="5.0999999999999996"/>
    <n v="0"/>
    <n v="2.5"/>
    <n v="0"/>
    <n v="7.6"/>
    <n v="5.0999999999999996"/>
    <n v="0"/>
    <n v="2.4"/>
    <n v="4.8"/>
    <n v="0"/>
    <n v="7.1"/>
    <n v="7.1"/>
    <n v="7"/>
    <n v="7.6"/>
    <n v="5.0999999999999996"/>
    <n v="5.0999999999999996"/>
    <n v="2.5"/>
    <n v="12.7"/>
    <n v="12.7"/>
    <n v="0"/>
    <n v="4.9000000000000004"/>
    <n v="21.8"/>
    <n v="7.2"/>
    <n v="2.4"/>
    <n v="7.1"/>
    <n v="2.2999999999999998"/>
    <n v="0"/>
    <n v="2.5"/>
    <n v="2.5"/>
    <n v="5.0999999999999996"/>
    <n v="2.5"/>
    <n v="7.6"/>
    <n v="2.5"/>
  </r>
  <r>
    <x v="6"/>
    <n v="7109"/>
    <x v="6"/>
    <s v="San Clemente"/>
    <n v="3"/>
    <s v="Denuncias"/>
    <n v="220104005"/>
    <n v="220104"/>
    <s v="Delitos Sexuales"/>
    <s v="Violación"/>
    <n v="3"/>
    <n v="7.3"/>
    <n v="7.3"/>
    <n v="7.2"/>
    <n v="7.1"/>
    <n v="1"/>
    <n v="9.3000000000000007"/>
    <n v="7.6"/>
    <n v="2.5"/>
    <n v="2.5"/>
    <n v="2.5"/>
    <n v="5.0999999999999996"/>
    <n v="2.5"/>
    <n v="6.5"/>
    <n v="2.4"/>
    <n v="2.4"/>
    <n v="7.2"/>
    <n v="2.4"/>
    <n v="2.4"/>
    <n v="7"/>
    <n v="5.0999999999999996"/>
    <n v="0"/>
    <n v="2.5"/>
    <n v="0"/>
    <n v="7.6"/>
    <n v="5.0999999999999996"/>
    <n v="0"/>
    <n v="2.4"/>
    <n v="4.8"/>
    <n v="0"/>
    <n v="4.8"/>
    <n v="7.1"/>
    <n v="4.7"/>
    <n v="5.0999999999999996"/>
    <n v="2.5"/>
    <n v="5.0999999999999996"/>
    <n v="2.5"/>
    <n v="12.7"/>
    <n v="10.1"/>
    <n v="0"/>
    <n v="4.9000000000000004"/>
    <n v="19.399999999999999"/>
    <n v="2.4"/>
    <n v="0"/>
    <n v="7.1"/>
    <n v="2.2999999999999998"/>
    <n v="0"/>
    <n v="2.5"/>
    <n v="2.5"/>
    <n v="5.0999999999999996"/>
    <n v="2.5"/>
    <n v="7.6"/>
    <n v="2.5"/>
  </r>
  <r>
    <x v="6"/>
    <n v="7109"/>
    <x v="6"/>
    <s v="San Clemente"/>
    <n v="4"/>
    <s v="Detenciones"/>
    <n v="220104005"/>
    <n v="220104"/>
    <s v="Delitos Sexuales"/>
    <s v="Violación"/>
    <n v="4"/>
    <n v="0"/>
    <n v="0"/>
    <n v="0"/>
    <n v="2.4"/>
    <n v="1"/>
    <n v="0"/>
    <n v="2.5"/>
    <n v="0"/>
    <n v="0"/>
    <n v="0"/>
    <n v="1"/>
    <n v="0"/>
    <n v="0"/>
    <n v="0"/>
    <n v="0"/>
    <n v="0"/>
    <n v="0"/>
    <n v="1"/>
    <n v="0"/>
    <n v="0"/>
    <n v="0"/>
    <n v="0"/>
    <n v="0"/>
    <n v="1"/>
    <n v="0"/>
    <n v="0"/>
    <n v="0"/>
    <n v="0"/>
    <n v="0"/>
    <n v="2.4"/>
    <n v="1"/>
    <n v="2.2999999999999998"/>
    <n v="2.5"/>
    <n v="2.5"/>
    <n v="0"/>
    <n v="0"/>
    <n v="1"/>
    <n v="2.5"/>
    <n v="0"/>
    <n v="0"/>
    <n v="2.4"/>
    <n v="4.8"/>
    <n v="2.4"/>
    <n v="1"/>
    <n v="0"/>
    <n v="0"/>
    <n v="0"/>
    <n v="0"/>
    <n v="0"/>
    <n v="1"/>
    <n v="0"/>
    <n v="0"/>
  </r>
  <r>
    <x v="6"/>
    <n v="7110"/>
    <x v="6"/>
    <s v="San Rafael"/>
    <n v="1"/>
    <s v="Aprehendidos"/>
    <n v="220104005"/>
    <n v="220104"/>
    <s v="Delitos Sexuales"/>
    <s v="Violación"/>
    <n v="1"/>
    <n v="0"/>
    <n v="0"/>
    <n v="0"/>
    <n v="0"/>
    <n v="1"/>
    <n v="0"/>
    <n v="0"/>
    <n v="0"/>
    <n v="0"/>
    <n v="0"/>
    <n v="1"/>
    <n v="0"/>
    <n v="0"/>
    <n v="0"/>
    <n v="0"/>
    <n v="0"/>
    <n v="0"/>
    <n v="1"/>
    <n v="0"/>
    <n v="0"/>
    <n v="0"/>
    <n v="0"/>
    <n v="0"/>
    <n v="1"/>
    <n v="0"/>
    <n v="0"/>
    <n v="0"/>
    <n v="0"/>
    <n v="0"/>
    <n v="0"/>
    <n v="1"/>
    <n v="0"/>
    <n v="0"/>
    <n v="11.5"/>
    <n v="0"/>
    <n v="0"/>
    <n v="1"/>
    <n v="11.2"/>
    <n v="0"/>
    <n v="0"/>
    <n v="0"/>
    <n v="0"/>
    <n v="0"/>
    <n v="1"/>
    <n v="0"/>
    <n v="0"/>
    <n v="0"/>
    <n v="0"/>
    <n v="0"/>
    <n v="1"/>
    <n v="0"/>
    <n v="0"/>
  </r>
  <r>
    <x v="6"/>
    <n v="7110"/>
    <x v="6"/>
    <s v="San Rafael"/>
    <n v="2"/>
    <s v="Casos Policiales"/>
    <n v="220104005"/>
    <n v="220104"/>
    <s v="Delitos Sexuales"/>
    <s v="Violación"/>
    <n v="2"/>
    <n v="11.7"/>
    <n v="0"/>
    <n v="0"/>
    <n v="0"/>
    <n v="1"/>
    <n v="0"/>
    <n v="0"/>
    <n v="0"/>
    <n v="0"/>
    <n v="11.4"/>
    <n v="11.3"/>
    <n v="0"/>
    <n v="0"/>
    <n v="0"/>
    <n v="11.6"/>
    <n v="0"/>
    <n v="0"/>
    <n v="1"/>
    <n v="0"/>
    <n v="0"/>
    <n v="0"/>
    <n v="0"/>
    <n v="11.4"/>
    <n v="11.3"/>
    <n v="0"/>
    <n v="0"/>
    <n v="0"/>
    <n v="11.6"/>
    <n v="0"/>
    <n v="0"/>
    <n v="1"/>
    <n v="0"/>
    <n v="0"/>
    <n v="11.5"/>
    <n v="0"/>
    <n v="11.3"/>
    <n v="1"/>
    <n v="22.4"/>
    <n v="0"/>
    <n v="0"/>
    <n v="11.6"/>
    <n v="0"/>
    <n v="11.3"/>
    <n v="11.2"/>
    <n v="11"/>
    <n v="11.6"/>
    <n v="0"/>
    <n v="0"/>
    <n v="0"/>
    <n v="1"/>
    <n v="0"/>
    <n v="0"/>
  </r>
  <r>
    <x v="6"/>
    <n v="7110"/>
    <x v="6"/>
    <s v="San Rafael"/>
    <n v="3"/>
    <s v="Denuncias"/>
    <n v="220104005"/>
    <n v="220104"/>
    <s v="Delitos Sexuales"/>
    <s v="Violación"/>
    <n v="3"/>
    <n v="11.7"/>
    <n v="0"/>
    <n v="0"/>
    <n v="0"/>
    <n v="1"/>
    <n v="0"/>
    <n v="0"/>
    <n v="0"/>
    <n v="0"/>
    <n v="11.4"/>
    <n v="11.3"/>
    <n v="0"/>
    <n v="0"/>
    <n v="0"/>
    <n v="11.6"/>
    <n v="0"/>
    <n v="0"/>
    <n v="1"/>
    <n v="0"/>
    <n v="0"/>
    <n v="0"/>
    <n v="0"/>
    <n v="11.4"/>
    <n v="11.3"/>
    <n v="0"/>
    <n v="0"/>
    <n v="0"/>
    <n v="11.6"/>
    <n v="0"/>
    <n v="0"/>
    <n v="1"/>
    <n v="0"/>
    <n v="0"/>
    <n v="0"/>
    <n v="0"/>
    <n v="11.3"/>
    <n v="1"/>
    <n v="11.2"/>
    <n v="0"/>
    <n v="0"/>
    <n v="11.6"/>
    <n v="0"/>
    <n v="11.3"/>
    <n v="11.2"/>
    <n v="11"/>
    <n v="11.6"/>
    <n v="0"/>
    <n v="0"/>
    <n v="0"/>
    <n v="1"/>
    <n v="0"/>
    <n v="0"/>
  </r>
  <r>
    <x v="6"/>
    <n v="7110"/>
    <x v="6"/>
    <s v="San Rafael"/>
    <n v="4"/>
    <s v="Detenciones"/>
    <n v="220104005"/>
    <n v="220104"/>
    <s v="Delitos Sexuales"/>
    <s v="Violación"/>
    <n v="4"/>
    <n v="0"/>
    <n v="0"/>
    <n v="0"/>
    <n v="0"/>
    <n v="1"/>
    <n v="0"/>
    <n v="0"/>
    <n v="0"/>
    <n v="0"/>
    <n v="0"/>
    <n v="1"/>
    <n v="0"/>
    <n v="0"/>
    <n v="0"/>
    <n v="0"/>
    <n v="0"/>
    <n v="0"/>
    <n v="1"/>
    <n v="0"/>
    <n v="0"/>
    <n v="0"/>
    <n v="0"/>
    <n v="0"/>
    <n v="1"/>
    <n v="0"/>
    <n v="0"/>
    <n v="0"/>
    <n v="0"/>
    <n v="0"/>
    <n v="0"/>
    <n v="1"/>
    <n v="0"/>
    <n v="0"/>
    <n v="11.5"/>
    <n v="0"/>
    <n v="0"/>
    <n v="1"/>
    <n v="11.2"/>
    <n v="0"/>
    <n v="0"/>
    <n v="0"/>
    <n v="0"/>
    <n v="0"/>
    <n v="1"/>
    <n v="0"/>
    <n v="0"/>
    <n v="0"/>
    <n v="0"/>
    <n v="0"/>
    <n v="1"/>
    <n v="0"/>
    <n v="0"/>
  </r>
  <r>
    <x v="6"/>
    <n v="7201"/>
    <x v="6"/>
    <s v="Cauquenes"/>
    <n v="1"/>
    <s v="Aprehendidos"/>
    <n v="220104005"/>
    <n v="220104"/>
    <s v="Delitos Sexuales"/>
    <s v="Violación"/>
    <n v="1"/>
    <n v="0"/>
    <n v="0"/>
    <n v="0"/>
    <n v="0"/>
    <n v="2.2999999999999998"/>
    <n v="4.5999999999999996"/>
    <n v="0"/>
    <n v="0"/>
    <n v="0"/>
    <n v="0"/>
    <n v="2.2999999999999998"/>
    <n v="0"/>
    <n v="0"/>
    <n v="0"/>
    <n v="0"/>
    <n v="0"/>
    <n v="0"/>
    <n v="1"/>
    <n v="0"/>
    <n v="0"/>
    <n v="0"/>
    <n v="0"/>
    <n v="0"/>
    <n v="1"/>
    <n v="0"/>
    <n v="0"/>
    <n v="0"/>
    <n v="0"/>
    <n v="0"/>
    <n v="0"/>
    <n v="1"/>
    <n v="0"/>
    <n v="2.2999999999999998"/>
    <n v="0"/>
    <n v="0"/>
    <n v="0"/>
    <n v="1"/>
    <n v="2.2999999999999998"/>
    <n v="2.2999999999999998"/>
    <n v="2.2999999999999998"/>
    <n v="0"/>
    <n v="2.2999999999999998"/>
    <n v="0"/>
    <n v="1"/>
    <n v="2.2999999999999998"/>
    <n v="0"/>
    <n v="2.2999999999999998"/>
    <n v="2.2999999999999998"/>
    <n v="0"/>
    <n v="1"/>
    <n v="0"/>
    <n v="0"/>
  </r>
  <r>
    <x v="6"/>
    <n v="7201"/>
    <x v="6"/>
    <s v="Cauquenes"/>
    <n v="2"/>
    <s v="Casos Policiales"/>
    <n v="220104005"/>
    <n v="220104"/>
    <s v="Delitos Sexuales"/>
    <s v="Violación"/>
    <n v="2"/>
    <n v="4.7"/>
    <n v="4.7"/>
    <n v="2.2999999999999998"/>
    <n v="4.7"/>
    <n v="2.2999999999999998"/>
    <n v="4.5999999999999996"/>
    <n v="4.5999999999999996"/>
    <n v="0"/>
    <n v="2.2999999999999998"/>
    <n v="4.5999999999999996"/>
    <n v="6.9"/>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7"/>
    <n v="0"/>
    <n v="2.2999999999999998"/>
    <n v="4.5999999999999996"/>
    <n v="6.9"/>
    <n v="6.9"/>
    <n v="4.5"/>
    <n v="2.2999999999999998"/>
    <n v="0"/>
    <n v="4.7"/>
    <n v="9.3000000000000007"/>
    <n v="1"/>
    <n v="4.5999999999999996"/>
    <n v="11.6"/>
    <n v="2.2999999999999998"/>
    <n v="9.1999999999999993"/>
    <n v="0"/>
    <n v="1"/>
    <n v="2.2999999999999998"/>
    <n v="2.2999999999999998"/>
  </r>
  <r>
    <x v="6"/>
    <n v="7201"/>
    <x v="6"/>
    <s v="Cauquenes"/>
    <n v="3"/>
    <s v="Denuncias"/>
    <n v="220104005"/>
    <n v="220104"/>
    <s v="Delitos Sexuales"/>
    <s v="Violación"/>
    <n v="3"/>
    <n v="4.7"/>
    <n v="4.7"/>
    <n v="2.2999999999999998"/>
    <n v="4.7"/>
    <n v="1"/>
    <n v="0"/>
    <n v="4.5999999999999996"/>
    <n v="0"/>
    <n v="2.2999999999999998"/>
    <n v="4.5999999999999996"/>
    <n v="4.5999999999999996"/>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4.5999999999999996"/>
    <n v="0"/>
    <n v="2.2999999999999998"/>
    <n v="4.5999999999999996"/>
    <n v="4.5999999999999996"/>
    <n v="4.5999999999999996"/>
    <n v="2.2999999999999998"/>
    <n v="0"/>
    <n v="0"/>
    <n v="2.2999999999999998"/>
    <n v="9.3000000000000007"/>
    <n v="1"/>
    <n v="2.2999999999999998"/>
    <n v="11.6"/>
    <n v="0"/>
    <n v="6.9"/>
    <n v="0"/>
    <n v="1"/>
    <n v="2.2999999999999998"/>
    <n v="2.2999999999999998"/>
  </r>
  <r>
    <x v="6"/>
    <n v="7201"/>
    <x v="6"/>
    <s v="Cauquenes"/>
    <n v="4"/>
    <s v="Detenciones"/>
    <n v="220104005"/>
    <n v="220104"/>
    <s v="Delitos Sexuales"/>
    <s v="Violación"/>
    <n v="4"/>
    <n v="0"/>
    <n v="0"/>
    <n v="0"/>
    <n v="0"/>
    <n v="2.2999999999999998"/>
    <n v="4.5999999999999996"/>
    <n v="0"/>
    <n v="0"/>
    <n v="0"/>
    <n v="0"/>
    <n v="2.2999999999999998"/>
    <n v="0"/>
    <n v="0"/>
    <n v="0"/>
    <n v="0"/>
    <n v="0"/>
    <n v="0"/>
    <n v="1"/>
    <n v="0"/>
    <n v="0"/>
    <n v="0"/>
    <n v="0"/>
    <n v="0"/>
    <n v="1"/>
    <n v="0"/>
    <n v="0"/>
    <n v="0"/>
    <n v="0"/>
    <n v="0"/>
    <n v="0"/>
    <n v="1"/>
    <n v="0"/>
    <n v="2.2999999999999998"/>
    <n v="0"/>
    <n v="0"/>
    <n v="0"/>
    <n v="2.2999999999999998"/>
    <n v="2.2999999999999998"/>
    <n v="2.2999999999999998"/>
    <n v="2.2999999999999998"/>
    <n v="0"/>
    <n v="2.2999999999999998"/>
    <n v="0"/>
    <n v="1"/>
    <n v="2.2999999999999998"/>
    <n v="0"/>
    <n v="2.2999999999999998"/>
    <n v="2.2999999999999998"/>
    <n v="0"/>
    <n v="1"/>
    <n v="0"/>
    <n v="0"/>
  </r>
  <r>
    <x v="6"/>
    <n v="7202"/>
    <x v="6"/>
    <s v="Chanco"/>
    <n v="1"/>
    <s v="Aprehendidos"/>
    <n v="220104005"/>
    <n v="220104"/>
    <s v="Delitos Sexuales"/>
    <s v="Violación"/>
    <n v="1"/>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2"/>
    <x v="6"/>
    <s v="Chanco"/>
    <n v="2"/>
    <s v="Casos Policiales"/>
    <n v="220104005"/>
    <n v="220104"/>
    <s v="Delitos Sexuales"/>
    <s v="Violación"/>
    <n v="2"/>
    <n v="10.5"/>
    <n v="0"/>
    <n v="0"/>
    <n v="10.6"/>
    <n v="10.7"/>
    <n v="10.7"/>
    <n v="0"/>
    <n v="10.5"/>
    <n v="0"/>
    <n v="0"/>
    <n v="1"/>
    <n v="0"/>
    <n v="0"/>
    <n v="0"/>
    <n v="10.6"/>
    <n v="10.6"/>
    <n v="0"/>
    <n v="1"/>
    <n v="0"/>
    <n v="0"/>
    <n v="0"/>
    <n v="10.5"/>
    <n v="10.6"/>
    <n v="1"/>
    <n v="0"/>
    <n v="10.7"/>
    <n v="0"/>
    <n v="10.6"/>
    <n v="0"/>
    <n v="10.6"/>
    <n v="1"/>
    <n v="10.7"/>
    <n v="0"/>
    <n v="0"/>
    <n v="10.5"/>
    <n v="21.1"/>
    <n v="1"/>
    <n v="0"/>
    <n v="0"/>
    <n v="0"/>
    <n v="0"/>
    <n v="10.6"/>
    <n v="0"/>
    <n v="1"/>
    <n v="10.7"/>
    <n v="0"/>
    <n v="0"/>
    <n v="0"/>
    <n v="0"/>
    <n v="1"/>
    <n v="0"/>
    <n v="0"/>
  </r>
  <r>
    <x v="6"/>
    <n v="7202"/>
    <x v="6"/>
    <s v="Chanco"/>
    <n v="3"/>
    <s v="Denuncias"/>
    <n v="220104005"/>
    <n v="220104"/>
    <s v="Delitos Sexuales"/>
    <s v="Violación"/>
    <n v="3"/>
    <n v="10.5"/>
    <n v="0"/>
    <n v="0"/>
    <n v="10.6"/>
    <n v="1"/>
    <n v="10.7"/>
    <n v="0"/>
    <n v="10.5"/>
    <n v="0"/>
    <n v="0"/>
    <n v="1"/>
    <n v="0"/>
    <n v="0"/>
    <n v="0"/>
    <n v="10.6"/>
    <n v="10.6"/>
    <n v="0"/>
    <n v="1"/>
    <n v="0"/>
    <n v="0"/>
    <n v="0"/>
    <n v="10.5"/>
    <n v="10.6"/>
    <n v="1"/>
    <n v="0"/>
    <n v="10.7"/>
    <n v="0"/>
    <n v="0"/>
    <n v="0"/>
    <n v="0"/>
    <n v="1"/>
    <n v="10.7"/>
    <n v="0"/>
    <n v="0"/>
    <n v="10.5"/>
    <n v="21.1"/>
    <n v="1"/>
    <n v="0"/>
    <n v="0"/>
    <n v="0"/>
    <n v="0"/>
    <n v="0"/>
    <n v="0"/>
    <n v="1"/>
    <n v="10.7"/>
    <n v="0"/>
    <n v="0"/>
    <n v="0"/>
    <n v="0"/>
    <n v="1"/>
    <n v="0"/>
    <n v="0"/>
  </r>
  <r>
    <x v="6"/>
    <n v="7202"/>
    <x v="6"/>
    <s v="Chanco"/>
    <n v="4"/>
    <s v="Detenciones"/>
    <n v="220104005"/>
    <n v="220104"/>
    <s v="Delitos Sexuales"/>
    <s v="Violación"/>
    <n v="4"/>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3"/>
    <x v="6"/>
    <s v="Pelluhue"/>
    <n v="1"/>
    <s v="Aprehendidos"/>
    <n v="220104005"/>
    <n v="220104"/>
    <s v="Delitos Sexuales"/>
    <s v="Violación"/>
    <n v="1"/>
    <n v="0"/>
    <n v="0"/>
    <n v="0"/>
    <n v="0"/>
    <n v="1"/>
    <n v="27.2"/>
    <n v="0"/>
    <n v="0"/>
    <n v="0"/>
    <n v="25.8"/>
    <n v="1"/>
    <n v="0"/>
    <n v="0"/>
    <n v="14.5"/>
    <n v="0"/>
    <n v="0"/>
    <n v="0"/>
    <n v="1"/>
    <n v="0"/>
    <n v="0"/>
    <n v="0"/>
    <n v="0"/>
    <n v="0"/>
    <n v="1"/>
    <n v="0"/>
    <n v="0"/>
    <n v="0"/>
    <n v="0"/>
    <n v="0"/>
    <n v="0"/>
    <n v="1"/>
    <n v="0"/>
    <n v="0"/>
    <n v="0"/>
    <n v="0"/>
    <n v="0"/>
    <n v="1"/>
    <n v="11.1"/>
    <n v="0"/>
    <n v="0"/>
    <n v="0"/>
    <n v="0"/>
    <n v="0"/>
    <n v="1"/>
    <n v="0"/>
    <n v="12"/>
    <n v="0"/>
    <n v="0"/>
    <n v="0"/>
    <n v="1"/>
    <n v="0"/>
    <n v="0"/>
  </r>
  <r>
    <x v="6"/>
    <n v="7203"/>
    <x v="6"/>
    <s v="Pelluhue"/>
    <n v="2"/>
    <s v="Casos Policiales"/>
    <n v="220104005"/>
    <n v="220104"/>
    <s v="Delitos Sexuales"/>
    <s v="Violación"/>
    <n v="2"/>
    <n v="0"/>
    <n v="14.3"/>
    <n v="0"/>
    <n v="0"/>
    <n v="1"/>
    <n v="27.2"/>
    <n v="0"/>
    <n v="0"/>
    <n v="0"/>
    <n v="11.6"/>
    <n v="22.8"/>
    <n v="11.2"/>
    <n v="0"/>
    <n v="28.9"/>
    <n v="0"/>
    <n v="0"/>
    <n v="0"/>
    <n v="1"/>
    <n v="13.6"/>
    <n v="12.1"/>
    <n v="11.9"/>
    <n v="0"/>
    <n v="0"/>
    <n v="1"/>
    <n v="0"/>
    <n v="0"/>
    <n v="0"/>
    <n v="14.3"/>
    <n v="0"/>
    <n v="0"/>
    <n v="1"/>
    <n v="0"/>
    <n v="0"/>
    <n v="0"/>
    <n v="0"/>
    <n v="11.5"/>
    <n v="1"/>
    <n v="22.3"/>
    <n v="0"/>
    <n v="14.5"/>
    <n v="0"/>
    <n v="0"/>
    <n v="0"/>
    <n v="1"/>
    <n v="0"/>
    <n v="12"/>
    <n v="11.8"/>
    <n v="0"/>
    <n v="22.9"/>
    <n v="1"/>
    <n v="22.2"/>
    <n v="0"/>
  </r>
  <r>
    <x v="6"/>
    <n v="7203"/>
    <x v="6"/>
    <s v="Pelluhue"/>
    <n v="3"/>
    <s v="Denuncias"/>
    <n v="220104005"/>
    <n v="220104"/>
    <s v="Delitos Sexuales"/>
    <s v="Violación"/>
    <n v="3"/>
    <n v="0"/>
    <n v="14.3"/>
    <n v="0"/>
    <n v="0"/>
    <n v="1"/>
    <n v="0"/>
    <n v="0"/>
    <n v="0"/>
    <n v="0"/>
    <n v="0"/>
    <n v="22.8"/>
    <n v="11.2"/>
    <n v="0"/>
    <n v="14.5"/>
    <n v="0"/>
    <n v="0"/>
    <n v="0"/>
    <n v="1"/>
    <n v="13.6"/>
    <n v="12.1"/>
    <n v="11.9"/>
    <n v="0"/>
    <n v="0"/>
    <n v="1"/>
    <n v="0"/>
    <n v="0"/>
    <n v="0"/>
    <n v="14.3"/>
    <n v="0"/>
    <n v="0"/>
    <n v="1"/>
    <n v="0"/>
    <n v="0"/>
    <n v="0"/>
    <n v="0"/>
    <n v="11.5"/>
    <n v="1"/>
    <n v="0"/>
    <n v="0"/>
    <n v="14.5"/>
    <n v="0"/>
    <n v="0"/>
    <n v="0"/>
    <n v="1"/>
    <n v="0"/>
    <n v="0"/>
    <n v="11.8"/>
    <n v="0"/>
    <n v="22.9"/>
    <n v="1"/>
    <n v="22.2"/>
    <n v="0"/>
  </r>
  <r>
    <x v="6"/>
    <n v="7203"/>
    <x v="6"/>
    <s v="Pelluhue"/>
    <n v="4"/>
    <s v="Detenciones"/>
    <n v="220104005"/>
    <n v="220104"/>
    <s v="Delitos Sexuales"/>
    <s v="Violación"/>
    <n v="4"/>
    <n v="0"/>
    <n v="0"/>
    <n v="0"/>
    <n v="0"/>
    <n v="1"/>
    <n v="27.2"/>
    <n v="0"/>
    <n v="0"/>
    <n v="0"/>
    <n v="11.6"/>
    <n v="1"/>
    <n v="0"/>
    <n v="0"/>
    <n v="14.5"/>
    <n v="0"/>
    <n v="0"/>
    <n v="0"/>
    <n v="1"/>
    <n v="0"/>
    <n v="0"/>
    <n v="0"/>
    <n v="0"/>
    <n v="0"/>
    <n v="1"/>
    <n v="0"/>
    <n v="0"/>
    <n v="0"/>
    <n v="0"/>
    <n v="0"/>
    <n v="0"/>
    <n v="1"/>
    <n v="0"/>
    <n v="0"/>
    <n v="0"/>
    <n v="0"/>
    <n v="0"/>
    <n v="1"/>
    <n v="22.3"/>
    <n v="0"/>
    <n v="0"/>
    <n v="0"/>
    <n v="0"/>
    <n v="0"/>
    <n v="1"/>
    <n v="0"/>
    <n v="12"/>
    <n v="0"/>
    <n v="0"/>
    <n v="0"/>
    <n v="1"/>
    <n v="0"/>
    <n v="0"/>
  </r>
  <r>
    <x v="6"/>
    <n v="7301"/>
    <x v="6"/>
    <s v="Curicó"/>
    <n v="1"/>
    <s v="Aprehendidos"/>
    <n v="220104005"/>
    <n v="220104"/>
    <s v="Delitos Sexuales"/>
    <s v="Violación"/>
    <n v="1"/>
    <n v="0.7"/>
    <n v="0"/>
    <n v="0"/>
    <n v="0"/>
    <n v="1"/>
    <n v="3.4"/>
    <n v="1.3"/>
    <n v="0"/>
    <n v="0"/>
    <n v="0.6"/>
    <n v="1"/>
    <n v="0"/>
    <n v="0.6"/>
    <n v="0.7"/>
    <n v="0.7"/>
    <n v="0"/>
    <n v="0"/>
    <n v="1"/>
    <n v="0"/>
    <n v="1.4"/>
    <n v="0.7"/>
    <n v="0"/>
    <n v="0"/>
    <n v="0.7"/>
    <n v="0"/>
    <n v="0.6"/>
    <n v="0"/>
    <n v="1.4"/>
    <n v="0"/>
    <n v="0"/>
    <n v="1.4"/>
    <n v="0.7"/>
    <n v="0.7"/>
    <n v="0"/>
    <n v="0"/>
    <n v="1.3"/>
    <n v="1.3"/>
    <n v="0.6"/>
    <n v="0.6"/>
    <n v="0.7"/>
    <n v="0"/>
    <n v="0"/>
    <n v="0"/>
    <n v="0.7"/>
    <n v="1.4"/>
    <n v="0.7"/>
    <n v="0"/>
    <n v="0.7"/>
    <n v="0.7"/>
    <n v="0.7"/>
    <n v="0"/>
    <n v="0"/>
  </r>
  <r>
    <x v="6"/>
    <n v="7301"/>
    <x v="6"/>
    <s v="Curicó"/>
    <n v="2"/>
    <s v="Casos Policiales"/>
    <n v="220104005"/>
    <n v="220104"/>
    <s v="Delitos Sexuales"/>
    <s v="Violación"/>
    <n v="2"/>
    <n v="5.0999999999999996"/>
    <n v="6.5"/>
    <n v="2.8"/>
    <n v="2.1"/>
    <n v="6.9"/>
    <n v="4.7"/>
    <n v="2.1"/>
    <n v="2.7"/>
    <n v="0.7"/>
    <n v="2"/>
    <n v="2"/>
    <n v="5.2"/>
    <n v="9.1999999999999993"/>
    <n v="5.0999999999999996"/>
    <n v="4.3"/>
    <n v="4.2"/>
    <n v="4.9000000000000004"/>
    <n v="4.0999999999999996"/>
    <n v="3.4"/>
    <n v="2.7"/>
    <n v="5.4"/>
    <n v="0.7"/>
    <n v="3.3"/>
    <n v="3.3"/>
    <n v="1.9"/>
    <n v="4.3"/>
    <n v="2.9"/>
    <n v="4.3"/>
    <n v="6.4"/>
    <n v="3.5"/>
    <n v="1.4"/>
    <n v="5.4"/>
    <n v="4.0999999999999996"/>
    <n v="3.4"/>
    <n v="2"/>
    <n v="4"/>
    <n v="5.9"/>
    <n v="6.5"/>
    <n v="5.5"/>
    <n v="4.4000000000000004"/>
    <n v="2.9"/>
    <n v="5"/>
    <n v="6.3"/>
    <n v="8.3000000000000007"/>
    <n v="6.1"/>
    <n v="4.8"/>
    <n v="6.1"/>
    <n v="4"/>
    <n v="2.6"/>
    <n v="4.5999999999999996"/>
    <n v="2.6"/>
    <n v="0.7"/>
  </r>
  <r>
    <x v="6"/>
    <n v="7301"/>
    <x v="6"/>
    <s v="Curicó"/>
    <n v="3"/>
    <s v="Denuncias"/>
    <n v="220104005"/>
    <n v="220104"/>
    <s v="Delitos Sexuales"/>
    <s v="Violación"/>
    <n v="3"/>
    <n v="4.4000000000000004"/>
    <n v="6.5"/>
    <n v="2.8"/>
    <n v="2.1"/>
    <n v="6.9"/>
    <n v="3.4"/>
    <n v="0.7"/>
    <n v="2.7"/>
    <n v="0.7"/>
    <n v="1.3"/>
    <n v="2"/>
    <n v="5.2"/>
    <n v="8.6"/>
    <n v="5.0999999999999996"/>
    <n v="4.3"/>
    <n v="4.2"/>
    <n v="4.9000000000000004"/>
    <n v="4.0999999999999996"/>
    <n v="3.4"/>
    <n v="1.4"/>
    <n v="4.7"/>
    <n v="0.7"/>
    <n v="3.3"/>
    <n v="2.6"/>
    <n v="1.9"/>
    <n v="3.7"/>
    <n v="2.9"/>
    <n v="2.9"/>
    <n v="6.4"/>
    <n v="3.5"/>
    <n v="1"/>
    <n v="4.7"/>
    <n v="3.4"/>
    <n v="3.4"/>
    <n v="2"/>
    <n v="2.6"/>
    <n v="4.5999999999999996"/>
    <n v="5.8"/>
    <n v="4.9000000000000004"/>
    <n v="3.7"/>
    <n v="2.9"/>
    <n v="5"/>
    <n v="6.3"/>
    <n v="7.6"/>
    <n v="4.7"/>
    <n v="4.0999999999999996"/>
    <n v="6.1"/>
    <n v="3.3"/>
    <n v="2"/>
    <n v="3.9"/>
    <n v="2.6"/>
    <n v="0.7"/>
  </r>
  <r>
    <x v="6"/>
    <n v="7301"/>
    <x v="6"/>
    <s v="Curicó"/>
    <n v="4"/>
    <s v="Detenciones"/>
    <n v="220104005"/>
    <n v="220104"/>
    <s v="Delitos Sexuales"/>
    <s v="Violación"/>
    <n v="4"/>
    <n v="0.7"/>
    <n v="0"/>
    <n v="0"/>
    <n v="0"/>
    <n v="1"/>
    <n v="1.4"/>
    <n v="1.4"/>
    <n v="0"/>
    <n v="0"/>
    <n v="0.7"/>
    <n v="1"/>
    <n v="0"/>
    <n v="0.6"/>
    <n v="0.7"/>
    <n v="0.7"/>
    <n v="0"/>
    <n v="0"/>
    <n v="1"/>
    <n v="0"/>
    <n v="1.4"/>
    <n v="0.7"/>
    <n v="0"/>
    <n v="0"/>
    <n v="0.7"/>
    <n v="0"/>
    <n v="0.6"/>
    <n v="0"/>
    <n v="1.4"/>
    <n v="0"/>
    <n v="0"/>
    <n v="1.4"/>
    <n v="0.7"/>
    <n v="0.7"/>
    <n v="0"/>
    <n v="0"/>
    <n v="1.3"/>
    <n v="1.3"/>
    <n v="0.6"/>
    <n v="0.6"/>
    <n v="0.7"/>
    <n v="0"/>
    <n v="0"/>
    <n v="0"/>
    <n v="0.7"/>
    <n v="1.4"/>
    <n v="0.7"/>
    <n v="0"/>
    <n v="0.7"/>
    <n v="0.7"/>
    <n v="0.7"/>
    <n v="0"/>
    <n v="0"/>
  </r>
  <r>
    <x v="6"/>
    <n v="7302"/>
    <x v="6"/>
    <s v="Hualañé"/>
    <n v="1"/>
    <s v="Aprehendidos"/>
    <n v="220104005"/>
    <n v="220104"/>
    <s v="Delitos Sexuales"/>
    <s v="Violación"/>
    <n v="1"/>
    <n v="0"/>
    <n v="0"/>
    <n v="0"/>
    <n v="0"/>
    <n v="1"/>
    <n v="0"/>
    <n v="0"/>
    <n v="0"/>
    <n v="0"/>
    <n v="19.7"/>
    <n v="1"/>
    <n v="0"/>
    <n v="0"/>
    <n v="0"/>
    <n v="0"/>
    <n v="9.9"/>
    <n v="9.9"/>
    <n v="1"/>
    <n v="0"/>
    <n v="0"/>
    <n v="0"/>
    <n v="0"/>
    <n v="0"/>
    <n v="1"/>
    <n v="0"/>
    <n v="0"/>
    <n v="0"/>
    <n v="0"/>
    <n v="0"/>
    <n v="0"/>
    <n v="1"/>
    <n v="0"/>
    <n v="0"/>
    <n v="0"/>
    <n v="0"/>
    <n v="0"/>
    <n v="1"/>
    <n v="0"/>
    <n v="0"/>
    <n v="0"/>
    <n v="0"/>
    <n v="0"/>
    <n v="0"/>
    <n v="9.9"/>
    <n v="0"/>
    <n v="0"/>
    <n v="0"/>
    <n v="0"/>
    <n v="0"/>
    <n v="1"/>
    <n v="0"/>
    <n v="0"/>
  </r>
  <r>
    <x v="6"/>
    <n v="7302"/>
    <x v="6"/>
    <s v="Hualañé"/>
    <n v="2"/>
    <s v="Casos Policiales"/>
    <n v="220104005"/>
    <n v="220104"/>
    <s v="Delitos Sexuales"/>
    <s v="Violación"/>
    <n v="2"/>
    <n v="0"/>
    <n v="10"/>
    <n v="0"/>
    <n v="0"/>
    <n v="1"/>
    <n v="0"/>
    <n v="0"/>
    <n v="0"/>
    <n v="9.6"/>
    <n v="19.100000000000001"/>
    <n v="9.5"/>
    <n v="0"/>
    <n v="0"/>
    <n v="0"/>
    <n v="0"/>
    <n v="9.9"/>
    <n v="9.9"/>
    <n v="9.9"/>
    <n v="0"/>
    <n v="0"/>
    <n v="0"/>
    <n v="0"/>
    <n v="0"/>
    <n v="1"/>
    <n v="0"/>
    <n v="0"/>
    <n v="0"/>
    <n v="0"/>
    <n v="0"/>
    <n v="0"/>
    <n v="9.9"/>
    <n v="0"/>
    <n v="0"/>
    <n v="0"/>
    <n v="0"/>
    <n v="0"/>
    <n v="1"/>
    <n v="0"/>
    <n v="0"/>
    <n v="0"/>
    <n v="0"/>
    <n v="19.899999999999999"/>
    <n v="0"/>
    <n v="9.9"/>
    <n v="0"/>
    <n v="0"/>
    <n v="0"/>
    <n v="0"/>
    <n v="0"/>
    <n v="1"/>
    <n v="0"/>
    <n v="9.6"/>
  </r>
  <r>
    <x v="6"/>
    <n v="7302"/>
    <x v="6"/>
    <s v="Hualañé"/>
    <n v="3"/>
    <s v="Denuncias"/>
    <n v="220104005"/>
    <n v="220104"/>
    <s v="Delitos Sexuales"/>
    <s v="Violación"/>
    <n v="3"/>
    <n v="0"/>
    <n v="10"/>
    <n v="0"/>
    <n v="0"/>
    <n v="1"/>
    <n v="0"/>
    <n v="0"/>
    <n v="0"/>
    <n v="9.6"/>
    <n v="0"/>
    <n v="9.5"/>
    <n v="0"/>
    <n v="0"/>
    <n v="0"/>
    <n v="0"/>
    <n v="9.9"/>
    <n v="9.9"/>
    <n v="9.9"/>
    <n v="0"/>
    <n v="0"/>
    <n v="0"/>
    <n v="0"/>
    <n v="0"/>
    <n v="1"/>
    <n v="0"/>
    <n v="0"/>
    <n v="0"/>
    <n v="0"/>
    <n v="0"/>
    <n v="0"/>
    <n v="9.9"/>
    <n v="0"/>
    <n v="0"/>
    <n v="0"/>
    <n v="0"/>
    <n v="0"/>
    <n v="1"/>
    <n v="0"/>
    <n v="0"/>
    <n v="0"/>
    <n v="0"/>
    <n v="19.899999999999999"/>
    <n v="0"/>
    <n v="1"/>
    <n v="0"/>
    <n v="0"/>
    <n v="0"/>
    <n v="0"/>
    <n v="0"/>
    <n v="1"/>
    <n v="0"/>
    <n v="9.6"/>
  </r>
  <r>
    <x v="6"/>
    <n v="7302"/>
    <x v="6"/>
    <s v="Hualañé"/>
    <n v="4"/>
    <s v="Detenciones"/>
    <n v="220104005"/>
    <n v="220104"/>
    <s v="Delitos Sexuales"/>
    <s v="Violación"/>
    <n v="4"/>
    <n v="0"/>
    <n v="0"/>
    <n v="0"/>
    <n v="0"/>
    <n v="1"/>
    <n v="0"/>
    <n v="0"/>
    <n v="0"/>
    <n v="0"/>
    <n v="19.100000000000001"/>
    <n v="1"/>
    <n v="0"/>
    <n v="0"/>
    <n v="0"/>
    <n v="0"/>
    <n v="9.9"/>
    <n v="9.9"/>
    <n v="1"/>
    <n v="0"/>
    <n v="0"/>
    <n v="0"/>
    <n v="0"/>
    <n v="0"/>
    <n v="1"/>
    <n v="0"/>
    <n v="0"/>
    <n v="0"/>
    <n v="0"/>
    <n v="0"/>
    <n v="0"/>
    <n v="1"/>
    <n v="0"/>
    <n v="0"/>
    <n v="0"/>
    <n v="0"/>
    <n v="0"/>
    <n v="1"/>
    <n v="0"/>
    <n v="0"/>
    <n v="0"/>
    <n v="0"/>
    <n v="0"/>
    <n v="0"/>
    <n v="9.9"/>
    <n v="0"/>
    <n v="0"/>
    <n v="0"/>
    <n v="0"/>
    <n v="0"/>
    <n v="1"/>
    <n v="0"/>
    <n v="0"/>
  </r>
  <r>
    <x v="6"/>
    <n v="7303"/>
    <x v="6"/>
    <s v="Licantén"/>
    <n v="1"/>
    <s v="Aprehendidos"/>
    <n v="220104005"/>
    <n v="220104"/>
    <s v="Delitos Sexuales"/>
    <s v="Violación"/>
    <n v="1"/>
    <n v="0"/>
    <n v="0"/>
    <n v="0"/>
    <n v="0"/>
    <n v="1"/>
    <n v="0"/>
    <n v="0"/>
    <n v="0"/>
    <n v="14.4"/>
    <n v="0"/>
    <n v="1"/>
    <n v="14.3"/>
    <n v="0"/>
    <n v="0"/>
    <n v="0"/>
    <n v="0"/>
    <n v="0"/>
    <n v="14.5"/>
    <n v="0"/>
    <n v="0"/>
    <n v="0"/>
    <n v="0"/>
    <n v="0"/>
    <n v="1"/>
    <n v="0"/>
    <n v="0"/>
    <n v="0"/>
    <n v="0"/>
    <n v="0"/>
    <n v="0"/>
    <n v="1"/>
    <n v="0"/>
    <n v="0"/>
    <n v="0"/>
    <n v="0"/>
    <n v="0"/>
    <n v="1"/>
    <n v="0"/>
    <n v="0"/>
    <n v="0"/>
    <n v="0"/>
    <n v="0"/>
    <n v="0"/>
    <n v="14.5"/>
    <n v="0"/>
    <n v="0"/>
    <n v="0"/>
    <n v="0"/>
    <n v="0"/>
    <n v="1"/>
    <n v="0"/>
    <n v="12.7"/>
  </r>
  <r>
    <x v="6"/>
    <n v="7303"/>
    <x v="6"/>
    <s v="Licantén"/>
    <n v="2"/>
    <s v="Casos Policiales"/>
    <n v="220104005"/>
    <n v="220104"/>
    <s v="Delitos Sexuales"/>
    <s v="Violación"/>
    <n v="2"/>
    <n v="14.4"/>
    <n v="14.5"/>
    <n v="0"/>
    <n v="14.5"/>
    <n v="1"/>
    <n v="14.5"/>
    <n v="0"/>
    <n v="0"/>
    <n v="12.7"/>
    <n v="0"/>
    <n v="1"/>
    <n v="24.9"/>
    <n v="0"/>
    <n v="0"/>
    <n v="0"/>
    <n v="0"/>
    <n v="0"/>
    <n v="14.5"/>
    <n v="0"/>
    <n v="0"/>
    <n v="0"/>
    <n v="0"/>
    <n v="0"/>
    <n v="12.5"/>
    <n v="0"/>
    <n v="0"/>
    <n v="14.4"/>
    <n v="0"/>
    <n v="0"/>
    <n v="0"/>
    <n v="1"/>
    <n v="0"/>
    <n v="0"/>
    <n v="0"/>
    <n v="0"/>
    <n v="12.6"/>
    <n v="1"/>
    <n v="0"/>
    <n v="14.3"/>
    <n v="0"/>
    <n v="0"/>
    <n v="0"/>
    <n v="14.5"/>
    <n v="28.9"/>
    <n v="0"/>
    <n v="12.8"/>
    <n v="0"/>
    <n v="0"/>
    <n v="0"/>
    <n v="1"/>
    <n v="12.4"/>
    <n v="12.7"/>
  </r>
  <r>
    <x v="6"/>
    <n v="7303"/>
    <x v="6"/>
    <s v="Licantén"/>
    <n v="3"/>
    <s v="Denuncias"/>
    <n v="220104005"/>
    <n v="220104"/>
    <s v="Delitos Sexuales"/>
    <s v="Violación"/>
    <n v="3"/>
    <n v="14.4"/>
    <n v="14.5"/>
    <n v="0"/>
    <n v="14.5"/>
    <n v="1"/>
    <n v="14.5"/>
    <n v="0"/>
    <n v="0"/>
    <n v="0"/>
    <n v="0"/>
    <n v="1"/>
    <n v="12.5"/>
    <n v="0"/>
    <n v="0"/>
    <n v="0"/>
    <n v="0"/>
    <n v="0"/>
    <n v="1"/>
    <n v="0"/>
    <n v="0"/>
    <n v="0"/>
    <n v="0"/>
    <n v="0"/>
    <n v="12.5"/>
    <n v="0"/>
    <n v="0"/>
    <n v="14.4"/>
    <n v="0"/>
    <n v="0"/>
    <n v="0"/>
    <n v="1"/>
    <n v="0"/>
    <n v="0"/>
    <n v="0"/>
    <n v="0"/>
    <n v="12.6"/>
    <n v="1"/>
    <n v="0"/>
    <n v="14.3"/>
    <n v="0"/>
    <n v="0"/>
    <n v="0"/>
    <n v="14.5"/>
    <n v="14.5"/>
    <n v="0"/>
    <n v="12.8"/>
    <n v="0"/>
    <n v="0"/>
    <n v="0"/>
    <n v="1"/>
    <n v="12.4"/>
    <n v="0"/>
  </r>
  <r>
    <x v="6"/>
    <n v="7303"/>
    <x v="6"/>
    <s v="Licantén"/>
    <n v="4"/>
    <s v="Detenciones"/>
    <n v="220104005"/>
    <n v="220104"/>
    <s v="Delitos Sexuales"/>
    <s v="Violación"/>
    <n v="4"/>
    <n v="0"/>
    <n v="0"/>
    <n v="0"/>
    <n v="0"/>
    <n v="1"/>
    <n v="0"/>
    <n v="0"/>
    <n v="0"/>
    <n v="12.7"/>
    <n v="0"/>
    <n v="1"/>
    <n v="12.5"/>
    <n v="0"/>
    <n v="0"/>
    <n v="0"/>
    <n v="0"/>
    <n v="0"/>
    <n v="14.5"/>
    <n v="0"/>
    <n v="0"/>
    <n v="0"/>
    <n v="0"/>
    <n v="0"/>
    <n v="1"/>
    <n v="0"/>
    <n v="0"/>
    <n v="0"/>
    <n v="0"/>
    <n v="0"/>
    <n v="0"/>
    <n v="1"/>
    <n v="0"/>
    <n v="0"/>
    <n v="0"/>
    <n v="0"/>
    <n v="0"/>
    <n v="1"/>
    <n v="0"/>
    <n v="0"/>
    <n v="0"/>
    <n v="0"/>
    <n v="0"/>
    <n v="0"/>
    <n v="14.5"/>
    <n v="0"/>
    <n v="0"/>
    <n v="0"/>
    <n v="0"/>
    <n v="0"/>
    <n v="1"/>
    <n v="0"/>
    <n v="12.7"/>
  </r>
  <r>
    <x v="6"/>
    <n v="7304"/>
    <x v="6"/>
    <s v="Molina"/>
    <n v="1"/>
    <s v="Aprehendidos"/>
    <n v="220104005"/>
    <n v="220104"/>
    <s v="Delitos Sexuales"/>
    <s v="Violación"/>
    <n v="1"/>
    <n v="0"/>
    <n v="0"/>
    <n v="0"/>
    <n v="0"/>
    <n v="1"/>
    <n v="0"/>
    <n v="0"/>
    <n v="2.2000000000000002"/>
    <n v="0"/>
    <n v="0"/>
    <n v="1"/>
    <n v="0"/>
    <n v="0"/>
    <n v="0"/>
    <n v="0"/>
    <n v="0"/>
    <n v="0"/>
    <n v="2.2000000000000002"/>
    <n v="0"/>
    <n v="0"/>
    <n v="0"/>
    <n v="0"/>
    <n v="0"/>
    <n v="1"/>
    <n v="0"/>
    <n v="0"/>
    <n v="0"/>
    <n v="0"/>
    <n v="0"/>
    <n v="2.2999999999999998"/>
    <n v="1"/>
    <n v="0"/>
    <n v="0"/>
    <n v="0"/>
    <n v="11.4"/>
    <n v="0"/>
    <n v="1"/>
    <n v="0"/>
    <n v="2"/>
    <n v="0"/>
    <n v="0"/>
    <n v="2.2999999999999998"/>
    <n v="6.8"/>
    <n v="2.2000000000000002"/>
    <n v="4.4000000000000004"/>
    <n v="0"/>
    <n v="0"/>
    <n v="0"/>
    <n v="2.2999999999999998"/>
    <n v="1"/>
    <n v="0"/>
    <n v="0"/>
  </r>
  <r>
    <x v="6"/>
    <n v="7304"/>
    <x v="6"/>
    <s v="Molina"/>
    <n v="2"/>
    <s v="Casos Policiales"/>
    <n v="220104005"/>
    <n v="220104"/>
    <s v="Delitos Sexuales"/>
    <s v="Violación"/>
    <n v="2"/>
    <n v="4.7"/>
    <n v="4.5999999999999996"/>
    <n v="2.2999999999999998"/>
    <n v="0"/>
    <n v="4.5"/>
    <n v="2.2000000000000002"/>
    <n v="0"/>
    <n v="6.9"/>
    <n v="0"/>
    <n v="6.8"/>
    <n v="4.5"/>
    <n v="4.5"/>
    <n v="4"/>
    <n v="2.4"/>
    <n v="13.9"/>
    <n v="0"/>
    <n v="2.2999999999999998"/>
    <n v="2.2000000000000002"/>
    <n v="4.4000000000000004"/>
    <n v="0"/>
    <n v="4.5999999999999996"/>
    <n v="2.2999999999999998"/>
    <n v="2.2999999999999998"/>
    <n v="4.5"/>
    <n v="2.2000000000000002"/>
    <n v="6"/>
    <n v="7.1"/>
    <n v="4.5999999999999996"/>
    <n v="2.2999999999999998"/>
    <n v="11.3"/>
    <n v="2.2000000000000002"/>
    <n v="0"/>
    <n v="0"/>
    <n v="4.5999999999999996"/>
    <n v="4.5999999999999996"/>
    <n v="4.5"/>
    <n v="4.5"/>
    <n v="0"/>
    <n v="6"/>
    <n v="0"/>
    <n v="4.5999999999999996"/>
    <n v="6.9"/>
    <n v="11.3"/>
    <n v="4.5"/>
    <n v="4.4000000000000004"/>
    <n v="0"/>
    <n v="0"/>
    <n v="4.5999999999999996"/>
    <n v="2.2999999999999998"/>
    <n v="2.2999999999999998"/>
    <n v="11.2"/>
    <n v="0"/>
  </r>
  <r>
    <x v="6"/>
    <n v="7304"/>
    <x v="6"/>
    <s v="Molina"/>
    <n v="3"/>
    <s v="Denuncias"/>
    <n v="220104005"/>
    <n v="220104"/>
    <s v="Delitos Sexuales"/>
    <s v="Violación"/>
    <n v="3"/>
    <n v="4.7"/>
    <n v="4.5999999999999996"/>
    <n v="2.2999999999999998"/>
    <n v="0"/>
    <n v="4.5"/>
    <n v="2.2000000000000002"/>
    <n v="0"/>
    <n v="4.5999999999999996"/>
    <n v="0"/>
    <n v="6.8"/>
    <n v="4.5"/>
    <n v="4.5"/>
    <n v="4"/>
    <n v="2.4"/>
    <n v="13.9"/>
    <n v="0"/>
    <n v="2.2999999999999998"/>
    <n v="1"/>
    <n v="4.4000000000000004"/>
    <n v="0"/>
    <n v="4.5999999999999996"/>
    <n v="2.2999999999999998"/>
    <n v="2.2999999999999998"/>
    <n v="4.5"/>
    <n v="2.2000000000000002"/>
    <n v="6"/>
    <n v="7.1"/>
    <n v="4.5999999999999996"/>
    <n v="2.2999999999999998"/>
    <n v="9.1"/>
    <n v="2.2000000000000002"/>
    <n v="0"/>
    <n v="0"/>
    <n v="4.5999999999999996"/>
    <n v="2.2999999999999998"/>
    <n v="4.5"/>
    <n v="4.5"/>
    <n v="0"/>
    <n v="4"/>
    <n v="0"/>
    <n v="4.5999999999999996"/>
    <n v="4.5999999999999996"/>
    <n v="4.5"/>
    <n v="2.2000000000000002"/>
    <n v="2.2000000000000002"/>
    <n v="0"/>
    <n v="0"/>
    <n v="4.5999999999999996"/>
    <n v="0"/>
    <n v="2.2999999999999998"/>
    <n v="11.2"/>
    <n v="0"/>
  </r>
  <r>
    <x v="6"/>
    <n v="7304"/>
    <x v="6"/>
    <s v="Molina"/>
    <n v="4"/>
    <s v="Detenciones"/>
    <n v="220104005"/>
    <n v="220104"/>
    <s v="Delitos Sexuales"/>
    <s v="Violación"/>
    <n v="4"/>
    <n v="0"/>
    <n v="0"/>
    <n v="0"/>
    <n v="0"/>
    <n v="1"/>
    <n v="0"/>
    <n v="0"/>
    <n v="2.2999999999999998"/>
    <n v="0"/>
    <n v="0"/>
    <n v="1"/>
    <n v="0"/>
    <n v="0"/>
    <n v="0"/>
    <n v="0"/>
    <n v="0"/>
    <n v="0"/>
    <n v="2.2000000000000002"/>
    <n v="0"/>
    <n v="0"/>
    <n v="0"/>
    <n v="0"/>
    <n v="0"/>
    <n v="1"/>
    <n v="0"/>
    <n v="0"/>
    <n v="0"/>
    <n v="0"/>
    <n v="0"/>
    <n v="2.2999999999999998"/>
    <n v="1"/>
    <n v="0"/>
    <n v="0"/>
    <n v="0"/>
    <n v="2.2999999999999998"/>
    <n v="0"/>
    <n v="1"/>
    <n v="0"/>
    <n v="2"/>
    <n v="0"/>
    <n v="0"/>
    <n v="2.2999999999999998"/>
    <n v="6.8"/>
    <n v="2.2000000000000002"/>
    <n v="2.2000000000000002"/>
    <n v="0"/>
    <n v="0"/>
    <n v="0"/>
    <n v="2.2999999999999998"/>
    <n v="1"/>
    <n v="0"/>
    <n v="0"/>
  </r>
  <r>
    <x v="6"/>
    <n v="7305"/>
    <x v="6"/>
    <s v="Ra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6"/>
    <n v="7305"/>
    <x v="6"/>
    <s v="Rauco"/>
    <n v="2"/>
    <s v="Casos Policiales"/>
    <n v="220104005"/>
    <n v="220104"/>
    <s v="Delitos Sexuales"/>
    <s v="Violación"/>
    <n v="2"/>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3"/>
    <s v="Denuncias"/>
    <n v="220104005"/>
    <n v="220104"/>
    <s v="Delitos Sexuales"/>
    <s v="Violación"/>
    <n v="3"/>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6"/>
    <n v="7307"/>
    <x v="6"/>
    <s v="Sagrada Familia"/>
    <n v="1"/>
    <s v="Aprehendidos"/>
    <n v="220104005"/>
    <n v="220104"/>
    <s v="Delitos Sexuales"/>
    <s v="Violación"/>
    <n v="1"/>
    <n v="0"/>
    <n v="0"/>
    <n v="0"/>
    <n v="0"/>
    <n v="1"/>
    <n v="0"/>
    <n v="0"/>
    <n v="0"/>
    <n v="0"/>
    <n v="0"/>
    <n v="1"/>
    <n v="0"/>
    <n v="0"/>
    <n v="0"/>
    <n v="0"/>
    <n v="0"/>
    <n v="0"/>
    <n v="1"/>
    <n v="0"/>
    <n v="0"/>
    <n v="0"/>
    <n v="0"/>
    <n v="0"/>
    <n v="1"/>
    <n v="0"/>
    <n v="0"/>
    <n v="0"/>
    <n v="0"/>
    <n v="0"/>
    <n v="5.4"/>
    <n v="1"/>
    <n v="0"/>
    <n v="0"/>
    <n v="0"/>
    <n v="0"/>
    <n v="0"/>
    <n v="1"/>
    <n v="0"/>
    <n v="0"/>
    <n v="0"/>
    <n v="0"/>
    <n v="0"/>
    <n v="0"/>
    <n v="1"/>
    <n v="0"/>
    <n v="0"/>
    <n v="0"/>
    <n v="0"/>
    <n v="0"/>
    <n v="1"/>
    <n v="0"/>
    <n v="0"/>
  </r>
  <r>
    <x v="6"/>
    <n v="7307"/>
    <x v="6"/>
    <s v="Sagrada Familia"/>
    <n v="2"/>
    <s v="Casos Policiales"/>
    <n v="220104005"/>
    <n v="220104"/>
    <s v="Delitos Sexuales"/>
    <s v="Violación"/>
    <n v="2"/>
    <n v="0"/>
    <n v="0"/>
    <n v="10.8"/>
    <n v="0"/>
    <n v="1"/>
    <n v="0"/>
    <n v="10.7"/>
    <n v="5.3"/>
    <n v="0"/>
    <n v="0"/>
    <n v="1"/>
    <n v="5.3"/>
    <n v="5.0999999999999996"/>
    <n v="0"/>
    <n v="0"/>
    <n v="10.8"/>
    <n v="5.4"/>
    <n v="1"/>
    <n v="5.3"/>
    <n v="0"/>
    <n v="0"/>
    <n v="5.3"/>
    <n v="5.3"/>
    <n v="1"/>
    <n v="0"/>
    <n v="0"/>
    <n v="5.4"/>
    <n v="10.9"/>
    <n v="5.4"/>
    <n v="5.4"/>
    <n v="5.4"/>
    <n v="0"/>
    <n v="0"/>
    <n v="0"/>
    <n v="5.3"/>
    <n v="5.3"/>
    <n v="5.3"/>
    <n v="10.6"/>
    <n v="0"/>
    <n v="16.3"/>
    <n v="10.9"/>
    <n v="5.4"/>
    <n v="5.4"/>
    <n v="5.4"/>
    <n v="5.3"/>
    <n v="0"/>
    <n v="0"/>
    <n v="0"/>
    <n v="0"/>
    <n v="5.3"/>
    <n v="0"/>
    <n v="0"/>
  </r>
  <r>
    <x v="6"/>
    <n v="7307"/>
    <x v="6"/>
    <s v="Sagrada Familia"/>
    <n v="3"/>
    <s v="Denuncias"/>
    <n v="220104005"/>
    <n v="220104"/>
    <s v="Delitos Sexuales"/>
    <s v="Violación"/>
    <n v="3"/>
    <n v="0"/>
    <n v="0"/>
    <n v="10.8"/>
    <n v="0"/>
    <n v="1"/>
    <n v="0"/>
    <n v="10.7"/>
    <n v="5.3"/>
    <n v="0"/>
    <n v="0"/>
    <n v="1"/>
    <n v="5.3"/>
    <n v="5.0999999999999996"/>
    <n v="0"/>
    <n v="0"/>
    <n v="10.8"/>
    <n v="5.4"/>
    <n v="1"/>
    <n v="5.3"/>
    <n v="0"/>
    <n v="0"/>
    <n v="5.3"/>
    <n v="5.3"/>
    <n v="1"/>
    <n v="0"/>
    <n v="0"/>
    <n v="5.4"/>
    <n v="10.9"/>
    <n v="5.4"/>
    <n v="0"/>
    <n v="5.4"/>
    <n v="0"/>
    <n v="0"/>
    <n v="0"/>
    <n v="5.3"/>
    <n v="5.3"/>
    <n v="5.3"/>
    <n v="10.6"/>
    <n v="0"/>
    <n v="16.3"/>
    <n v="10.9"/>
    <n v="5.4"/>
    <n v="5.4"/>
    <n v="5.4"/>
    <n v="5.3"/>
    <n v="0"/>
    <n v="0"/>
    <n v="0"/>
    <n v="0"/>
    <n v="5.3"/>
    <n v="0"/>
    <n v="0"/>
  </r>
  <r>
    <x v="6"/>
    <n v="7307"/>
    <x v="6"/>
    <s v="Sagrada Familia"/>
    <n v="4"/>
    <s v="Detenciones"/>
    <n v="220104005"/>
    <n v="220104"/>
    <s v="Delitos Sexuales"/>
    <s v="Violación"/>
    <n v="4"/>
    <n v="0"/>
    <n v="0"/>
    <n v="0"/>
    <n v="0"/>
    <n v="1"/>
    <n v="0"/>
    <n v="0"/>
    <n v="0"/>
    <n v="0"/>
    <n v="0"/>
    <n v="1"/>
    <n v="0"/>
    <n v="0"/>
    <n v="0"/>
    <n v="0"/>
    <n v="0"/>
    <n v="0"/>
    <n v="1"/>
    <n v="0"/>
    <n v="0"/>
    <n v="0"/>
    <n v="0"/>
    <n v="0"/>
    <n v="1"/>
    <n v="0"/>
    <n v="0"/>
    <n v="0"/>
    <n v="0"/>
    <n v="0"/>
    <n v="5.4"/>
    <n v="1"/>
    <n v="0"/>
    <n v="0"/>
    <n v="0"/>
    <n v="0"/>
    <n v="0"/>
    <n v="1"/>
    <n v="0"/>
    <n v="0"/>
    <n v="0"/>
    <n v="0"/>
    <n v="0"/>
    <n v="0"/>
    <n v="1"/>
    <n v="0"/>
    <n v="0"/>
    <n v="0"/>
    <n v="0"/>
    <n v="0"/>
    <n v="1"/>
    <n v="0"/>
    <n v="0"/>
  </r>
  <r>
    <x v="6"/>
    <n v="7308"/>
    <x v="6"/>
    <s v="Teno"/>
    <n v="1"/>
    <s v="Aprehendidos"/>
    <n v="220104005"/>
    <n v="220104"/>
    <s v="Delitos Sexuales"/>
    <s v="Violación"/>
    <n v="1"/>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8"/>
    <x v="6"/>
    <s v="Teno"/>
    <n v="2"/>
    <s v="Casos Policiales"/>
    <n v="220104005"/>
    <n v="220104"/>
    <s v="Delitos Sexuales"/>
    <s v="Violación"/>
    <n v="2"/>
    <n v="0"/>
    <n v="0"/>
    <n v="0"/>
    <n v="14.2"/>
    <n v="3.5"/>
    <n v="0"/>
    <n v="0"/>
    <n v="0"/>
    <n v="0"/>
    <n v="7"/>
    <n v="1"/>
    <n v="6.9"/>
    <n v="3.2"/>
    <n v="3.6"/>
    <n v="7.2"/>
    <n v="0"/>
    <n v="0"/>
    <n v="3.5"/>
    <n v="3.5"/>
    <n v="7.1"/>
    <n v="0"/>
    <n v="0"/>
    <n v="3.5"/>
    <n v="13.9"/>
    <n v="3.5"/>
    <n v="3.2"/>
    <n v="7.3"/>
    <n v="3.6"/>
    <n v="7.1"/>
    <n v="0"/>
    <n v="3.5"/>
    <n v="3.5"/>
    <n v="3.5"/>
    <n v="0"/>
    <n v="3.5"/>
    <n v="3.5"/>
    <n v="3.5"/>
    <n v="3.5"/>
    <n v="6.5"/>
    <n v="0"/>
    <n v="0"/>
    <n v="7.1"/>
    <n v="3.5"/>
    <n v="3.5"/>
    <n v="0"/>
    <n v="0"/>
    <n v="7"/>
    <n v="0"/>
    <n v="0"/>
    <n v="3.5"/>
    <n v="6.9"/>
    <n v="0"/>
  </r>
  <r>
    <x v="6"/>
    <n v="7308"/>
    <x v="6"/>
    <s v="Teno"/>
    <n v="3"/>
    <s v="Denuncias"/>
    <n v="220104005"/>
    <n v="220104"/>
    <s v="Delitos Sexuales"/>
    <s v="Violación"/>
    <n v="3"/>
    <n v="0"/>
    <n v="0"/>
    <n v="0"/>
    <n v="14.2"/>
    <n v="3.5"/>
    <n v="0"/>
    <n v="0"/>
    <n v="0"/>
    <n v="0"/>
    <n v="7"/>
    <n v="1"/>
    <n v="6.9"/>
    <n v="3.2"/>
    <n v="3.6"/>
    <n v="7.2"/>
    <n v="0"/>
    <n v="0"/>
    <n v="3.5"/>
    <n v="0"/>
    <n v="3.5"/>
    <n v="0"/>
    <n v="0"/>
    <n v="3.5"/>
    <n v="13.9"/>
    <n v="3.5"/>
    <n v="3.2"/>
    <n v="7.3"/>
    <n v="0"/>
    <n v="7.1"/>
    <n v="0"/>
    <n v="3.5"/>
    <n v="3.5"/>
    <n v="3.5"/>
    <n v="0"/>
    <n v="3.5"/>
    <n v="3.5"/>
    <n v="3.5"/>
    <n v="3.5"/>
    <n v="6.5"/>
    <n v="0"/>
    <n v="0"/>
    <n v="7.1"/>
    <n v="3.5"/>
    <n v="1"/>
    <n v="0"/>
    <n v="0"/>
    <n v="7"/>
    <n v="0"/>
    <n v="0"/>
    <n v="3.5"/>
    <n v="6.9"/>
    <n v="0"/>
  </r>
  <r>
    <x v="6"/>
    <n v="7308"/>
    <x v="6"/>
    <s v="Teno"/>
    <n v="4"/>
    <s v="Detenciones"/>
    <n v="220104005"/>
    <n v="220104"/>
    <s v="Delitos Sexuales"/>
    <s v="Violación"/>
    <n v="4"/>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9"/>
    <x v="6"/>
    <s v="Vichuquén"/>
    <n v="1"/>
    <s v="Aprehendidos"/>
    <n v="220104005"/>
    <n v="220104"/>
    <s v="Delitos Sexuales"/>
    <s v="Violación"/>
    <n v="1"/>
    <n v="0"/>
    <n v="0"/>
    <n v="0"/>
    <n v="0"/>
    <n v="1"/>
    <n v="0"/>
    <n v="0"/>
    <n v="0"/>
    <n v="0"/>
    <n v="0"/>
    <n v="1"/>
    <n v="0"/>
    <n v="0"/>
    <n v="0"/>
    <n v="0"/>
    <n v="0"/>
    <n v="0"/>
    <n v="1"/>
    <n v="0"/>
    <n v="0"/>
    <n v="0"/>
    <n v="0"/>
    <n v="0"/>
    <n v="1"/>
    <n v="22.8"/>
    <n v="0"/>
    <n v="0"/>
    <n v="0"/>
    <n v="0"/>
    <n v="0"/>
    <n v="1"/>
    <n v="0"/>
    <n v="0"/>
    <n v="0"/>
    <n v="0"/>
    <n v="0"/>
    <n v="1"/>
    <n v="0"/>
    <n v="0"/>
    <n v="0"/>
    <n v="0"/>
    <n v="0"/>
    <n v="0"/>
    <n v="1"/>
    <n v="22.3"/>
    <n v="0"/>
    <n v="0"/>
    <n v="0"/>
    <n v="0"/>
    <n v="1"/>
    <n v="0"/>
    <n v="0"/>
  </r>
  <r>
    <x v="6"/>
    <n v="7309"/>
    <x v="6"/>
    <s v="Vichuquén"/>
    <n v="2"/>
    <s v="Casos Policiales"/>
    <n v="220104005"/>
    <n v="220104"/>
    <s v="Delitos Sexuales"/>
    <s v="Violación"/>
    <n v="2"/>
    <n v="0"/>
    <n v="21.7"/>
    <n v="21.8"/>
    <n v="0"/>
    <n v="22.1"/>
    <n v="0"/>
    <n v="0"/>
    <n v="0"/>
    <n v="0"/>
    <n v="20.3"/>
    <n v="1"/>
    <n v="0"/>
    <n v="0"/>
    <n v="0"/>
    <n v="0"/>
    <n v="0"/>
    <n v="0"/>
    <n v="1"/>
    <n v="0"/>
    <n v="0"/>
    <n v="0"/>
    <n v="0"/>
    <n v="0"/>
    <n v="1"/>
    <n v="20.399999999999999"/>
    <n v="0"/>
    <n v="21.5"/>
    <n v="21.7"/>
    <n v="21.8"/>
    <n v="0"/>
    <n v="1"/>
    <n v="0"/>
    <n v="0"/>
    <n v="0"/>
    <n v="0"/>
    <n v="20.399999999999999"/>
    <n v="1"/>
    <n v="0"/>
    <n v="0"/>
    <n v="0"/>
    <n v="0"/>
    <n v="0"/>
    <n v="0"/>
    <n v="1"/>
    <n v="22.3"/>
    <n v="0"/>
    <n v="0"/>
    <n v="0"/>
    <n v="0"/>
    <n v="1"/>
    <n v="0"/>
    <n v="0"/>
  </r>
  <r>
    <x v="6"/>
    <n v="7309"/>
    <x v="6"/>
    <s v="Vichuquén"/>
    <n v="3"/>
    <s v="Denuncias"/>
    <n v="220104005"/>
    <n v="220104"/>
    <s v="Delitos Sexuales"/>
    <s v="Violación"/>
    <n v="3"/>
    <n v="0"/>
    <n v="21.7"/>
    <n v="21.8"/>
    <n v="0"/>
    <n v="22.1"/>
    <n v="0"/>
    <n v="0"/>
    <n v="0"/>
    <n v="0"/>
    <n v="20.3"/>
    <n v="1"/>
    <n v="0"/>
    <n v="0"/>
    <n v="0"/>
    <n v="0"/>
    <n v="0"/>
    <n v="0"/>
    <n v="1"/>
    <n v="0"/>
    <n v="0"/>
    <n v="0"/>
    <n v="0"/>
    <n v="0"/>
    <n v="1"/>
    <n v="0"/>
    <n v="0"/>
    <n v="21.5"/>
    <n v="21.7"/>
    <n v="21.8"/>
    <n v="0"/>
    <n v="1"/>
    <n v="0"/>
    <n v="0"/>
    <n v="0"/>
    <n v="0"/>
    <n v="20.399999999999999"/>
    <n v="1"/>
    <n v="0"/>
    <n v="0"/>
    <n v="0"/>
    <n v="0"/>
    <n v="0"/>
    <n v="0"/>
    <n v="1"/>
    <n v="0"/>
    <n v="0"/>
    <n v="0"/>
    <n v="0"/>
    <n v="0"/>
    <n v="1"/>
    <n v="0"/>
    <n v="0"/>
  </r>
  <r>
    <x v="6"/>
    <n v="7309"/>
    <x v="6"/>
    <s v="Vichuquén"/>
    <n v="4"/>
    <s v="Detenciones"/>
    <n v="220104005"/>
    <n v="220104"/>
    <s v="Delitos Sexuales"/>
    <s v="Violación"/>
    <n v="4"/>
    <n v="0"/>
    <n v="0"/>
    <n v="0"/>
    <n v="0"/>
    <n v="1"/>
    <n v="0"/>
    <n v="0"/>
    <n v="0"/>
    <n v="0"/>
    <n v="0"/>
    <n v="1"/>
    <n v="0"/>
    <n v="0"/>
    <n v="0"/>
    <n v="0"/>
    <n v="0"/>
    <n v="0"/>
    <n v="1"/>
    <n v="0"/>
    <n v="0"/>
    <n v="0"/>
    <n v="0"/>
    <n v="0"/>
    <n v="1"/>
    <n v="20.399999999999999"/>
    <n v="0"/>
    <n v="0"/>
    <n v="0"/>
    <n v="0"/>
    <n v="0"/>
    <n v="1"/>
    <n v="0"/>
    <n v="0"/>
    <n v="0"/>
    <n v="0"/>
    <n v="0"/>
    <n v="1"/>
    <n v="0"/>
    <n v="0"/>
    <n v="0"/>
    <n v="0"/>
    <n v="0"/>
    <n v="0"/>
    <n v="1"/>
    <n v="22.3"/>
    <n v="0"/>
    <n v="0"/>
    <n v="0"/>
    <n v="0"/>
    <n v="1"/>
    <n v="0"/>
    <n v="0"/>
  </r>
  <r>
    <x v="6"/>
    <n v="7401"/>
    <x v="6"/>
    <s v="Linares"/>
    <n v="1"/>
    <s v="Aprehendidos"/>
    <n v="220104005"/>
    <n v="220104"/>
    <s v="Delitos Sexuales"/>
    <s v="Violación"/>
    <n v="1"/>
    <n v="1.1000000000000001"/>
    <n v="0"/>
    <n v="0"/>
    <n v="1.1000000000000001"/>
    <n v="1"/>
    <n v="0"/>
    <n v="1"/>
    <n v="0"/>
    <n v="0"/>
    <n v="0"/>
    <n v="1"/>
    <n v="0"/>
    <n v="0"/>
    <n v="0"/>
    <n v="1.1000000000000001"/>
    <n v="1.1000000000000001"/>
    <n v="2.2000000000000002"/>
    <n v="1.1000000000000001"/>
    <n v="0"/>
    <n v="0"/>
    <n v="0"/>
    <n v="0"/>
    <n v="0"/>
    <n v="1"/>
    <n v="1"/>
    <n v="0"/>
    <n v="1.1000000000000001"/>
    <n v="1.1000000000000001"/>
    <n v="0"/>
    <n v="0"/>
    <n v="1.1000000000000001"/>
    <n v="1.1000000000000001"/>
    <n v="0"/>
    <n v="0"/>
    <n v="1.1000000000000001"/>
    <n v="0"/>
    <n v="1"/>
    <n v="0"/>
    <n v="2"/>
    <n v="0"/>
    <n v="1.1000000000000001"/>
    <n v="1.1000000000000001"/>
    <n v="0"/>
    <n v="1"/>
    <n v="1.1000000000000001"/>
    <n v="1.1000000000000001"/>
    <n v="0"/>
    <n v="0"/>
    <n v="1.1000000000000001"/>
    <n v="1"/>
    <n v="1.1000000000000001"/>
    <n v="0"/>
  </r>
  <r>
    <x v="6"/>
    <n v="7401"/>
    <x v="6"/>
    <s v="Linares"/>
    <n v="2"/>
    <s v="Casos Policiales"/>
    <n v="220104005"/>
    <n v="220104"/>
    <s v="Delitos Sexuales"/>
    <s v="Violación"/>
    <n v="2"/>
    <n v="5.5"/>
    <n v="6.6"/>
    <n v="6.5"/>
    <n v="11.8"/>
    <n v="1.1000000000000001"/>
    <n v="3.2"/>
    <n v="1.1000000000000001"/>
    <n v="4.3"/>
    <n v="1.1000000000000001"/>
    <n v="7.5"/>
    <n v="5.3"/>
    <n v="12.7"/>
    <n v="4"/>
    <n v="3.3"/>
    <n v="7.7"/>
    <n v="5.4"/>
    <n v="2.2000000000000002"/>
    <n v="5.3"/>
    <n v="5.3"/>
    <n v="3.2"/>
    <n v="0"/>
    <n v="0"/>
    <n v="5.3"/>
    <n v="6.4"/>
    <n v="6.3"/>
    <n v="6.9"/>
    <n v="4.4000000000000004"/>
    <n v="12.1"/>
    <n v="6.5"/>
    <n v="2.2000000000000002"/>
    <n v="6.4"/>
    <n v="7.4"/>
    <n v="7.6"/>
    <n v="1.1000000000000001"/>
    <n v="4.3"/>
    <n v="1.1000000000000001"/>
    <n v="6.4"/>
    <n v="4.2"/>
    <n v="6.9"/>
    <n v="8.8000000000000007"/>
    <n v="5.5"/>
    <n v="6.5"/>
    <n v="2.2000000000000002"/>
    <n v="2.1"/>
    <n v="4.2"/>
    <n v="3.2"/>
    <n v="3.2"/>
    <n v="2.1"/>
    <n v="5.3"/>
    <n v="9.5"/>
    <n v="6.3"/>
    <n v="1.1000000000000001"/>
  </r>
  <r>
    <x v="6"/>
    <n v="7401"/>
    <x v="6"/>
    <s v="Linares"/>
    <n v="3"/>
    <s v="Denuncias"/>
    <n v="220104005"/>
    <n v="220104"/>
    <s v="Delitos Sexuales"/>
    <s v="Violación"/>
    <n v="3"/>
    <n v="4.4000000000000004"/>
    <n v="6.6"/>
    <n v="6.5"/>
    <n v="10.8"/>
    <n v="1.1000000000000001"/>
    <n v="3.2"/>
    <n v="0"/>
    <n v="4.3"/>
    <n v="1.1000000000000001"/>
    <n v="7.5"/>
    <n v="4.3"/>
    <n v="12.7"/>
    <n v="4"/>
    <n v="3.3"/>
    <n v="6.6"/>
    <n v="4.3"/>
    <n v="0"/>
    <n v="4.3"/>
    <n v="5.3"/>
    <n v="3.2"/>
    <n v="0"/>
    <n v="0"/>
    <n v="5.3"/>
    <n v="6.4"/>
    <n v="5.3"/>
    <n v="6.9"/>
    <n v="3.3"/>
    <n v="11"/>
    <n v="6.5"/>
    <n v="2.2000000000000002"/>
    <n v="5.3"/>
    <n v="6.4"/>
    <n v="7.6"/>
    <n v="1.1000000000000001"/>
    <n v="3.2"/>
    <n v="1.1000000000000001"/>
    <n v="6.4"/>
    <n v="4.2"/>
    <n v="5.9"/>
    <n v="8.8000000000000007"/>
    <n v="4.4000000000000004"/>
    <n v="5.4"/>
    <n v="2.2000000000000002"/>
    <n v="2.1"/>
    <n v="3.2"/>
    <n v="2.2000000000000002"/>
    <n v="3.2"/>
    <n v="2.1"/>
    <n v="4.3"/>
    <n v="8.5"/>
    <n v="4.2"/>
    <n v="1.1000000000000001"/>
  </r>
  <r>
    <x v="6"/>
    <n v="7401"/>
    <x v="6"/>
    <s v="Linares"/>
    <n v="4"/>
    <s v="Detenciones"/>
    <n v="220104005"/>
    <n v="220104"/>
    <s v="Delitos Sexuales"/>
    <s v="Violación"/>
    <n v="4"/>
    <n v="1.1000000000000001"/>
    <n v="0"/>
    <n v="0"/>
    <n v="1.1000000000000001"/>
    <n v="1"/>
    <n v="0"/>
    <n v="1.1000000000000001"/>
    <n v="0"/>
    <n v="0"/>
    <n v="0"/>
    <n v="1.1000000000000001"/>
    <n v="0"/>
    <n v="0"/>
    <n v="0"/>
    <n v="1.1000000000000001"/>
    <n v="1.1000000000000001"/>
    <n v="2.2000000000000002"/>
    <n v="1.1000000000000001"/>
    <n v="0"/>
    <n v="0"/>
    <n v="0"/>
    <n v="0"/>
    <n v="0"/>
    <n v="1"/>
    <n v="1.1000000000000001"/>
    <n v="0"/>
    <n v="1.1000000000000001"/>
    <n v="1.1000000000000001"/>
    <n v="0"/>
    <n v="0"/>
    <n v="1.1000000000000001"/>
    <n v="1.1000000000000001"/>
    <n v="0"/>
    <n v="0"/>
    <n v="1.1000000000000001"/>
    <n v="0"/>
    <n v="1"/>
    <n v="0"/>
    <n v="1"/>
    <n v="0"/>
    <n v="1.1000000000000001"/>
    <n v="1.1000000000000001"/>
    <n v="0"/>
    <n v="1"/>
    <n v="1.1000000000000001"/>
    <n v="1.1000000000000001"/>
    <n v="0"/>
    <n v="0"/>
    <n v="1.1000000000000001"/>
    <n v="1.1000000000000001"/>
    <n v="2.1"/>
    <n v="0"/>
  </r>
  <r>
    <x v="6"/>
    <n v="7402"/>
    <x v="6"/>
    <s v="Colbún"/>
    <n v="1"/>
    <s v="Aprehendidos"/>
    <n v="220104005"/>
    <n v="220104"/>
    <s v="Delitos Sexuales"/>
    <s v="Violación"/>
    <n v="1"/>
    <n v="5.0999999999999996"/>
    <n v="0"/>
    <n v="0"/>
    <n v="4.9000000000000004"/>
    <n v="1"/>
    <n v="0"/>
    <n v="0"/>
    <n v="4.7"/>
    <n v="0"/>
    <n v="4.5999999999999996"/>
    <n v="4.5"/>
    <n v="0"/>
    <n v="0"/>
    <n v="0"/>
    <n v="0"/>
    <n v="0"/>
    <n v="0"/>
    <n v="1"/>
    <n v="0"/>
    <n v="0"/>
    <n v="0"/>
    <n v="0"/>
    <n v="0"/>
    <n v="1"/>
    <n v="5.3"/>
    <n v="4.4000000000000004"/>
    <n v="0"/>
    <n v="0"/>
    <n v="0"/>
    <n v="0"/>
    <n v="1"/>
    <n v="4.8"/>
    <n v="0"/>
    <n v="0"/>
    <n v="0"/>
    <n v="0"/>
    <n v="1"/>
    <n v="5.3"/>
    <n v="0"/>
    <n v="0"/>
    <n v="0"/>
    <n v="0"/>
    <n v="0"/>
    <n v="1"/>
    <n v="0"/>
    <n v="0"/>
    <n v="0"/>
    <n v="0"/>
    <n v="5.3"/>
    <n v="1"/>
    <n v="0"/>
    <n v="0"/>
  </r>
  <r>
    <x v="6"/>
    <n v="7402"/>
    <x v="6"/>
    <s v="Colbún"/>
    <n v="2"/>
    <s v="Casos Policiales"/>
    <n v="220104005"/>
    <n v="220104"/>
    <s v="Delitos Sexuales"/>
    <s v="Violación"/>
    <n v="2"/>
    <n v="10.199999999999999"/>
    <n v="0"/>
    <n v="5"/>
    <n v="4.9000000000000004"/>
    <n v="4.9000000000000004"/>
    <n v="4.8"/>
    <n v="0"/>
    <n v="5.3"/>
    <n v="0"/>
    <n v="16"/>
    <n v="10.6"/>
    <n v="0"/>
    <n v="4.4000000000000004"/>
    <n v="0"/>
    <n v="10.1"/>
    <n v="10"/>
    <n v="4.9000000000000004"/>
    <n v="9.8000000000000007"/>
    <n v="0"/>
    <n v="0"/>
    <n v="5.3"/>
    <n v="0"/>
    <n v="10.6"/>
    <n v="1"/>
    <n v="5.3"/>
    <n v="8.9"/>
    <n v="10.199999999999999"/>
    <n v="0"/>
    <n v="5"/>
    <n v="0"/>
    <n v="9.8000000000000007"/>
    <n v="9.6999999999999993"/>
    <n v="16"/>
    <n v="16"/>
    <n v="5.3"/>
    <n v="0"/>
    <n v="1"/>
    <n v="5.3"/>
    <n v="26.6"/>
    <n v="0"/>
    <n v="10.1"/>
    <n v="10"/>
    <n v="0"/>
    <n v="9.8000000000000007"/>
    <n v="4.8"/>
    <n v="5.3"/>
    <n v="5.3"/>
    <n v="10.6"/>
    <n v="5.3"/>
    <n v="5.3"/>
    <n v="10.6"/>
    <n v="0"/>
  </r>
  <r>
    <x v="6"/>
    <n v="7402"/>
    <x v="6"/>
    <s v="Colbún"/>
    <n v="3"/>
    <s v="Denuncias"/>
    <n v="220104005"/>
    <n v="220104"/>
    <s v="Delitos Sexuales"/>
    <s v="Violación"/>
    <n v="3"/>
    <n v="5.0999999999999996"/>
    <n v="0"/>
    <n v="5"/>
    <n v="0"/>
    <n v="4.9000000000000004"/>
    <n v="4.8"/>
    <n v="0"/>
    <n v="0"/>
    <n v="0"/>
    <n v="10.6"/>
    <n v="5.3"/>
    <n v="0"/>
    <n v="4.4000000000000004"/>
    <n v="0"/>
    <n v="10.1"/>
    <n v="10"/>
    <n v="4.9000000000000004"/>
    <n v="9.8000000000000007"/>
    <n v="0"/>
    <n v="0"/>
    <n v="5.3"/>
    <n v="0"/>
    <n v="10.6"/>
    <n v="1"/>
    <n v="0"/>
    <n v="4.4000000000000004"/>
    <n v="10.199999999999999"/>
    <n v="0"/>
    <n v="5"/>
    <n v="0"/>
    <n v="9.8000000000000007"/>
    <n v="4.8"/>
    <n v="16"/>
    <n v="16"/>
    <n v="5.3"/>
    <n v="0"/>
    <n v="1"/>
    <n v="0"/>
    <n v="22.2"/>
    <n v="0"/>
    <n v="10.1"/>
    <n v="10"/>
    <n v="0"/>
    <n v="9.8000000000000007"/>
    <n v="4.8"/>
    <n v="5.3"/>
    <n v="5.3"/>
    <n v="10.6"/>
    <n v="0"/>
    <n v="5.3"/>
    <n v="10.6"/>
    <n v="0"/>
  </r>
  <r>
    <x v="6"/>
    <n v="7402"/>
    <x v="6"/>
    <s v="Colbún"/>
    <n v="4"/>
    <s v="Detenciones"/>
    <n v="220104005"/>
    <n v="220104"/>
    <s v="Delitos Sexuales"/>
    <s v="Violación"/>
    <n v="4"/>
    <n v="5.0999999999999996"/>
    <n v="0"/>
    <n v="0"/>
    <n v="4.9000000000000004"/>
    <n v="1"/>
    <n v="0"/>
    <n v="0"/>
    <n v="5.3"/>
    <n v="0"/>
    <n v="5.3"/>
    <n v="5.3"/>
    <n v="0"/>
    <n v="0"/>
    <n v="0"/>
    <n v="0"/>
    <n v="0"/>
    <n v="0"/>
    <n v="1"/>
    <n v="0"/>
    <n v="0"/>
    <n v="0"/>
    <n v="0"/>
    <n v="0"/>
    <n v="1"/>
    <n v="5.3"/>
    <n v="4.4000000000000004"/>
    <n v="0"/>
    <n v="0"/>
    <n v="0"/>
    <n v="0"/>
    <n v="1"/>
    <n v="4.8"/>
    <n v="0"/>
    <n v="0"/>
    <n v="0"/>
    <n v="0"/>
    <n v="1"/>
    <n v="5.3"/>
    <n v="4.4000000000000004"/>
    <n v="0"/>
    <n v="0"/>
    <n v="0"/>
    <n v="0"/>
    <n v="1"/>
    <n v="0"/>
    <n v="0"/>
    <n v="0"/>
    <n v="0"/>
    <n v="5.3"/>
    <n v="1"/>
    <n v="0"/>
    <n v="0"/>
  </r>
  <r>
    <x v="6"/>
    <n v="7403"/>
    <x v="6"/>
    <s v="Longaví"/>
    <n v="1"/>
    <s v="Aprehendidos"/>
    <n v="220104005"/>
    <n v="220104"/>
    <s v="Delitos Sexuales"/>
    <s v="Violación"/>
    <n v="1"/>
    <n v="0"/>
    <n v="0"/>
    <n v="0"/>
    <n v="3.3"/>
    <n v="1"/>
    <n v="3.2"/>
    <n v="0"/>
    <n v="0"/>
    <n v="0"/>
    <n v="0"/>
    <n v="1"/>
    <n v="0"/>
    <n v="0"/>
    <n v="0"/>
    <n v="0"/>
    <n v="0"/>
    <n v="0"/>
    <n v="1"/>
    <n v="0"/>
    <n v="0"/>
    <n v="0"/>
    <n v="3.2"/>
    <n v="0"/>
    <n v="1"/>
    <n v="0"/>
    <n v="0"/>
    <n v="0"/>
    <n v="0"/>
    <n v="0"/>
    <n v="0"/>
    <n v="3.3"/>
    <n v="0"/>
    <n v="0"/>
    <n v="0"/>
    <n v="0"/>
    <n v="0"/>
    <n v="1"/>
    <n v="0"/>
    <n v="0"/>
    <n v="0"/>
    <n v="0"/>
    <n v="0"/>
    <n v="0"/>
    <n v="1"/>
    <n v="0"/>
    <n v="0"/>
    <n v="0"/>
    <n v="0"/>
    <n v="0"/>
    <n v="7"/>
    <n v="0"/>
    <n v="0"/>
  </r>
  <r>
    <x v="6"/>
    <n v="7403"/>
    <x v="6"/>
    <s v="Longaví"/>
    <n v="2"/>
    <s v="Casos Policiales"/>
    <n v="220104005"/>
    <n v="220104"/>
    <s v="Delitos Sexuales"/>
    <s v="Violación"/>
    <n v="2"/>
    <n v="6.7"/>
    <n v="6.6"/>
    <n v="6.6"/>
    <n v="3.3"/>
    <n v="3.3"/>
    <n v="12.9"/>
    <n v="3.5"/>
    <n v="3.5"/>
    <n v="3.5"/>
    <n v="7"/>
    <n v="7"/>
    <n v="7"/>
    <n v="3"/>
    <n v="0"/>
    <n v="6.6"/>
    <n v="3.3"/>
    <n v="3.3"/>
    <n v="1"/>
    <n v="6.5"/>
    <n v="3.5"/>
    <n v="0"/>
    <n v="7"/>
    <n v="3.5"/>
    <n v="1"/>
    <n v="7"/>
    <n v="0"/>
    <n v="13.4"/>
    <n v="6.6"/>
    <n v="0"/>
    <n v="9.8000000000000007"/>
    <n v="9.8000000000000007"/>
    <n v="6.5"/>
    <n v="10.4"/>
    <n v="3.5"/>
    <n v="7"/>
    <n v="13.9"/>
    <n v="7"/>
    <n v="14"/>
    <n v="3"/>
    <n v="10"/>
    <n v="6.6"/>
    <n v="3.3"/>
    <n v="9.8000000000000007"/>
    <n v="6.5"/>
    <n v="0"/>
    <n v="0"/>
    <n v="3.5"/>
    <n v="7"/>
    <n v="7"/>
    <n v="17.5"/>
    <n v="7"/>
    <n v="3.5"/>
  </r>
  <r>
    <x v="6"/>
    <n v="7403"/>
    <x v="6"/>
    <s v="Longaví"/>
    <n v="3"/>
    <s v="Denuncias"/>
    <n v="220104005"/>
    <n v="220104"/>
    <s v="Delitos Sexuales"/>
    <s v="Violación"/>
    <n v="3"/>
    <n v="6.7"/>
    <n v="6.6"/>
    <n v="6.6"/>
    <n v="0"/>
    <n v="3.3"/>
    <n v="9.6999999999999993"/>
    <n v="3.5"/>
    <n v="3.5"/>
    <n v="3.5"/>
    <n v="7"/>
    <n v="7"/>
    <n v="7"/>
    <n v="3"/>
    <n v="0"/>
    <n v="6.6"/>
    <n v="3.3"/>
    <n v="3.3"/>
    <n v="1"/>
    <n v="6.5"/>
    <n v="3.5"/>
    <n v="0"/>
    <n v="3.5"/>
    <n v="3.5"/>
    <n v="1"/>
    <n v="7"/>
    <n v="0"/>
    <n v="13.4"/>
    <n v="6.6"/>
    <n v="0"/>
    <n v="9.8000000000000007"/>
    <n v="6.5"/>
    <n v="6.5"/>
    <n v="10.4"/>
    <n v="3.5"/>
    <n v="7"/>
    <n v="13.9"/>
    <n v="7"/>
    <n v="14"/>
    <n v="3"/>
    <n v="10"/>
    <n v="6.6"/>
    <n v="3.3"/>
    <n v="9.8000000000000007"/>
    <n v="6.5"/>
    <n v="0"/>
    <n v="0"/>
    <n v="3.5"/>
    <n v="7"/>
    <n v="7"/>
    <n v="7"/>
    <n v="7"/>
    <n v="3.5"/>
  </r>
  <r>
    <x v="6"/>
    <n v="7403"/>
    <x v="6"/>
    <s v="Longaví"/>
    <n v="4"/>
    <s v="Detenciones"/>
    <n v="220104005"/>
    <n v="220104"/>
    <s v="Delitos Sexuales"/>
    <s v="Violación"/>
    <n v="4"/>
    <n v="0"/>
    <n v="0"/>
    <n v="0"/>
    <n v="3.3"/>
    <n v="1"/>
    <n v="3.2"/>
    <n v="0"/>
    <n v="0"/>
    <n v="0"/>
    <n v="0"/>
    <n v="1"/>
    <n v="0"/>
    <n v="0"/>
    <n v="0"/>
    <n v="0"/>
    <n v="0"/>
    <n v="0"/>
    <n v="1"/>
    <n v="0"/>
    <n v="0"/>
    <n v="0"/>
    <n v="3.5"/>
    <n v="0"/>
    <n v="1"/>
    <n v="0"/>
    <n v="0"/>
    <n v="0"/>
    <n v="0"/>
    <n v="0"/>
    <n v="0"/>
    <n v="3.3"/>
    <n v="0"/>
    <n v="0"/>
    <n v="0"/>
    <n v="0"/>
    <n v="0"/>
    <n v="1"/>
    <n v="0"/>
    <n v="0"/>
    <n v="0"/>
    <n v="0"/>
    <n v="0"/>
    <n v="0"/>
    <n v="1"/>
    <n v="0"/>
    <n v="0"/>
    <n v="0"/>
    <n v="0"/>
    <n v="0"/>
    <n v="10.5"/>
    <n v="0"/>
    <n v="0"/>
  </r>
  <r>
    <x v="6"/>
    <n v="7404"/>
    <x v="6"/>
    <s v="Parral"/>
    <n v="1"/>
    <s v="Aprehendidos"/>
    <n v="220104005"/>
    <n v="220104"/>
    <s v="Delitos Sexuales"/>
    <s v="Violación"/>
    <n v="1"/>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4"/>
    <x v="6"/>
    <s v="Parral"/>
    <n v="2"/>
    <s v="Casos Policiales"/>
    <n v="220104005"/>
    <n v="220104"/>
    <s v="Delitos Sexuales"/>
    <s v="Violación"/>
    <n v="2"/>
    <n v="2.5"/>
    <n v="17.100000000000001"/>
    <n v="4.9000000000000004"/>
    <n v="4.8"/>
    <n v="4.8"/>
    <n v="2.4"/>
    <n v="5.3"/>
    <n v="2.7"/>
    <n v="5.4"/>
    <n v="0"/>
    <n v="13.5"/>
    <n v="2.7"/>
    <n v="0"/>
    <n v="2.5"/>
    <n v="4.9000000000000004"/>
    <n v="2.4"/>
    <n v="7.2"/>
    <n v="4.8"/>
    <n v="0"/>
    <n v="5.3"/>
    <n v="0"/>
    <n v="2.7"/>
    <n v="2.7"/>
    <n v="5.4"/>
    <n v="2.7"/>
    <n v="2.2000000000000002"/>
    <n v="0"/>
    <n v="9.8000000000000007"/>
    <n v="2.4"/>
    <n v="9.6"/>
    <n v="1"/>
    <n v="0"/>
    <n v="16"/>
    <n v="8"/>
    <n v="2.7"/>
    <n v="2.7"/>
    <n v="13.5"/>
    <n v="0"/>
    <n v="0"/>
    <n v="2.5"/>
    <n v="0"/>
    <n v="4.9000000000000004"/>
    <n v="2.4"/>
    <n v="2.4"/>
    <n v="0"/>
    <n v="10.7"/>
    <n v="2.7"/>
    <n v="10.8"/>
    <n v="0"/>
    <n v="5.4"/>
    <n v="2.7"/>
    <n v="5.4"/>
  </r>
  <r>
    <x v="6"/>
    <n v="7404"/>
    <x v="6"/>
    <s v="Parral"/>
    <n v="3"/>
    <s v="Denuncias"/>
    <n v="220104005"/>
    <n v="220104"/>
    <s v="Delitos Sexuales"/>
    <s v="Violación"/>
    <n v="3"/>
    <n v="2.5"/>
    <n v="12.2"/>
    <n v="4.9000000000000004"/>
    <n v="4.8"/>
    <n v="4.8"/>
    <n v="2.4"/>
    <n v="5.3"/>
    <n v="2.7"/>
    <n v="5.4"/>
    <n v="0"/>
    <n v="13.5"/>
    <n v="2.7"/>
    <n v="0"/>
    <n v="2.5"/>
    <n v="2.4"/>
    <n v="2.4"/>
    <n v="7.2"/>
    <n v="4.8"/>
    <n v="0"/>
    <n v="5.3"/>
    <n v="0"/>
    <n v="2.7"/>
    <n v="2.7"/>
    <n v="5.4"/>
    <n v="2.7"/>
    <n v="2.2000000000000002"/>
    <n v="0"/>
    <n v="9.8000000000000007"/>
    <n v="2.4"/>
    <n v="7.2"/>
    <n v="1"/>
    <n v="0"/>
    <n v="16"/>
    <n v="8"/>
    <n v="0"/>
    <n v="2.7"/>
    <n v="10.8"/>
    <n v="0"/>
    <n v="0"/>
    <n v="0"/>
    <n v="0"/>
    <n v="2.4"/>
    <n v="2.4"/>
    <n v="2.4"/>
    <n v="0"/>
    <n v="10.7"/>
    <n v="2.7"/>
    <n v="10.8"/>
    <n v="0"/>
    <n v="5.4"/>
    <n v="2.7"/>
    <n v="5.4"/>
  </r>
  <r>
    <x v="6"/>
    <n v="7404"/>
    <x v="6"/>
    <s v="Parral"/>
    <n v="4"/>
    <s v="Detenciones"/>
    <n v="220104005"/>
    <n v="220104"/>
    <s v="Delitos Sexuales"/>
    <s v="Violación"/>
    <n v="4"/>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5"/>
    <x v="6"/>
    <s v="Retiro"/>
    <n v="1"/>
    <s v="Aprehendidos"/>
    <n v="220104005"/>
    <n v="220104"/>
    <s v="Delitos Sexuales"/>
    <s v="Violación"/>
    <n v="1"/>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5"/>
    <x v="6"/>
    <s v="Retiro"/>
    <n v="2"/>
    <s v="Casos Policiales"/>
    <n v="220104005"/>
    <n v="220104"/>
    <s v="Delitos Sexuales"/>
    <s v="Violación"/>
    <n v="2"/>
    <n v="5.0999999999999996"/>
    <n v="5.0999999999999996"/>
    <n v="0"/>
    <n v="10.1"/>
    <n v="1"/>
    <n v="0"/>
    <n v="0"/>
    <n v="0"/>
    <n v="0"/>
    <n v="0"/>
    <n v="1"/>
    <n v="6.1"/>
    <n v="0"/>
    <n v="0"/>
    <n v="5.0999999999999996"/>
    <n v="10.1"/>
    <n v="0"/>
    <n v="1"/>
    <n v="0"/>
    <n v="5.9"/>
    <n v="0"/>
    <n v="0"/>
    <n v="0"/>
    <n v="6.1"/>
    <n v="0"/>
    <n v="4.7"/>
    <n v="0"/>
    <n v="0"/>
    <n v="0"/>
    <n v="5"/>
    <n v="15"/>
    <n v="0"/>
    <n v="0"/>
    <n v="0"/>
    <n v="0"/>
    <n v="12.1"/>
    <n v="1"/>
    <n v="6.2"/>
    <n v="4.7"/>
    <n v="10.199999999999999"/>
    <n v="5.0999999999999996"/>
    <n v="5.0999999999999996"/>
    <n v="10.1"/>
    <n v="1"/>
    <n v="0"/>
    <n v="17.7"/>
    <n v="0"/>
    <n v="6"/>
    <n v="0"/>
    <n v="1"/>
    <n v="0"/>
    <n v="0"/>
  </r>
  <r>
    <x v="6"/>
    <n v="7405"/>
    <x v="6"/>
    <s v="Retiro"/>
    <n v="3"/>
    <s v="Denuncias"/>
    <n v="220104005"/>
    <n v="220104"/>
    <s v="Delitos Sexuales"/>
    <s v="Violación"/>
    <n v="3"/>
    <n v="5.0999999999999996"/>
    <n v="5.0999999999999996"/>
    <n v="0"/>
    <n v="0"/>
    <n v="1"/>
    <n v="0"/>
    <n v="0"/>
    <n v="0"/>
    <n v="0"/>
    <n v="0"/>
    <n v="1"/>
    <n v="6.1"/>
    <n v="0"/>
    <n v="0"/>
    <n v="5.0999999999999996"/>
    <n v="10.1"/>
    <n v="0"/>
    <n v="1"/>
    <n v="0"/>
    <n v="5.9"/>
    <n v="0"/>
    <n v="0"/>
    <n v="0"/>
    <n v="6.1"/>
    <n v="0"/>
    <n v="4.7"/>
    <n v="0"/>
    <n v="0"/>
    <n v="0"/>
    <n v="5"/>
    <n v="10"/>
    <n v="0"/>
    <n v="0"/>
    <n v="0"/>
    <n v="0"/>
    <n v="12.1"/>
    <n v="1"/>
    <n v="0"/>
    <n v="4.7"/>
    <n v="5.0999999999999996"/>
    <n v="0"/>
    <n v="5.0999999999999996"/>
    <n v="10.1"/>
    <n v="1"/>
    <n v="0"/>
    <n v="17.7"/>
    <n v="0"/>
    <n v="6"/>
    <n v="0"/>
    <n v="1"/>
    <n v="0"/>
    <n v="0"/>
  </r>
  <r>
    <x v="6"/>
    <n v="7405"/>
    <x v="6"/>
    <s v="Retiro"/>
    <n v="4"/>
    <s v="Detenciones"/>
    <n v="220104005"/>
    <n v="220104"/>
    <s v="Delitos Sexuales"/>
    <s v="Violación"/>
    <n v="4"/>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6"/>
    <x v="6"/>
    <s v="San Javier"/>
    <n v="1"/>
    <s v="Aprehendidos"/>
    <n v="220104005"/>
    <n v="220104"/>
    <s v="Delitos Sexuales"/>
    <s v="Violación"/>
    <n v="1"/>
    <n v="4.7"/>
    <n v="2.2999999999999998"/>
    <n v="0"/>
    <n v="0"/>
    <n v="1"/>
    <n v="0"/>
    <n v="0"/>
    <n v="0"/>
    <n v="2.1"/>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6"/>
    <x v="6"/>
    <s v="San Javier"/>
    <n v="2"/>
    <s v="Casos Policiales"/>
    <n v="220104005"/>
    <n v="220104"/>
    <s v="Delitos Sexuales"/>
    <s v="Violación"/>
    <n v="2"/>
    <n v="16.399999999999999"/>
    <n v="2.2999999999999998"/>
    <n v="4.5999999999999996"/>
    <n v="0"/>
    <n v="8.9"/>
    <n v="4.4000000000000004"/>
    <n v="4.9000000000000004"/>
    <n v="2.4"/>
    <n v="7.2"/>
    <n v="2.4"/>
    <n v="4.8"/>
    <n v="2.4"/>
    <n v="6.1"/>
    <n v="11.7"/>
    <n v="6.9"/>
    <n v="4.5999999999999996"/>
    <n v="6.8"/>
    <n v="4.5"/>
    <n v="4.4000000000000004"/>
    <n v="4.8"/>
    <n v="0"/>
    <n v="2.4"/>
    <n v="0"/>
    <n v="4.8"/>
    <n v="7.1"/>
    <n v="4"/>
    <n v="4.7"/>
    <n v="2.2999999999999998"/>
    <n v="4.5999999999999996"/>
    <n v="2.2999999999999998"/>
    <n v="2.2000000000000002"/>
    <n v="4.4000000000000004"/>
    <n v="9.6999999999999993"/>
    <n v="0"/>
    <n v="4.8"/>
    <n v="7.2"/>
    <n v="4.8"/>
    <n v="11.9"/>
    <n v="4"/>
    <n v="2.2999999999999998"/>
    <n v="4.5999999999999996"/>
    <n v="6.8"/>
    <n v="4.5"/>
    <n v="6.7"/>
    <n v="0"/>
    <n v="7.3"/>
    <n v="4.8"/>
    <n v="2.4"/>
    <n v="2.4"/>
    <n v="2.4"/>
    <n v="16.600000000000001"/>
    <n v="7.2"/>
  </r>
  <r>
    <x v="6"/>
    <n v="7406"/>
    <x v="6"/>
    <s v="San Javier"/>
    <n v="3"/>
    <s v="Denuncias"/>
    <n v="220104005"/>
    <n v="220104"/>
    <s v="Delitos Sexuales"/>
    <s v="Violación"/>
    <n v="3"/>
    <n v="11.7"/>
    <n v="0"/>
    <n v="4.5999999999999996"/>
    <n v="0"/>
    <n v="8.9"/>
    <n v="4.4000000000000004"/>
    <n v="4.9000000000000004"/>
    <n v="2.4"/>
    <n v="4.8"/>
    <n v="2.4"/>
    <n v="4.8"/>
    <n v="2.4"/>
    <n v="4"/>
    <n v="9.4"/>
    <n v="4.5999999999999996"/>
    <n v="2.2999999999999998"/>
    <n v="4.5"/>
    <n v="4.5"/>
    <n v="4.4000000000000004"/>
    <n v="4.8"/>
    <n v="0"/>
    <n v="2.4"/>
    <n v="0"/>
    <n v="4.8"/>
    <n v="7.1"/>
    <n v="4"/>
    <n v="2.2999999999999998"/>
    <n v="0"/>
    <n v="4.5999999999999996"/>
    <n v="2.2999999999999998"/>
    <n v="2.2000000000000002"/>
    <n v="2.2000000000000002"/>
    <n v="7.3"/>
    <n v="0"/>
    <n v="4.8"/>
    <n v="4.8"/>
    <n v="4.8"/>
    <n v="11.9"/>
    <n v="4"/>
    <n v="2.2999999999999998"/>
    <n v="2.2999999999999998"/>
    <n v="4.5999999999999996"/>
    <n v="2.2999999999999998"/>
    <n v="4.5"/>
    <n v="0"/>
    <n v="7.3"/>
    <n v="4.8"/>
    <n v="2.4"/>
    <n v="2.4"/>
    <n v="2.4"/>
    <n v="11.9"/>
    <n v="4.8"/>
  </r>
  <r>
    <x v="6"/>
    <n v="7406"/>
    <x v="6"/>
    <s v="San Javier"/>
    <n v="4"/>
    <s v="Detenciones"/>
    <n v="220104005"/>
    <n v="220104"/>
    <s v="Delitos Sexuales"/>
    <s v="Violación"/>
    <n v="4"/>
    <n v="4.7"/>
    <n v="2.2999999999999998"/>
    <n v="0"/>
    <n v="0"/>
    <n v="1"/>
    <n v="0"/>
    <n v="0"/>
    <n v="0"/>
    <n v="2.4"/>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7"/>
    <x v="6"/>
    <s v="Villa Alegre"/>
    <n v="1"/>
    <s v="Aprehendidos"/>
    <n v="220104005"/>
    <n v="220104"/>
    <s v="Delitos Sexuales"/>
    <s v="Violación"/>
    <n v="1"/>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7"/>
    <x v="6"/>
    <s v="Villa Alegre"/>
    <n v="2"/>
    <s v="Casos Policiales"/>
    <n v="220104005"/>
    <n v="220104"/>
    <s v="Delitos Sexuales"/>
    <s v="Violación"/>
    <n v="2"/>
    <n v="0"/>
    <n v="0"/>
    <n v="12.5"/>
    <n v="0"/>
    <n v="12.3"/>
    <n v="0"/>
    <n v="0"/>
    <n v="0"/>
    <n v="6.9"/>
    <n v="7"/>
    <n v="7"/>
    <n v="7"/>
    <n v="5.7"/>
    <n v="0"/>
    <n v="6.3"/>
    <n v="0"/>
    <n v="0"/>
    <n v="1"/>
    <n v="0"/>
    <n v="0"/>
    <n v="0"/>
    <n v="0"/>
    <n v="7"/>
    <n v="7"/>
    <n v="7"/>
    <n v="17.100000000000001"/>
    <n v="19"/>
    <n v="6.3"/>
    <n v="0"/>
    <n v="0"/>
    <n v="6.1"/>
    <n v="0"/>
    <n v="6.9"/>
    <n v="0"/>
    <n v="0"/>
    <n v="0"/>
    <n v="1"/>
    <n v="14.1"/>
    <n v="5.7"/>
    <n v="0"/>
    <n v="0"/>
    <n v="18.7"/>
    <n v="6.2"/>
    <n v="1"/>
    <n v="0"/>
    <n v="0"/>
    <n v="6.9"/>
    <n v="0"/>
    <n v="14"/>
    <n v="1"/>
    <n v="14.1"/>
    <n v="6.9"/>
  </r>
  <r>
    <x v="6"/>
    <n v="7407"/>
    <x v="6"/>
    <s v="Villa Alegre"/>
    <n v="3"/>
    <s v="Denuncias"/>
    <n v="220104005"/>
    <n v="220104"/>
    <s v="Delitos Sexuales"/>
    <s v="Violación"/>
    <n v="3"/>
    <n v="0"/>
    <n v="0"/>
    <n v="12.5"/>
    <n v="0"/>
    <n v="1"/>
    <n v="0"/>
    <n v="0"/>
    <n v="0"/>
    <n v="6.9"/>
    <n v="7"/>
    <n v="7"/>
    <n v="7"/>
    <n v="5.7"/>
    <n v="0"/>
    <n v="6.3"/>
    <n v="0"/>
    <n v="0"/>
    <n v="1"/>
    <n v="0"/>
    <n v="0"/>
    <n v="0"/>
    <n v="0"/>
    <n v="7"/>
    <n v="7"/>
    <n v="7"/>
    <n v="11.4"/>
    <n v="19"/>
    <n v="6.3"/>
    <n v="0"/>
    <n v="0"/>
    <n v="6.1"/>
    <n v="0"/>
    <n v="6.9"/>
    <n v="0"/>
    <n v="0"/>
    <n v="0"/>
    <n v="1"/>
    <n v="14.1"/>
    <n v="5.7"/>
    <n v="0"/>
    <n v="0"/>
    <n v="18.7"/>
    <n v="0"/>
    <n v="1"/>
    <n v="0"/>
    <n v="0"/>
    <n v="6.9"/>
    <n v="0"/>
    <n v="7"/>
    <n v="1"/>
    <n v="14.1"/>
    <n v="6.9"/>
  </r>
  <r>
    <x v="6"/>
    <n v="7407"/>
    <x v="6"/>
    <s v="Villa Alegre"/>
    <n v="4"/>
    <s v="Detenciones"/>
    <n v="220104005"/>
    <n v="220104"/>
    <s v="Delitos Sexuales"/>
    <s v="Violación"/>
    <n v="4"/>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8"/>
    <x v="6"/>
    <s v="Yerbas Buenas"/>
    <n v="1"/>
    <s v="Aprehendidos"/>
    <n v="220104005"/>
    <n v="220104"/>
    <s v="Delitos Sexuales"/>
    <s v="Violación"/>
    <n v="1"/>
    <n v="0"/>
    <n v="0"/>
    <n v="0"/>
    <n v="0"/>
    <n v="1"/>
    <n v="0"/>
    <n v="0"/>
    <n v="0"/>
    <n v="0"/>
    <n v="5.4"/>
    <n v="5.3"/>
    <n v="0"/>
    <n v="0"/>
    <n v="0"/>
    <n v="0"/>
    <n v="0"/>
    <n v="0"/>
    <n v="1"/>
    <n v="0"/>
    <n v="0"/>
    <n v="0"/>
    <n v="5.4"/>
    <n v="0"/>
    <n v="1"/>
    <n v="0"/>
    <n v="0"/>
    <n v="0"/>
    <n v="0"/>
    <n v="0"/>
    <n v="0"/>
    <n v="5.6"/>
    <n v="0"/>
    <n v="0"/>
    <n v="0"/>
    <n v="0"/>
    <n v="0"/>
    <n v="1"/>
    <n v="0"/>
    <n v="0"/>
    <n v="0"/>
    <n v="0"/>
    <n v="0"/>
    <n v="0"/>
    <n v="1"/>
    <n v="0"/>
    <n v="0"/>
    <n v="0"/>
    <n v="0"/>
    <n v="0"/>
    <n v="1"/>
    <n v="0"/>
    <n v="0"/>
  </r>
  <r>
    <x v="6"/>
    <n v="7408"/>
    <x v="6"/>
    <s v="Yerbas Buenas"/>
    <n v="2"/>
    <s v="Casos Policiales"/>
    <n v="220104005"/>
    <n v="220104"/>
    <s v="Delitos Sexuales"/>
    <s v="Violación"/>
    <n v="2"/>
    <n v="5.8"/>
    <n v="0"/>
    <n v="17.100000000000001"/>
    <n v="5.7"/>
    <n v="1"/>
    <n v="0"/>
    <n v="17.399999999999999"/>
    <n v="0"/>
    <n v="5.8"/>
    <n v="17.3"/>
    <n v="11.5"/>
    <n v="11.5"/>
    <n v="10.4"/>
    <n v="29"/>
    <n v="5.8"/>
    <n v="0"/>
    <n v="0"/>
    <n v="1"/>
    <n v="0"/>
    <n v="0"/>
    <n v="5.8"/>
    <n v="5.8"/>
    <n v="11.5"/>
    <n v="5.8"/>
    <n v="17.2"/>
    <n v="0"/>
    <n v="11.6"/>
    <n v="5.8"/>
    <n v="0"/>
    <n v="11.3"/>
    <n v="11.2"/>
    <n v="0"/>
    <n v="0"/>
    <n v="0"/>
    <n v="0"/>
    <n v="0"/>
    <n v="5.8"/>
    <n v="0"/>
    <n v="10.4"/>
    <n v="17.399999999999999"/>
    <n v="5.8"/>
    <n v="5.7"/>
    <n v="0"/>
    <n v="5.6"/>
    <n v="0"/>
    <n v="0"/>
    <n v="5.8"/>
    <n v="0"/>
    <n v="0"/>
    <n v="5.8"/>
    <n v="11.5"/>
    <n v="5.8"/>
  </r>
  <r>
    <x v="6"/>
    <n v="7408"/>
    <x v="6"/>
    <s v="Yerbas Buenas"/>
    <n v="3"/>
    <s v="Denuncias"/>
    <n v="220104005"/>
    <n v="220104"/>
    <s v="Delitos Sexuales"/>
    <s v="Violación"/>
    <n v="3"/>
    <n v="5.8"/>
    <n v="0"/>
    <n v="17.100000000000001"/>
    <n v="5.7"/>
    <n v="1"/>
    <n v="0"/>
    <n v="17.399999999999999"/>
    <n v="0"/>
    <n v="5.8"/>
    <n v="11.5"/>
    <n v="5.8"/>
    <n v="11.5"/>
    <n v="10.4"/>
    <n v="29"/>
    <n v="5.8"/>
    <n v="0"/>
    <n v="0"/>
    <n v="1"/>
    <n v="0"/>
    <n v="0"/>
    <n v="5.8"/>
    <n v="0"/>
    <n v="11.5"/>
    <n v="5.8"/>
    <n v="17.2"/>
    <n v="0"/>
    <n v="11.6"/>
    <n v="5.8"/>
    <n v="0"/>
    <n v="11.3"/>
    <n v="5.6"/>
    <n v="0"/>
    <n v="0"/>
    <n v="0"/>
    <n v="0"/>
    <n v="0"/>
    <n v="5.8"/>
    <n v="0"/>
    <n v="10.4"/>
    <n v="17.399999999999999"/>
    <n v="5.8"/>
    <n v="5.7"/>
    <n v="0"/>
    <n v="5.6"/>
    <n v="0"/>
    <n v="0"/>
    <n v="5.8"/>
    <n v="0"/>
    <n v="0"/>
    <n v="5.8"/>
    <n v="11.5"/>
    <n v="5.8"/>
  </r>
  <r>
    <x v="6"/>
    <n v="7408"/>
    <x v="6"/>
    <s v="Yerbas Buenas"/>
    <n v="4"/>
    <s v="Detenciones"/>
    <n v="220104005"/>
    <n v="220104"/>
    <s v="Delitos Sexuales"/>
    <s v="Violación"/>
    <n v="4"/>
    <n v="0"/>
    <n v="0"/>
    <n v="0"/>
    <n v="0"/>
    <n v="1"/>
    <n v="0"/>
    <n v="0"/>
    <n v="0"/>
    <n v="0"/>
    <n v="5.8"/>
    <n v="5.8"/>
    <n v="0"/>
    <n v="0"/>
    <n v="0"/>
    <n v="0"/>
    <n v="0"/>
    <n v="0"/>
    <n v="1"/>
    <n v="0"/>
    <n v="0"/>
    <n v="0"/>
    <n v="5.8"/>
    <n v="0"/>
    <n v="1"/>
    <n v="0"/>
    <n v="0"/>
    <n v="0"/>
    <n v="0"/>
    <n v="0"/>
    <n v="0"/>
    <n v="5.6"/>
    <n v="0"/>
    <n v="0"/>
    <n v="0"/>
    <n v="0"/>
    <n v="0"/>
    <n v="1"/>
    <n v="0"/>
    <n v="0"/>
    <n v="0"/>
    <n v="0"/>
    <n v="0"/>
    <n v="0"/>
    <n v="1"/>
    <n v="0"/>
    <n v="0"/>
    <n v="0"/>
    <n v="0"/>
    <n v="0"/>
    <n v="1"/>
    <n v="0"/>
    <n v="0"/>
  </r>
  <r>
    <x v="7"/>
    <n v="8101"/>
    <x v="7"/>
    <s v="Concepción"/>
    <n v="1"/>
    <s v="Aprehendidos"/>
    <n v="220104005"/>
    <n v="220104"/>
    <s v="Delitos Sexuales"/>
    <s v="Violación"/>
    <n v="1"/>
    <n v="0"/>
    <n v="0.9"/>
    <n v="0"/>
    <n v="0.4"/>
    <n v="1"/>
    <n v="0"/>
    <n v="1.3"/>
    <n v="0.4"/>
    <n v="0.4"/>
    <n v="0"/>
    <n v="1"/>
    <n v="0"/>
    <n v="0"/>
    <n v="0.4"/>
    <n v="0.4"/>
    <n v="0"/>
    <n v="0"/>
    <n v="1"/>
    <n v="0"/>
    <n v="0.4"/>
    <n v="0"/>
    <n v="0.4"/>
    <n v="0"/>
    <n v="0.4"/>
    <n v="0"/>
    <n v="0.8"/>
    <n v="0.4"/>
    <n v="0.4"/>
    <n v="0"/>
    <n v="0"/>
    <n v="1"/>
    <n v="0"/>
    <n v="0.4"/>
    <n v="0"/>
    <n v="0.9"/>
    <n v="0.4"/>
    <n v="1"/>
    <n v="0"/>
    <n v="0"/>
    <n v="0.4"/>
    <n v="0.9"/>
    <n v="0"/>
    <n v="0"/>
    <n v="1"/>
    <n v="0"/>
    <n v="0"/>
    <n v="0"/>
    <n v="0"/>
    <n v="0"/>
    <n v="1"/>
    <n v="0.4"/>
    <n v="0.4"/>
  </r>
  <r>
    <x v="7"/>
    <n v="8101"/>
    <x v="7"/>
    <s v="Concepción"/>
    <n v="2"/>
    <s v="Casos Policiales"/>
    <n v="220104005"/>
    <n v="220104"/>
    <s v="Delitos Sexuales"/>
    <s v="Violación"/>
    <n v="2"/>
    <n v="6.1"/>
    <n v="7.4"/>
    <n v="3.5"/>
    <n v="3.5"/>
    <n v="2.6"/>
    <n v="5.6"/>
    <n v="5.6"/>
    <n v="3"/>
    <n v="7.8"/>
    <n v="3.9"/>
    <n v="5.2"/>
    <n v="3.5"/>
    <n v="7.1"/>
    <n v="4.4000000000000004"/>
    <n v="3.1"/>
    <n v="5.7"/>
    <n v="5.2"/>
    <n v="1.7"/>
    <n v="5.6"/>
    <n v="3.5"/>
    <n v="5.2"/>
    <n v="5.6"/>
    <n v="3"/>
    <n v="12.5"/>
    <n v="5.6"/>
    <n v="5.5"/>
    <n v="5.7"/>
    <n v="4.8"/>
    <n v="3.5"/>
    <n v="2.2000000000000002"/>
    <n v="3"/>
    <n v="4.7"/>
    <n v="5.2"/>
    <n v="3.5"/>
    <n v="6.5"/>
    <n v="3"/>
    <n v="3.9"/>
    <n v="8.1999999999999993"/>
    <n v="5.9"/>
    <n v="7.9"/>
    <n v="4.4000000000000004"/>
    <n v="4.4000000000000004"/>
    <n v="3.5"/>
    <n v="2.2000000000000002"/>
    <n v="7.7"/>
    <n v="3"/>
    <n v="3.9"/>
    <n v="6.5"/>
    <n v="3.5"/>
    <n v="4.7"/>
    <n v="8.1999999999999993"/>
    <n v="7.8"/>
  </r>
  <r>
    <x v="7"/>
    <n v="8101"/>
    <x v="7"/>
    <s v="Concepción"/>
    <n v="3"/>
    <s v="Denuncias"/>
    <n v="220104005"/>
    <n v="220104"/>
    <s v="Delitos Sexuales"/>
    <s v="Violación"/>
    <n v="3"/>
    <n v="6.1"/>
    <n v="6.6"/>
    <n v="3.5"/>
    <n v="3"/>
    <n v="2.6"/>
    <n v="5.6"/>
    <n v="4.3"/>
    <n v="2.6"/>
    <n v="7.3"/>
    <n v="3.9"/>
    <n v="5.2"/>
    <n v="3.5"/>
    <n v="7.1"/>
    <n v="4.4000000000000004"/>
    <n v="3.1"/>
    <n v="5.7"/>
    <n v="5.2"/>
    <n v="1.7"/>
    <n v="5.6"/>
    <n v="3"/>
    <n v="5.2"/>
    <n v="5.2"/>
    <n v="3"/>
    <n v="12.1"/>
    <n v="5.2"/>
    <n v="4.2"/>
    <n v="5.3"/>
    <n v="4.4000000000000004"/>
    <n v="3.5"/>
    <n v="2.2000000000000002"/>
    <n v="3"/>
    <n v="4.7"/>
    <n v="4.8"/>
    <n v="3.5"/>
    <n v="6"/>
    <n v="2.6"/>
    <n v="3.9"/>
    <n v="8.1999999999999993"/>
    <n v="5.9"/>
    <n v="7.4"/>
    <n v="3.5"/>
    <n v="4.4000000000000004"/>
    <n v="3.5"/>
    <n v="2.2000000000000002"/>
    <n v="7.7"/>
    <n v="3"/>
    <n v="3.9"/>
    <n v="6.5"/>
    <n v="3.5"/>
    <n v="4.7"/>
    <n v="7.8"/>
    <n v="7.3"/>
  </r>
  <r>
    <x v="7"/>
    <n v="8101"/>
    <x v="7"/>
    <s v="Concepción"/>
    <n v="4"/>
    <s v="Detenciones"/>
    <n v="220104005"/>
    <n v="220104"/>
    <s v="Delitos Sexuales"/>
    <s v="Violación"/>
    <n v="4"/>
    <n v="0"/>
    <n v="0.9"/>
    <n v="0"/>
    <n v="0.4"/>
    <n v="1"/>
    <n v="0"/>
    <n v="1.3"/>
    <n v="0.4"/>
    <n v="0.4"/>
    <n v="0"/>
    <n v="1"/>
    <n v="0"/>
    <n v="0"/>
    <n v="0.4"/>
    <n v="0.4"/>
    <n v="0"/>
    <n v="0"/>
    <n v="1"/>
    <n v="0"/>
    <n v="0.4"/>
    <n v="0"/>
    <n v="0.4"/>
    <n v="0"/>
    <n v="0.4"/>
    <n v="0.4"/>
    <n v="1.3"/>
    <n v="0.4"/>
    <n v="0.4"/>
    <n v="0"/>
    <n v="0"/>
    <n v="1"/>
    <n v="0"/>
    <n v="0.4"/>
    <n v="0"/>
    <n v="0.4"/>
    <n v="0.4"/>
    <n v="1"/>
    <n v="0"/>
    <n v="0"/>
    <n v="0.4"/>
    <n v="0.9"/>
    <n v="0"/>
    <n v="0"/>
    <n v="1"/>
    <n v="0"/>
    <n v="0"/>
    <n v="0"/>
    <n v="0"/>
    <n v="0"/>
    <n v="1"/>
    <n v="0.4"/>
    <n v="0.4"/>
  </r>
  <r>
    <x v="7"/>
    <n v="8102"/>
    <x v="7"/>
    <s v="Coronel"/>
    <n v="1"/>
    <s v="Aprehendidos"/>
    <n v="220104005"/>
    <n v="220104"/>
    <s v="Delitos Sexuales"/>
    <s v="Violación"/>
    <n v="1"/>
    <n v="0"/>
    <n v="0"/>
    <n v="0"/>
    <n v="0"/>
    <n v="1"/>
    <n v="0"/>
    <n v="0"/>
    <n v="0"/>
    <n v="0"/>
    <n v="2.4"/>
    <n v="1"/>
    <n v="0.8"/>
    <n v="0.8"/>
    <n v="0"/>
    <n v="0.9"/>
    <n v="0"/>
    <n v="0"/>
    <n v="0.9"/>
    <n v="0"/>
    <n v="0"/>
    <n v="0"/>
    <n v="0"/>
    <n v="0"/>
    <n v="1"/>
    <n v="0"/>
    <n v="0"/>
    <n v="1.8"/>
    <n v="0"/>
    <n v="0"/>
    <n v="0.9"/>
    <n v="1"/>
    <n v="0"/>
    <n v="0"/>
    <n v="0"/>
    <n v="0"/>
    <n v="0"/>
    <n v="0.9"/>
    <n v="0"/>
    <n v="0.8"/>
    <n v="0"/>
    <n v="1.8"/>
    <n v="0.9"/>
    <n v="0.9"/>
    <n v="1.7"/>
    <n v="0"/>
    <n v="0"/>
    <n v="0.9"/>
    <n v="0.9"/>
    <n v="0"/>
    <n v="1"/>
    <n v="0.8"/>
    <n v="0"/>
  </r>
  <r>
    <x v="7"/>
    <n v="8102"/>
    <x v="7"/>
    <s v="Coronel"/>
    <n v="2"/>
    <s v="Casos Policiales"/>
    <n v="220104005"/>
    <n v="220104"/>
    <s v="Delitos Sexuales"/>
    <s v="Violación"/>
    <n v="2"/>
    <n v="2.7"/>
    <n v="0.9"/>
    <n v="2.6"/>
    <n v="2.6"/>
    <n v="4.3"/>
    <n v="3.4"/>
    <n v="3.6"/>
    <n v="1.8"/>
    <n v="0.9"/>
    <n v="6.1"/>
    <n v="3.4"/>
    <n v="6"/>
    <n v="1.6"/>
    <n v="2.7"/>
    <n v="1.8"/>
    <n v="5.3"/>
    <n v="1.7"/>
    <n v="3.4"/>
    <n v="5.0999999999999996"/>
    <n v="2.7"/>
    <n v="4.4000000000000004"/>
    <n v="0.9"/>
    <n v="2.6"/>
    <n v="5.2"/>
    <n v="5.0999999999999996"/>
    <n v="4"/>
    <n v="3.6"/>
    <n v="3.6"/>
    <n v="3.5"/>
    <n v="4.4000000000000004"/>
    <n v="4.3"/>
    <n v="4.3"/>
    <n v="0.9"/>
    <n v="2.6"/>
    <n v="4.4000000000000004"/>
    <n v="4.3"/>
    <n v="1.7"/>
    <n v="1.7"/>
    <n v="4.8"/>
    <n v="0.9"/>
    <n v="2.7"/>
    <n v="2.6"/>
    <n v="2.6"/>
    <n v="6"/>
    <n v="1.7"/>
    <n v="1.8"/>
    <n v="4.4000000000000004"/>
    <n v="2.6"/>
    <n v="5.2"/>
    <n v="5.0999999999999996"/>
    <n v="5.9"/>
    <n v="0.9"/>
  </r>
  <r>
    <x v="7"/>
    <n v="8102"/>
    <x v="7"/>
    <s v="Coronel"/>
    <n v="3"/>
    <s v="Denuncias"/>
    <n v="220104005"/>
    <n v="220104"/>
    <s v="Delitos Sexuales"/>
    <s v="Violación"/>
    <n v="3"/>
    <n v="2.7"/>
    <n v="0.9"/>
    <n v="2.6"/>
    <n v="2.6"/>
    <n v="4.3"/>
    <n v="3.4"/>
    <n v="3.6"/>
    <n v="1.8"/>
    <n v="0.9"/>
    <n v="3.5"/>
    <n v="3.4"/>
    <n v="5.0999999999999996"/>
    <n v="0.8"/>
    <n v="2.7"/>
    <n v="1.8"/>
    <n v="5.3"/>
    <n v="1.7"/>
    <n v="3.4"/>
    <n v="5.0999999999999996"/>
    <n v="2.7"/>
    <n v="4.4000000000000004"/>
    <n v="0.9"/>
    <n v="2.6"/>
    <n v="5.2"/>
    <n v="5.0999999999999996"/>
    <n v="4"/>
    <n v="1.8"/>
    <n v="3.6"/>
    <n v="3.5"/>
    <n v="3.5"/>
    <n v="4.3"/>
    <n v="4.3"/>
    <n v="0.9"/>
    <n v="2.6"/>
    <n v="4.4000000000000004"/>
    <n v="4.3"/>
    <n v="0.9"/>
    <n v="1.7"/>
    <n v="4"/>
    <n v="0.9"/>
    <n v="1.8"/>
    <n v="1.8"/>
    <n v="1.7"/>
    <n v="4.3"/>
    <n v="1.7"/>
    <n v="1.8"/>
    <n v="3.5"/>
    <n v="1.7"/>
    <n v="5.2"/>
    <n v="4.3"/>
    <n v="5.0999999999999996"/>
    <n v="0.9"/>
  </r>
  <r>
    <x v="7"/>
    <n v="8102"/>
    <x v="7"/>
    <s v="Coronel"/>
    <n v="4"/>
    <s v="Detenciones"/>
    <n v="220104005"/>
    <n v="220104"/>
    <s v="Delitos Sexuales"/>
    <s v="Violación"/>
    <n v="4"/>
    <n v="0"/>
    <n v="0"/>
    <n v="0"/>
    <n v="0"/>
    <n v="1"/>
    <n v="0"/>
    <n v="0"/>
    <n v="0"/>
    <n v="0"/>
    <n v="2.6"/>
    <n v="1"/>
    <n v="0.9"/>
    <n v="0.8"/>
    <n v="0"/>
    <n v="0.9"/>
    <n v="0"/>
    <n v="0"/>
    <n v="0.9"/>
    <n v="0"/>
    <n v="0"/>
    <n v="0"/>
    <n v="0"/>
    <n v="0"/>
    <n v="1"/>
    <n v="0"/>
    <n v="0"/>
    <n v="1.8"/>
    <n v="0"/>
    <n v="0"/>
    <n v="0.9"/>
    <n v="1"/>
    <n v="0"/>
    <n v="0"/>
    <n v="0"/>
    <n v="0"/>
    <n v="0"/>
    <n v="0.9"/>
    <n v="0"/>
    <n v="0.8"/>
    <n v="0"/>
    <n v="0.9"/>
    <n v="0.9"/>
    <n v="0.9"/>
    <n v="1.7"/>
    <n v="0"/>
    <n v="0"/>
    <n v="0.9"/>
    <n v="0.9"/>
    <n v="0"/>
    <n v="0.9"/>
    <n v="0.8"/>
    <n v="0"/>
  </r>
  <r>
    <x v="7"/>
    <n v="8103"/>
    <x v="7"/>
    <s v="Chiguayante"/>
    <n v="1"/>
    <s v="Aprehendidos"/>
    <n v="220104005"/>
    <n v="220104"/>
    <s v="Delitos Sexuales"/>
    <s v="Violación"/>
    <n v="1"/>
    <n v="0"/>
    <n v="0"/>
    <n v="1.1000000000000001"/>
    <n v="0"/>
    <n v="1"/>
    <n v="1.1000000000000001"/>
    <n v="0"/>
    <n v="0"/>
    <n v="0"/>
    <n v="0"/>
    <n v="1"/>
    <n v="2.2000000000000002"/>
    <n v="0"/>
    <n v="0"/>
    <n v="1.2"/>
    <n v="0"/>
    <n v="0"/>
    <n v="1"/>
    <n v="0"/>
    <n v="0"/>
    <n v="0"/>
    <n v="0"/>
    <n v="0.7"/>
    <n v="1"/>
    <n v="0.6"/>
    <n v="0"/>
    <n v="0"/>
    <n v="1.2"/>
    <n v="0"/>
    <n v="0"/>
    <n v="1"/>
    <n v="0"/>
    <n v="0"/>
    <n v="0"/>
    <n v="0"/>
    <n v="0.7"/>
    <n v="1"/>
    <n v="0"/>
    <n v="0"/>
    <n v="0"/>
    <n v="0"/>
    <n v="1.1000000000000001"/>
    <n v="0"/>
    <n v="2.2999999999999998"/>
    <n v="0"/>
    <n v="0"/>
    <n v="0"/>
    <n v="0.7"/>
    <n v="0"/>
    <n v="1"/>
    <n v="0.6"/>
    <n v="0"/>
  </r>
  <r>
    <x v="7"/>
    <n v="8103"/>
    <x v="7"/>
    <s v="Chiguayante"/>
    <n v="2"/>
    <s v="Casos Policiales"/>
    <n v="220104005"/>
    <n v="220104"/>
    <s v="Delitos Sexuales"/>
    <s v="Violación"/>
    <n v="2"/>
    <n v="2.2999999999999998"/>
    <n v="5.8"/>
    <n v="5.7"/>
    <n v="1.1000000000000001"/>
    <n v="2.2999999999999998"/>
    <n v="1.1000000000000001"/>
    <n v="0.7"/>
    <n v="1.4"/>
    <n v="1.4"/>
    <n v="2"/>
    <n v="0.6"/>
    <n v="2.5"/>
    <n v="3.3"/>
    <n v="1.2"/>
    <n v="4.5999999999999996"/>
    <n v="4.5999999999999996"/>
    <n v="3.4"/>
    <n v="3.4"/>
    <n v="1.1000000000000001"/>
    <n v="2.2000000000000002"/>
    <n v="0.7"/>
    <n v="0.7"/>
    <n v="2"/>
    <n v="2.6"/>
    <n v="1.9"/>
    <n v="2.2000000000000002"/>
    <n v="3.5"/>
    <n v="2.2999999999999998"/>
    <n v="3.4"/>
    <n v="4.5999999999999996"/>
    <n v="3.4"/>
    <n v="1.1000000000000001"/>
    <n v="5.0999999999999996"/>
    <n v="2.8"/>
    <n v="2"/>
    <n v="3.3"/>
    <n v="0.6"/>
    <n v="0.6"/>
    <n v="5.5"/>
    <n v="1.2"/>
    <n v="3.5"/>
    <n v="5.7"/>
    <n v="6.8"/>
    <n v="2.2999999999999998"/>
    <n v="4.5"/>
    <n v="2.2000000000000002"/>
    <n v="2.1"/>
    <n v="0.7"/>
    <n v="0.7"/>
    <n v="0.6"/>
    <n v="1.2"/>
    <n v="1.4"/>
  </r>
  <r>
    <x v="7"/>
    <n v="8103"/>
    <x v="7"/>
    <s v="Chiguayante"/>
    <n v="3"/>
    <s v="Denuncias"/>
    <n v="220104005"/>
    <n v="220104"/>
    <s v="Delitos Sexuales"/>
    <s v="Violación"/>
    <n v="3"/>
    <n v="2.2999999999999998"/>
    <n v="5.8"/>
    <n v="4.5999999999999996"/>
    <n v="1.1000000000000001"/>
    <n v="2.2999999999999998"/>
    <n v="0"/>
    <n v="0.7"/>
    <n v="1.4"/>
    <n v="1.4"/>
    <n v="2"/>
    <n v="0.6"/>
    <n v="1.9"/>
    <n v="3.3"/>
    <n v="1.2"/>
    <n v="4.5999999999999996"/>
    <n v="4.5999999999999996"/>
    <n v="3.4"/>
    <n v="3.4"/>
    <n v="1.1000000000000001"/>
    <n v="2.2000000000000002"/>
    <n v="0.7"/>
    <n v="0.7"/>
    <n v="1.3"/>
    <n v="2.6"/>
    <n v="1.2"/>
    <n v="2.2000000000000002"/>
    <n v="3.5"/>
    <n v="1.2"/>
    <n v="3.4"/>
    <n v="4.5999999999999996"/>
    <n v="3.4"/>
    <n v="1.1000000000000001"/>
    <n v="5.0999999999999996"/>
    <n v="2.8"/>
    <n v="2"/>
    <n v="2.6"/>
    <n v="0.6"/>
    <n v="0.6"/>
    <n v="5.5"/>
    <n v="1.2"/>
    <n v="3.5"/>
    <n v="4.5999999999999996"/>
    <n v="6.8"/>
    <n v="1.1000000000000001"/>
    <n v="4.5"/>
    <n v="2.2000000000000002"/>
    <n v="2.1"/>
    <n v="0"/>
    <n v="0.7"/>
    <n v="0.6"/>
    <n v="0.6"/>
    <n v="1.4"/>
  </r>
  <r>
    <x v="7"/>
    <n v="8103"/>
    <x v="7"/>
    <s v="Chiguayante"/>
    <n v="4"/>
    <s v="Detenciones"/>
    <n v="220104005"/>
    <n v="220104"/>
    <s v="Delitos Sexuales"/>
    <s v="Violación"/>
    <n v="4"/>
    <n v="0"/>
    <n v="0"/>
    <n v="1.1000000000000001"/>
    <n v="0"/>
    <n v="1"/>
    <n v="1.1000000000000001"/>
    <n v="0"/>
    <n v="0"/>
    <n v="0"/>
    <n v="0"/>
    <n v="1"/>
    <n v="0.6"/>
    <n v="0"/>
    <n v="0"/>
    <n v="1.2"/>
    <n v="0"/>
    <n v="0"/>
    <n v="1"/>
    <n v="0"/>
    <n v="0"/>
    <n v="0"/>
    <n v="0"/>
    <n v="0.7"/>
    <n v="1"/>
    <n v="0.6"/>
    <n v="0"/>
    <n v="0"/>
    <n v="1.2"/>
    <n v="0"/>
    <n v="0"/>
    <n v="1"/>
    <n v="0"/>
    <n v="0"/>
    <n v="0"/>
    <n v="0"/>
    <n v="0.7"/>
    <n v="1"/>
    <n v="0"/>
    <n v="0"/>
    <n v="0"/>
    <n v="0"/>
    <n v="1.1000000000000001"/>
    <n v="0"/>
    <n v="1.1000000000000001"/>
    <n v="0"/>
    <n v="0"/>
    <n v="0"/>
    <n v="0.7"/>
    <n v="0"/>
    <n v="1"/>
    <n v="0.6"/>
    <n v="0"/>
  </r>
  <r>
    <x v="7"/>
    <n v="8104"/>
    <x v="7"/>
    <s v="Flori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4"/>
    <x v="7"/>
    <s v="Florida"/>
    <n v="2"/>
    <s v="Casos Policiales"/>
    <n v="220104005"/>
    <n v="220104"/>
    <s v="Delitos Sexuales"/>
    <s v="Violación"/>
    <n v="2"/>
    <n v="0"/>
    <n v="0"/>
    <n v="0"/>
    <n v="0"/>
    <n v="8.6"/>
    <n v="0"/>
    <n v="0"/>
    <n v="20.9"/>
    <n v="10.5"/>
    <n v="0"/>
    <n v="1"/>
    <n v="0"/>
    <n v="0"/>
    <n v="0"/>
    <n v="17.3"/>
    <n v="0"/>
    <n v="8.6"/>
    <n v="1"/>
    <n v="0"/>
    <n v="0"/>
    <n v="0"/>
    <n v="0"/>
    <n v="0"/>
    <n v="1"/>
    <n v="10.7"/>
    <n v="8.4"/>
    <n v="17.399999999999999"/>
    <n v="8.6999999999999993"/>
    <n v="0"/>
    <n v="0"/>
    <n v="1"/>
    <n v="0"/>
    <n v="10.4"/>
    <n v="0"/>
    <n v="0"/>
    <n v="0"/>
    <n v="1"/>
    <n v="0"/>
    <n v="0"/>
    <n v="0"/>
    <n v="8.6999999999999993"/>
    <n v="0"/>
    <n v="0"/>
    <n v="8.6"/>
    <n v="0"/>
    <n v="10.4"/>
    <n v="10.5"/>
    <n v="0"/>
    <n v="0"/>
    <n v="1"/>
    <n v="10.8"/>
    <n v="10.5"/>
  </r>
  <r>
    <x v="7"/>
    <n v="8104"/>
    <x v="7"/>
    <s v="Florida"/>
    <n v="3"/>
    <s v="Denuncias"/>
    <n v="220104005"/>
    <n v="220104"/>
    <s v="Delitos Sexuales"/>
    <s v="Violación"/>
    <n v="3"/>
    <n v="0"/>
    <n v="0"/>
    <n v="0"/>
    <n v="0"/>
    <n v="8.6"/>
    <n v="0"/>
    <n v="0"/>
    <n v="20.9"/>
    <n v="10.5"/>
    <n v="0"/>
    <n v="1"/>
    <n v="0"/>
    <n v="0"/>
    <n v="0"/>
    <n v="17.3"/>
    <n v="0"/>
    <n v="8.6"/>
    <n v="1"/>
    <n v="0"/>
    <n v="0"/>
    <n v="0"/>
    <n v="0"/>
    <n v="0"/>
    <n v="1"/>
    <n v="10.7"/>
    <n v="8.4"/>
    <n v="17.399999999999999"/>
    <n v="8.6999999999999993"/>
    <n v="0"/>
    <n v="0"/>
    <n v="1"/>
    <n v="0"/>
    <n v="10.4"/>
    <n v="0"/>
    <n v="0"/>
    <n v="0"/>
    <n v="1"/>
    <n v="0"/>
    <n v="0"/>
    <n v="0"/>
    <n v="0"/>
    <n v="0"/>
    <n v="0"/>
    <n v="1"/>
    <n v="0"/>
    <n v="10.4"/>
    <n v="10.5"/>
    <n v="0"/>
    <n v="0"/>
    <n v="1"/>
    <n v="10.8"/>
    <n v="10.5"/>
  </r>
  <r>
    <x v="7"/>
    <n v="8104"/>
    <x v="7"/>
    <s v="Flori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5"/>
    <x v="7"/>
    <s v="Hualqui"/>
    <n v="1"/>
    <s v="Aprehendidos"/>
    <n v="220104005"/>
    <n v="220104"/>
    <s v="Delitos Sexuales"/>
    <s v="Violación"/>
    <n v="1"/>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5"/>
    <x v="7"/>
    <s v="Hualqui"/>
    <n v="2"/>
    <s v="Casos Policiales"/>
    <n v="220104005"/>
    <n v="220104"/>
    <s v="Delitos Sexuales"/>
    <s v="Violación"/>
    <n v="2"/>
    <n v="4.4000000000000004"/>
    <n v="0"/>
    <n v="4.3"/>
    <n v="16.8"/>
    <n v="1"/>
    <n v="8.1999999999999993"/>
    <n v="4.3"/>
    <n v="4.2"/>
    <n v="0"/>
    <n v="0"/>
    <n v="16.2"/>
    <n v="0"/>
    <n v="3.8"/>
    <n v="0"/>
    <n v="4.3"/>
    <n v="0"/>
    <n v="0"/>
    <n v="4.0999999999999996"/>
    <n v="4.0999999999999996"/>
    <n v="4.3"/>
    <n v="12.6"/>
    <n v="4.0999999999999996"/>
    <n v="0"/>
    <n v="4"/>
    <n v="8"/>
    <n v="7.6"/>
    <n v="4.4000000000000004"/>
    <n v="8.6"/>
    <n v="4.3"/>
    <n v="4.2"/>
    <n v="1"/>
    <n v="4.0999999999999996"/>
    <n v="4.2"/>
    <n v="0"/>
    <n v="8.3000000000000007"/>
    <n v="4.0999999999999996"/>
    <n v="4"/>
    <n v="4"/>
    <n v="3.8"/>
    <n v="4.4000000000000004"/>
    <n v="4.3"/>
    <n v="4.3"/>
    <n v="8.4"/>
    <n v="1"/>
    <n v="4.0999999999999996"/>
    <n v="4.2"/>
    <n v="4.2"/>
    <n v="12.4"/>
    <n v="0"/>
    <n v="4"/>
    <n v="0"/>
    <n v="0"/>
  </r>
  <r>
    <x v="7"/>
    <n v="8105"/>
    <x v="7"/>
    <s v="Hualqui"/>
    <n v="3"/>
    <s v="Denuncias"/>
    <n v="220104005"/>
    <n v="220104"/>
    <s v="Delitos Sexuales"/>
    <s v="Violación"/>
    <n v="3"/>
    <n v="4.4000000000000004"/>
    <n v="0"/>
    <n v="4.3"/>
    <n v="16.8"/>
    <n v="1"/>
    <n v="8.1999999999999993"/>
    <n v="4.3"/>
    <n v="4.2"/>
    <n v="0"/>
    <n v="0"/>
    <n v="16.2"/>
    <n v="0"/>
    <n v="3.8"/>
    <n v="0"/>
    <n v="4.3"/>
    <n v="0"/>
    <n v="0"/>
    <n v="4.0999999999999996"/>
    <n v="4.0999999999999996"/>
    <n v="4.3"/>
    <n v="12.6"/>
    <n v="4.0999999999999996"/>
    <n v="0"/>
    <n v="4"/>
    <n v="8"/>
    <n v="7.6"/>
    <n v="4.4000000000000004"/>
    <n v="8.6"/>
    <n v="4.3"/>
    <n v="0"/>
    <n v="1"/>
    <n v="4.0999999999999996"/>
    <n v="4.2"/>
    <n v="0"/>
    <n v="8.3000000000000007"/>
    <n v="4.0999999999999996"/>
    <n v="4"/>
    <n v="4"/>
    <n v="3.8"/>
    <n v="4.4000000000000004"/>
    <n v="4.3"/>
    <n v="4.3"/>
    <n v="8.4"/>
    <n v="1"/>
    <n v="4.0999999999999996"/>
    <n v="4.2"/>
    <n v="4.2"/>
    <n v="8.1999999999999993"/>
    <n v="0"/>
    <n v="4"/>
    <n v="0"/>
    <n v="0"/>
  </r>
  <r>
    <x v="7"/>
    <n v="8105"/>
    <x v="7"/>
    <s v="Hualqui"/>
    <n v="4"/>
    <s v="Detenciones"/>
    <n v="220104005"/>
    <n v="220104"/>
    <s v="Delitos Sexuales"/>
    <s v="Violación"/>
    <n v="4"/>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6"/>
    <x v="7"/>
    <s v="Lota"/>
    <n v="1"/>
    <s v="Aprehendidos"/>
    <n v="220104005"/>
    <n v="220104"/>
    <s v="Delitos Sexuales"/>
    <s v="Violación"/>
    <n v="1"/>
    <n v="0"/>
    <n v="0"/>
    <n v="0"/>
    <n v="0"/>
    <n v="1"/>
    <n v="2.2000000000000002"/>
    <n v="2.2000000000000002"/>
    <n v="0"/>
    <n v="0"/>
    <n v="0"/>
    <n v="1"/>
    <n v="0"/>
    <n v="0"/>
    <n v="0"/>
    <n v="2.1"/>
    <n v="2.1"/>
    <n v="0"/>
    <n v="2.1"/>
    <n v="0"/>
    <n v="0"/>
    <n v="0"/>
    <n v="0"/>
    <n v="0"/>
    <n v="1"/>
    <n v="0"/>
    <n v="0"/>
    <n v="0"/>
    <n v="0"/>
    <n v="0"/>
    <n v="0"/>
    <n v="2.1"/>
    <n v="0"/>
    <n v="0"/>
    <n v="0"/>
    <n v="0"/>
    <n v="2.2000000000000002"/>
    <n v="1"/>
    <n v="0"/>
    <n v="0"/>
    <n v="2.1"/>
    <n v="0"/>
    <n v="0"/>
    <n v="4.3"/>
    <n v="4.3"/>
    <n v="2.2000000000000002"/>
    <n v="0"/>
    <n v="0"/>
    <n v="0"/>
    <n v="0"/>
    <n v="1"/>
    <n v="0"/>
    <n v="0"/>
  </r>
  <r>
    <x v="7"/>
    <n v="8106"/>
    <x v="7"/>
    <s v="Lota"/>
    <n v="2"/>
    <s v="Casos Policiales"/>
    <n v="220104005"/>
    <n v="220104"/>
    <s v="Delitos Sexuales"/>
    <s v="Violación"/>
    <n v="2"/>
    <n v="2.1"/>
    <n v="0"/>
    <n v="6.4"/>
    <n v="2.1"/>
    <n v="4.3"/>
    <n v="12.9"/>
    <n v="10.7"/>
    <n v="0"/>
    <n v="6.5"/>
    <n v="4.4000000000000004"/>
    <n v="4.4000000000000004"/>
    <n v="4.4000000000000004"/>
    <n v="4.4000000000000004"/>
    <n v="4.2"/>
    <n v="4.2"/>
    <n v="4.2"/>
    <n v="8.5"/>
    <n v="4.3"/>
    <n v="2.2000000000000002"/>
    <n v="2.1"/>
    <n v="2.2000000000000002"/>
    <n v="4.3"/>
    <n v="4.4000000000000004"/>
    <n v="6.6"/>
    <n v="6.6"/>
    <n v="0"/>
    <n v="2.1"/>
    <n v="6.3"/>
    <n v="0"/>
    <n v="4.3"/>
    <n v="10.7"/>
    <n v="8.6"/>
    <n v="2.1"/>
    <n v="4.3"/>
    <n v="4.3"/>
    <n v="6.6"/>
    <n v="6.6"/>
    <n v="6.6"/>
    <n v="2.2000000000000002"/>
    <n v="2.1"/>
    <n v="2.1"/>
    <n v="2.1"/>
    <n v="8.5"/>
    <n v="10.7"/>
    <n v="6.5"/>
    <n v="2.1"/>
    <n v="2.2000000000000002"/>
    <n v="8.6999999999999993"/>
    <n v="2.2000000000000002"/>
    <n v="8.8000000000000007"/>
    <n v="8.9"/>
    <n v="6.5"/>
  </r>
  <r>
    <x v="7"/>
    <n v="8106"/>
    <x v="7"/>
    <s v="Lota"/>
    <n v="3"/>
    <s v="Denuncias"/>
    <n v="220104005"/>
    <n v="220104"/>
    <s v="Delitos Sexuales"/>
    <s v="Violación"/>
    <n v="3"/>
    <n v="2.1"/>
    <n v="0"/>
    <n v="6.4"/>
    <n v="2.1"/>
    <n v="4.3"/>
    <n v="10.8"/>
    <n v="8.5"/>
    <n v="0"/>
    <n v="6.5"/>
    <n v="2.2000000000000002"/>
    <n v="4.4000000000000004"/>
    <n v="4.4000000000000004"/>
    <n v="4.4000000000000004"/>
    <n v="4.2"/>
    <n v="2.1"/>
    <n v="2.1"/>
    <n v="8.5"/>
    <n v="2.1"/>
    <n v="2.2000000000000002"/>
    <n v="2.1"/>
    <n v="2.2000000000000002"/>
    <n v="4.3"/>
    <n v="4.4000000000000004"/>
    <n v="6.6"/>
    <n v="6.6"/>
    <n v="0"/>
    <n v="2.1"/>
    <n v="6.3"/>
    <n v="0"/>
    <n v="4.3"/>
    <n v="8.6"/>
    <n v="8.6"/>
    <n v="2.1"/>
    <n v="4.3"/>
    <n v="4.3"/>
    <n v="4.4000000000000004"/>
    <n v="6.6"/>
    <n v="6.6"/>
    <n v="2.2000000000000002"/>
    <n v="0"/>
    <n v="2.1"/>
    <n v="2.1"/>
    <n v="4.3"/>
    <n v="6.4"/>
    <n v="4.3"/>
    <n v="2.1"/>
    <n v="2.2000000000000002"/>
    <n v="8.6999999999999993"/>
    <n v="2.2000000000000002"/>
    <n v="8.8000000000000007"/>
    <n v="8.9"/>
    <n v="6.5"/>
  </r>
  <r>
    <x v="7"/>
    <n v="8106"/>
    <x v="7"/>
    <s v="Lota"/>
    <n v="4"/>
    <s v="Detenciones"/>
    <n v="220104005"/>
    <n v="220104"/>
    <s v="Delitos Sexuales"/>
    <s v="Violación"/>
    <n v="4"/>
    <n v="0"/>
    <n v="0"/>
    <n v="0"/>
    <n v="0"/>
    <n v="1"/>
    <n v="2.2000000000000002"/>
    <n v="2.1"/>
    <n v="0"/>
    <n v="0"/>
    <n v="2.2000000000000002"/>
    <n v="1"/>
    <n v="0"/>
    <n v="0"/>
    <n v="0"/>
    <n v="2.1"/>
    <n v="2.1"/>
    <n v="0"/>
    <n v="2.1"/>
    <n v="0"/>
    <n v="0"/>
    <n v="0"/>
    <n v="0"/>
    <n v="0"/>
    <n v="1"/>
    <n v="0"/>
    <n v="0"/>
    <n v="0"/>
    <n v="0"/>
    <n v="0"/>
    <n v="0"/>
    <n v="2.1"/>
    <n v="0"/>
    <n v="0"/>
    <n v="0"/>
    <n v="0"/>
    <n v="2.2000000000000002"/>
    <n v="1"/>
    <n v="0"/>
    <n v="0"/>
    <n v="2.1"/>
    <n v="0"/>
    <n v="0"/>
    <n v="4.3"/>
    <n v="4.3"/>
    <n v="2.2000000000000002"/>
    <n v="0"/>
    <n v="0"/>
    <n v="0"/>
    <n v="0"/>
    <n v="1"/>
    <n v="0"/>
    <n v="0"/>
  </r>
  <r>
    <x v="7"/>
    <n v="8107"/>
    <x v="7"/>
    <s v="Penco"/>
    <n v="1"/>
    <s v="Aprehendidos"/>
    <n v="220104005"/>
    <n v="220104"/>
    <s v="Delitos Sexuales"/>
    <s v="Violación"/>
    <n v="1"/>
    <n v="0"/>
    <n v="0"/>
    <n v="2.1"/>
    <n v="0"/>
    <n v="1"/>
    <n v="0"/>
    <n v="0"/>
    <n v="0"/>
    <n v="0"/>
    <n v="0"/>
    <n v="1"/>
    <n v="2"/>
    <n v="0"/>
    <n v="2.1"/>
    <n v="0"/>
    <n v="0"/>
    <n v="0"/>
    <n v="2.1"/>
    <n v="0"/>
    <n v="0"/>
    <n v="0"/>
    <n v="0"/>
    <n v="0"/>
    <n v="1"/>
    <n v="0"/>
    <n v="0"/>
    <n v="2.1"/>
    <n v="0"/>
    <n v="0"/>
    <n v="0"/>
    <n v="1"/>
    <n v="0"/>
    <n v="0"/>
    <n v="0"/>
    <n v="1.8"/>
    <n v="0"/>
    <n v="1"/>
    <n v="0"/>
    <n v="0"/>
    <n v="0"/>
    <n v="2.1"/>
    <n v="0"/>
    <n v="0"/>
    <n v="1"/>
    <n v="2.1"/>
    <n v="0"/>
    <n v="0"/>
    <n v="0"/>
    <n v="0"/>
    <n v="1"/>
    <n v="0"/>
    <n v="0"/>
  </r>
  <r>
    <x v="7"/>
    <n v="8107"/>
    <x v="7"/>
    <s v="Penco"/>
    <n v="2"/>
    <s v="Casos Policiales"/>
    <n v="220104005"/>
    <n v="220104"/>
    <s v="Delitos Sexuales"/>
    <s v="Violación"/>
    <n v="2"/>
    <n v="2.1"/>
    <n v="8.3000000000000007"/>
    <n v="10.4"/>
    <n v="0"/>
    <n v="2.1"/>
    <n v="2.1"/>
    <n v="5.5"/>
    <n v="3.6"/>
    <n v="0"/>
    <n v="3.5"/>
    <n v="3.5"/>
    <n v="1.7"/>
    <n v="4"/>
    <n v="6.3"/>
    <n v="4.2"/>
    <n v="8.3000000000000007"/>
    <n v="2.1"/>
    <n v="10.3"/>
    <n v="4.0999999999999996"/>
    <n v="7.2"/>
    <n v="7.2"/>
    <n v="1.8"/>
    <n v="1.8"/>
    <n v="1"/>
    <n v="8.6999999999999993"/>
    <n v="12"/>
    <n v="2.1"/>
    <n v="2.1"/>
    <n v="2.1"/>
    <n v="6.2"/>
    <n v="2.1"/>
    <n v="10.3"/>
    <n v="5.4"/>
    <n v="0"/>
    <n v="3.5"/>
    <n v="1.8"/>
    <n v="1.7"/>
    <n v="3.5"/>
    <n v="4"/>
    <n v="6.3"/>
    <n v="8.3000000000000007"/>
    <n v="2.1"/>
    <n v="6.2"/>
    <n v="2.1"/>
    <n v="6.2"/>
    <n v="5.4"/>
    <n v="1.8"/>
    <n v="3.5"/>
    <n v="5.3"/>
    <n v="1.7"/>
    <n v="1.7"/>
    <n v="0"/>
  </r>
  <r>
    <x v="7"/>
    <n v="8107"/>
    <x v="7"/>
    <s v="Penco"/>
    <n v="3"/>
    <s v="Denuncias"/>
    <n v="220104005"/>
    <n v="220104"/>
    <s v="Delitos Sexuales"/>
    <s v="Violación"/>
    <n v="3"/>
    <n v="2.1"/>
    <n v="8.3000000000000007"/>
    <n v="8.3000000000000007"/>
    <n v="0"/>
    <n v="2.1"/>
    <n v="2.1"/>
    <n v="5.5"/>
    <n v="3.6"/>
    <n v="0"/>
    <n v="3.5"/>
    <n v="3.5"/>
    <n v="0"/>
    <n v="4"/>
    <n v="4.2"/>
    <n v="4.2"/>
    <n v="8.3000000000000007"/>
    <n v="2.1"/>
    <n v="8.1999999999999993"/>
    <n v="4.0999999999999996"/>
    <n v="7.2"/>
    <n v="7.2"/>
    <n v="1.8"/>
    <n v="1.8"/>
    <n v="1"/>
    <n v="8.6999999999999993"/>
    <n v="12"/>
    <n v="0"/>
    <n v="2.1"/>
    <n v="2.1"/>
    <n v="6.2"/>
    <n v="2.1"/>
    <n v="10.3"/>
    <n v="5.4"/>
    <n v="0"/>
    <n v="1.8"/>
    <n v="1.8"/>
    <n v="1.7"/>
    <n v="3.5"/>
    <n v="4"/>
    <n v="6.3"/>
    <n v="6.2"/>
    <n v="2.1"/>
    <n v="6.2"/>
    <n v="2.1"/>
    <n v="4.0999999999999996"/>
    <n v="5.4"/>
    <n v="1.8"/>
    <n v="3.5"/>
    <n v="5.3"/>
    <n v="1.7"/>
    <n v="1.7"/>
    <n v="0"/>
  </r>
  <r>
    <x v="7"/>
    <n v="8107"/>
    <x v="7"/>
    <s v="Penco"/>
    <n v="4"/>
    <s v="Detenciones"/>
    <n v="220104005"/>
    <n v="220104"/>
    <s v="Delitos Sexuales"/>
    <s v="Violación"/>
    <n v="4"/>
    <n v="0"/>
    <n v="0"/>
    <n v="2.1"/>
    <n v="0"/>
    <n v="1"/>
    <n v="0"/>
    <n v="0"/>
    <n v="0"/>
    <n v="0"/>
    <n v="0"/>
    <n v="1"/>
    <n v="1.7"/>
    <n v="0"/>
    <n v="2.1"/>
    <n v="0"/>
    <n v="0"/>
    <n v="0"/>
    <n v="2.1"/>
    <n v="0"/>
    <n v="0"/>
    <n v="0"/>
    <n v="0"/>
    <n v="0"/>
    <n v="1"/>
    <n v="0"/>
    <n v="0"/>
    <n v="2.1"/>
    <n v="0"/>
    <n v="0"/>
    <n v="0"/>
    <n v="1"/>
    <n v="0"/>
    <n v="0"/>
    <n v="0"/>
    <n v="1.8"/>
    <n v="0"/>
    <n v="1"/>
    <n v="0"/>
    <n v="0"/>
    <n v="0"/>
    <n v="2.1"/>
    <n v="0"/>
    <n v="0"/>
    <n v="1"/>
    <n v="2.1"/>
    <n v="0"/>
    <n v="0"/>
    <n v="0"/>
    <n v="0"/>
    <n v="1"/>
    <n v="0"/>
    <n v="0"/>
  </r>
  <r>
    <x v="7"/>
    <n v="8108"/>
    <x v="7"/>
    <s v="San Pedro de La Paz"/>
    <n v="1"/>
    <s v="Aprehendidos"/>
    <n v="220104005"/>
    <n v="220104"/>
    <s v="Delitos Sexuales"/>
    <s v="Violación"/>
    <n v="1"/>
    <n v="0.9"/>
    <n v="0"/>
    <n v="2.6"/>
    <n v="0.8"/>
    <n v="0.8"/>
    <n v="0"/>
    <n v="0"/>
    <n v="0"/>
    <n v="0"/>
    <n v="0.7"/>
    <n v="1"/>
    <n v="0.7"/>
    <n v="0.7"/>
    <n v="0"/>
    <n v="0"/>
    <n v="0"/>
    <n v="0.8"/>
    <n v="1"/>
    <n v="0"/>
    <n v="0"/>
    <n v="0"/>
    <n v="0"/>
    <n v="1.4"/>
    <n v="0.7"/>
    <n v="0"/>
    <n v="0"/>
    <n v="0.9"/>
    <n v="0"/>
    <n v="0"/>
    <n v="0"/>
    <n v="1"/>
    <n v="0"/>
    <n v="0"/>
    <n v="0"/>
    <n v="0"/>
    <n v="0"/>
    <n v="1"/>
    <n v="0"/>
    <n v="0"/>
    <n v="0.9"/>
    <n v="0"/>
    <n v="0"/>
    <n v="1.7"/>
    <n v="1"/>
    <n v="0"/>
    <n v="0"/>
    <n v="0"/>
    <n v="0"/>
    <n v="0"/>
    <n v="1"/>
    <n v="0.9"/>
    <n v="0"/>
  </r>
  <r>
    <x v="7"/>
    <n v="8108"/>
    <x v="7"/>
    <s v="San Pedro de La Paz"/>
    <n v="2"/>
    <s v="Casos Policiales"/>
    <n v="220104005"/>
    <n v="220104"/>
    <s v="Delitos Sexuales"/>
    <s v="Violación"/>
    <n v="2"/>
    <n v="1.8"/>
    <n v="3.6"/>
    <n v="5.2"/>
    <n v="3.4"/>
    <n v="3.3"/>
    <n v="5.5"/>
    <n v="0"/>
    <n v="0"/>
    <n v="1"/>
    <n v="4.8"/>
    <n v="0.9"/>
    <n v="4.5999999999999996"/>
    <n v="6.9"/>
    <n v="8.3000000000000007"/>
    <n v="8"/>
    <n v="0.9"/>
    <n v="5.9"/>
    <n v="4.9000000000000004"/>
    <n v="6.3"/>
    <n v="3"/>
    <n v="3.9"/>
    <n v="0"/>
    <n v="4.7"/>
    <n v="9.4"/>
    <n v="5.6"/>
    <n v="2.1"/>
    <n v="9.1999999999999993"/>
    <n v="4.5"/>
    <n v="3.5"/>
    <n v="3.4"/>
    <n v="1.6"/>
    <n v="0.8"/>
    <n v="2.9"/>
    <n v="1.9"/>
    <n v="4.8"/>
    <n v="0.9"/>
    <n v="3.7"/>
    <n v="6.5"/>
    <n v="4.0999999999999996"/>
    <n v="1.8"/>
    <n v="4.5"/>
    <n v="0"/>
    <n v="5"/>
    <n v="2.4"/>
    <n v="3.2"/>
    <n v="3.9"/>
    <n v="1.9"/>
    <n v="2.9"/>
    <n v="2.8"/>
    <n v="5.6"/>
    <n v="8.3000000000000007"/>
    <n v="1"/>
  </r>
  <r>
    <x v="7"/>
    <n v="8108"/>
    <x v="7"/>
    <s v="San Pedro de La Paz"/>
    <n v="3"/>
    <s v="Denuncias"/>
    <n v="220104005"/>
    <n v="220104"/>
    <s v="Delitos Sexuales"/>
    <s v="Violación"/>
    <n v="3"/>
    <n v="0.9"/>
    <n v="3.6"/>
    <n v="4.3"/>
    <n v="2.5"/>
    <n v="2.4"/>
    <n v="5.5"/>
    <n v="0"/>
    <n v="0"/>
    <n v="1"/>
    <n v="3.8"/>
    <n v="0.9"/>
    <n v="3.7"/>
    <n v="5.5"/>
    <n v="8.3000000000000007"/>
    <n v="8"/>
    <n v="0.9"/>
    <n v="5"/>
    <n v="4.9000000000000004"/>
    <n v="6.3"/>
    <n v="3"/>
    <n v="3.9"/>
    <n v="0"/>
    <n v="2.8"/>
    <n v="7.5"/>
    <n v="5.6"/>
    <n v="2.1"/>
    <n v="8.3000000000000007"/>
    <n v="4.5"/>
    <n v="3.5"/>
    <n v="3.4"/>
    <n v="1.6"/>
    <n v="0.8"/>
    <n v="2.9"/>
    <n v="1.9"/>
    <n v="4.8"/>
    <n v="0.9"/>
    <n v="3.7"/>
    <n v="6.5"/>
    <n v="4.0999999999999996"/>
    <n v="0.9"/>
    <n v="4.5"/>
    <n v="0"/>
    <n v="3.4"/>
    <n v="2.4"/>
    <n v="3.2"/>
    <n v="3.9"/>
    <n v="1.9"/>
    <n v="2.9"/>
    <n v="2.8"/>
    <n v="5.6"/>
    <n v="7.4"/>
    <n v="1"/>
  </r>
  <r>
    <x v="7"/>
    <n v="8108"/>
    <x v="7"/>
    <s v="San Pedro de La Paz"/>
    <n v="4"/>
    <s v="Detenciones"/>
    <n v="220104005"/>
    <n v="220104"/>
    <s v="Delitos Sexuales"/>
    <s v="Violación"/>
    <n v="4"/>
    <n v="0.9"/>
    <n v="0"/>
    <n v="0.9"/>
    <n v="0.8"/>
    <n v="0.8"/>
    <n v="0"/>
    <n v="0"/>
    <n v="0"/>
    <n v="0"/>
    <n v="1"/>
    <n v="1"/>
    <n v="0.9"/>
    <n v="1.4"/>
    <n v="0"/>
    <n v="0"/>
    <n v="0"/>
    <n v="0.8"/>
    <n v="1"/>
    <n v="0"/>
    <n v="0"/>
    <n v="0"/>
    <n v="0"/>
    <n v="1.9"/>
    <n v="1.9"/>
    <n v="0"/>
    <n v="0"/>
    <n v="0.9"/>
    <n v="0"/>
    <n v="0"/>
    <n v="0"/>
    <n v="1"/>
    <n v="0"/>
    <n v="0"/>
    <n v="0"/>
    <n v="0"/>
    <n v="0"/>
    <n v="1"/>
    <n v="0"/>
    <n v="0"/>
    <n v="0.9"/>
    <n v="0"/>
    <n v="0"/>
    <n v="1.7"/>
    <n v="1"/>
    <n v="0"/>
    <n v="0"/>
    <n v="0"/>
    <n v="0"/>
    <n v="0"/>
    <n v="1"/>
    <n v="0.9"/>
    <n v="0"/>
  </r>
  <r>
    <x v="7"/>
    <n v="8109"/>
    <x v="7"/>
    <s v="Santa Juana"/>
    <n v="1"/>
    <s v="Aprehendidos"/>
    <n v="220104005"/>
    <n v="220104"/>
    <s v="Delitos Sexuales"/>
    <s v="Violación"/>
    <n v="1"/>
    <n v="0"/>
    <n v="0"/>
    <n v="0"/>
    <n v="0"/>
    <n v="1"/>
    <n v="0"/>
    <n v="0"/>
    <n v="0"/>
    <n v="0"/>
    <n v="0"/>
    <n v="1"/>
    <n v="6.8"/>
    <n v="0"/>
    <n v="0"/>
    <n v="0"/>
    <n v="0"/>
    <n v="0"/>
    <n v="1"/>
    <n v="0"/>
    <n v="0"/>
    <n v="0"/>
    <n v="0"/>
    <n v="0"/>
    <n v="1"/>
    <n v="0"/>
    <n v="0"/>
    <n v="0"/>
    <n v="0"/>
    <n v="0"/>
    <n v="0"/>
    <n v="1"/>
    <n v="0"/>
    <n v="0"/>
    <n v="0"/>
    <n v="0"/>
    <n v="0"/>
    <n v="1"/>
    <n v="0"/>
    <n v="0"/>
    <n v="0"/>
    <n v="0"/>
    <n v="0"/>
    <n v="0"/>
    <n v="1"/>
    <n v="7"/>
    <n v="0"/>
    <n v="0"/>
    <n v="0"/>
    <n v="0"/>
    <n v="1"/>
    <n v="0"/>
    <n v="0"/>
  </r>
  <r>
    <x v="7"/>
    <n v="8109"/>
    <x v="7"/>
    <s v="Santa Juana"/>
    <n v="2"/>
    <s v="Casos Policiales"/>
    <n v="220104005"/>
    <n v="220104"/>
    <s v="Delitos Sexuales"/>
    <s v="Violación"/>
    <n v="2"/>
    <n v="0"/>
    <n v="7.1"/>
    <n v="7.1"/>
    <n v="14.1"/>
    <n v="7"/>
    <n v="7"/>
    <n v="7.4"/>
    <n v="0"/>
    <n v="0"/>
    <n v="0"/>
    <n v="1"/>
    <n v="29.2"/>
    <n v="0"/>
    <n v="0"/>
    <n v="7.1"/>
    <n v="0"/>
    <n v="7"/>
    <n v="7"/>
    <n v="0"/>
    <n v="0"/>
    <n v="0"/>
    <n v="0"/>
    <n v="0"/>
    <n v="1"/>
    <n v="14.6"/>
    <n v="0"/>
    <n v="0"/>
    <n v="0"/>
    <n v="7.1"/>
    <n v="7"/>
    <n v="1"/>
    <n v="0"/>
    <n v="0"/>
    <n v="0"/>
    <n v="7.3"/>
    <n v="0"/>
    <n v="7.3"/>
    <n v="7.3"/>
    <n v="6.8"/>
    <n v="0"/>
    <n v="7.1"/>
    <n v="0"/>
    <n v="0"/>
    <n v="1"/>
    <n v="20.9"/>
    <n v="0"/>
    <n v="0"/>
    <n v="7.3"/>
    <n v="0"/>
    <n v="14.6"/>
    <n v="7.3"/>
    <n v="0"/>
  </r>
  <r>
    <x v="7"/>
    <n v="8109"/>
    <x v="7"/>
    <s v="Santa Juana"/>
    <n v="3"/>
    <s v="Denuncias"/>
    <n v="220104005"/>
    <n v="220104"/>
    <s v="Delitos Sexuales"/>
    <s v="Violación"/>
    <n v="3"/>
    <n v="0"/>
    <n v="7.1"/>
    <n v="7.1"/>
    <n v="14.1"/>
    <n v="7"/>
    <n v="7"/>
    <n v="7.4"/>
    <n v="0"/>
    <n v="0"/>
    <n v="0"/>
    <n v="1"/>
    <n v="21.9"/>
    <n v="0"/>
    <n v="0"/>
    <n v="7.1"/>
    <n v="0"/>
    <n v="7"/>
    <n v="7"/>
    <n v="0"/>
    <n v="0"/>
    <n v="0"/>
    <n v="0"/>
    <n v="0"/>
    <n v="1"/>
    <n v="14.6"/>
    <n v="0"/>
    <n v="0"/>
    <n v="0"/>
    <n v="7.1"/>
    <n v="7"/>
    <n v="1"/>
    <n v="0"/>
    <n v="0"/>
    <n v="0"/>
    <n v="7.3"/>
    <n v="0"/>
    <n v="7.3"/>
    <n v="7.3"/>
    <n v="6.8"/>
    <n v="0"/>
    <n v="7.1"/>
    <n v="0"/>
    <n v="0"/>
    <n v="1"/>
    <n v="13.9"/>
    <n v="0"/>
    <n v="0"/>
    <n v="7.3"/>
    <n v="0"/>
    <n v="14.6"/>
    <n v="7.3"/>
    <n v="0"/>
  </r>
  <r>
    <x v="7"/>
    <n v="8109"/>
    <x v="7"/>
    <s v="Santa Juana"/>
    <n v="4"/>
    <s v="Detenciones"/>
    <n v="220104005"/>
    <n v="220104"/>
    <s v="Delitos Sexuales"/>
    <s v="Violación"/>
    <n v="4"/>
    <n v="0"/>
    <n v="0"/>
    <n v="0"/>
    <n v="0"/>
    <n v="1"/>
    <n v="0"/>
    <n v="0"/>
    <n v="0"/>
    <n v="0"/>
    <n v="0"/>
    <n v="1"/>
    <n v="7.3"/>
    <n v="0"/>
    <n v="0"/>
    <n v="0"/>
    <n v="0"/>
    <n v="0"/>
    <n v="1"/>
    <n v="0"/>
    <n v="0"/>
    <n v="0"/>
    <n v="0"/>
    <n v="0"/>
    <n v="1"/>
    <n v="0"/>
    <n v="0"/>
    <n v="0"/>
    <n v="0"/>
    <n v="0"/>
    <n v="0"/>
    <n v="1"/>
    <n v="0"/>
    <n v="0"/>
    <n v="0"/>
    <n v="0"/>
    <n v="0"/>
    <n v="1"/>
    <n v="0"/>
    <n v="0"/>
    <n v="0"/>
    <n v="0"/>
    <n v="0"/>
    <n v="0"/>
    <n v="1"/>
    <n v="7"/>
    <n v="0"/>
    <n v="0"/>
    <n v="0"/>
    <n v="0"/>
    <n v="1"/>
    <n v="0"/>
    <n v="0"/>
  </r>
  <r>
    <x v="7"/>
    <n v="8110"/>
    <x v="7"/>
    <s v="Talcahuano"/>
    <n v="1"/>
    <s v="Aprehendidos"/>
    <n v="220104005"/>
    <n v="220104"/>
    <s v="Delitos Sexuales"/>
    <s v="Violación"/>
    <n v="1"/>
    <n v="0.6"/>
    <n v="1.9"/>
    <n v="1.3"/>
    <n v="1.3"/>
    <n v="0.6"/>
    <n v="0.6"/>
    <n v="0"/>
    <n v="0"/>
    <n v="0"/>
    <n v="0"/>
    <n v="0.6"/>
    <n v="0"/>
    <n v="0"/>
    <n v="1.2"/>
    <n v="0"/>
    <n v="0"/>
    <n v="0"/>
    <n v="1"/>
    <n v="1.3"/>
    <n v="0"/>
    <n v="0"/>
    <n v="0"/>
    <n v="0"/>
    <n v="0.6"/>
    <n v="0"/>
    <n v="0.6"/>
    <n v="0"/>
    <n v="0.6"/>
    <n v="0"/>
    <n v="1.9"/>
    <n v="1.3"/>
    <n v="0.6"/>
    <n v="0"/>
    <n v="0"/>
    <n v="0"/>
    <n v="0"/>
    <n v="1"/>
    <n v="0"/>
    <n v="0"/>
    <n v="1.2"/>
    <n v="0"/>
    <n v="1.3"/>
    <n v="1.3"/>
    <n v="0.6"/>
    <n v="0.6"/>
    <n v="0.6"/>
    <n v="0"/>
    <n v="0.6"/>
    <n v="1.2"/>
    <n v="1"/>
    <n v="0"/>
    <n v="0"/>
  </r>
  <r>
    <x v="7"/>
    <n v="8110"/>
    <x v="7"/>
    <s v="Talcahuano"/>
    <n v="2"/>
    <s v="Casos Policiales"/>
    <n v="220104005"/>
    <n v="220104"/>
    <s v="Delitos Sexuales"/>
    <s v="Violación"/>
    <n v="2"/>
    <n v="5"/>
    <n v="4.4000000000000004"/>
    <n v="2.5"/>
    <n v="5"/>
    <n v="8.8000000000000007"/>
    <n v="1.3"/>
    <n v="1.2"/>
    <n v="1.2"/>
    <n v="2.2999999999999998"/>
    <n v="1.8"/>
    <n v="1.8"/>
    <n v="3.5"/>
    <n v="2.5"/>
    <n v="8.1"/>
    <n v="6.3"/>
    <n v="3.8"/>
    <n v="2.5"/>
    <n v="3.1"/>
    <n v="5.7"/>
    <n v="4.0999999999999996"/>
    <n v="3.5"/>
    <n v="1.2"/>
    <n v="1.8"/>
    <n v="3.5"/>
    <n v="5.9"/>
    <n v="5.0999999999999996"/>
    <n v="2.5"/>
    <n v="5"/>
    <n v="2.5"/>
    <n v="6.3"/>
    <n v="5.7"/>
    <n v="2.5"/>
    <n v="1.2"/>
    <n v="5.3"/>
    <n v="1.2"/>
    <n v="3.5"/>
    <n v="2.4"/>
    <n v="2.4"/>
    <n v="5.0999999999999996"/>
    <n v="7.5"/>
    <n v="2.5"/>
    <n v="5.6"/>
    <n v="5"/>
    <n v="3.8"/>
    <n v="3.8"/>
    <n v="1.8"/>
    <n v="0.6"/>
    <n v="2.9"/>
    <n v="2.4"/>
    <n v="4.0999999999999996"/>
    <n v="3"/>
    <n v="2.2999999999999998"/>
  </r>
  <r>
    <x v="7"/>
    <n v="8110"/>
    <x v="7"/>
    <s v="Talcahuano"/>
    <n v="3"/>
    <s v="Denuncias"/>
    <n v="220104005"/>
    <n v="220104"/>
    <s v="Delitos Sexuales"/>
    <s v="Violación"/>
    <n v="3"/>
    <n v="4.4000000000000004"/>
    <n v="2.5"/>
    <n v="1.3"/>
    <n v="3.8"/>
    <n v="8.1999999999999993"/>
    <n v="0.6"/>
    <n v="1.2"/>
    <n v="1.2"/>
    <n v="2.2999999999999998"/>
    <n v="1.8"/>
    <n v="1.2"/>
    <n v="3.5"/>
    <n v="2.5"/>
    <n v="6.8"/>
    <n v="6.3"/>
    <n v="3.8"/>
    <n v="2.5"/>
    <n v="3.1"/>
    <n v="4.4000000000000004"/>
    <n v="4.0999999999999996"/>
    <n v="3.5"/>
    <n v="1.2"/>
    <n v="1.8"/>
    <n v="2.9"/>
    <n v="5.9"/>
    <n v="4.4000000000000004"/>
    <n v="2.5"/>
    <n v="4.4000000000000004"/>
    <n v="2.5"/>
    <n v="4.4000000000000004"/>
    <n v="4.4000000000000004"/>
    <n v="1.9"/>
    <n v="1.2"/>
    <n v="5.3"/>
    <n v="1.2"/>
    <n v="3.5"/>
    <n v="2.4"/>
    <n v="2.4"/>
    <n v="5.0999999999999996"/>
    <n v="6.2"/>
    <n v="2.5"/>
    <n v="4.4000000000000004"/>
    <n v="3.8"/>
    <n v="3.1"/>
    <n v="3.2"/>
    <n v="1.2"/>
    <n v="0.6"/>
    <n v="2.2999999999999998"/>
    <n v="1.8"/>
    <n v="4.0999999999999996"/>
    <n v="3"/>
    <n v="2.2999999999999998"/>
  </r>
  <r>
    <x v="7"/>
    <n v="8110"/>
    <x v="7"/>
    <s v="Talcahuano"/>
    <n v="4"/>
    <s v="Detenciones"/>
    <n v="220104005"/>
    <n v="220104"/>
    <s v="Delitos Sexuales"/>
    <s v="Violación"/>
    <n v="4"/>
    <n v="0.6"/>
    <n v="1.9"/>
    <n v="1.3"/>
    <n v="1.3"/>
    <n v="0.6"/>
    <n v="0.6"/>
    <n v="0"/>
    <n v="0"/>
    <n v="0"/>
    <n v="0"/>
    <n v="0.6"/>
    <n v="0"/>
    <n v="0"/>
    <n v="1.2"/>
    <n v="0"/>
    <n v="0"/>
    <n v="0"/>
    <n v="1"/>
    <n v="1.3"/>
    <n v="0"/>
    <n v="0"/>
    <n v="0"/>
    <n v="0"/>
    <n v="0.6"/>
    <n v="0"/>
    <n v="0.6"/>
    <n v="0"/>
    <n v="0.6"/>
    <n v="0"/>
    <n v="1.9"/>
    <n v="1.3"/>
    <n v="0.6"/>
    <n v="0"/>
    <n v="0"/>
    <n v="0"/>
    <n v="0"/>
    <n v="1"/>
    <n v="0"/>
    <n v="0"/>
    <n v="1.2"/>
    <n v="0"/>
    <n v="1.3"/>
    <n v="1.3"/>
    <n v="0.6"/>
    <n v="0.6"/>
    <n v="0.6"/>
    <n v="0"/>
    <n v="0.6"/>
    <n v="0.6"/>
    <n v="1"/>
    <n v="0"/>
    <n v="0"/>
  </r>
  <r>
    <x v="7"/>
    <n v="8111"/>
    <x v="7"/>
    <s v="Tomé"/>
    <n v="1"/>
    <s v="Aprehendidos"/>
    <n v="220104005"/>
    <n v="220104"/>
    <s v="Delitos Sexuales"/>
    <s v="Violación"/>
    <n v="1"/>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1"/>
    <x v="7"/>
    <s v="Tomé"/>
    <n v="2"/>
    <s v="Casos Policiales"/>
    <n v="220104005"/>
    <n v="220104"/>
    <s v="Delitos Sexuales"/>
    <s v="Violación"/>
    <n v="2"/>
    <n v="1.8"/>
    <n v="5.3"/>
    <n v="3.5"/>
    <n v="10.6"/>
    <n v="1.8"/>
    <n v="5.2"/>
    <n v="0"/>
    <n v="1.8"/>
    <n v="0"/>
    <n v="1.7"/>
    <n v="5.2"/>
    <n v="3.5"/>
    <n v="5.0999999999999996"/>
    <n v="0"/>
    <n v="1.8"/>
    <n v="1.8"/>
    <n v="3.5"/>
    <n v="7"/>
    <n v="1.7"/>
    <n v="1.8"/>
    <n v="1.8"/>
    <n v="3.5"/>
    <n v="7"/>
    <n v="1.7"/>
    <n v="3.5"/>
    <n v="1.7"/>
    <n v="5.4"/>
    <n v="7.1"/>
    <n v="5.3"/>
    <n v="3.5"/>
    <n v="1.8"/>
    <n v="3.5"/>
    <n v="0"/>
    <n v="3.5"/>
    <n v="5.2"/>
    <n v="7"/>
    <n v="5.2"/>
    <n v="12.2"/>
    <n v="3.4"/>
    <n v="0"/>
    <n v="1.8"/>
    <n v="1.8"/>
    <n v="5.3"/>
    <n v="1.8"/>
    <n v="8.6999999999999993"/>
    <n v="1.8"/>
    <n v="1.8"/>
    <n v="3.5"/>
    <n v="1.7"/>
    <n v="3.5"/>
    <n v="5.2"/>
    <n v="0"/>
  </r>
  <r>
    <x v="7"/>
    <n v="8111"/>
    <x v="7"/>
    <s v="Tomé"/>
    <n v="3"/>
    <s v="Denuncias"/>
    <n v="220104005"/>
    <n v="220104"/>
    <s v="Delitos Sexuales"/>
    <s v="Violación"/>
    <n v="3"/>
    <n v="1.8"/>
    <n v="3.6"/>
    <n v="1.8"/>
    <n v="10.6"/>
    <n v="1.8"/>
    <n v="3.5"/>
    <n v="0"/>
    <n v="1.8"/>
    <n v="0"/>
    <n v="1.7"/>
    <n v="5.2"/>
    <n v="1.7"/>
    <n v="5.0999999999999996"/>
    <n v="0"/>
    <n v="1.8"/>
    <n v="1.8"/>
    <n v="3.5"/>
    <n v="7"/>
    <n v="1.7"/>
    <n v="1.8"/>
    <n v="1.8"/>
    <n v="3.5"/>
    <n v="7"/>
    <n v="1.7"/>
    <n v="3.5"/>
    <n v="1.7"/>
    <n v="5.4"/>
    <n v="5.3"/>
    <n v="5.3"/>
    <n v="3.5"/>
    <n v="1.8"/>
    <n v="3.5"/>
    <n v="0"/>
    <n v="1.8"/>
    <n v="5.2"/>
    <n v="7"/>
    <n v="5.2"/>
    <n v="12.2"/>
    <n v="1.7"/>
    <n v="0"/>
    <n v="1.8"/>
    <n v="1.8"/>
    <n v="3.5"/>
    <n v="1.8"/>
    <n v="8.6999999999999993"/>
    <n v="1.8"/>
    <n v="0"/>
    <n v="3.5"/>
    <n v="1.7"/>
    <n v="3.5"/>
    <n v="5.2"/>
    <n v="0"/>
  </r>
  <r>
    <x v="7"/>
    <n v="8111"/>
    <x v="7"/>
    <s v="Tomé"/>
    <n v="4"/>
    <s v="Detenciones"/>
    <n v="220104005"/>
    <n v="220104"/>
    <s v="Delitos Sexuales"/>
    <s v="Violación"/>
    <n v="4"/>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2"/>
    <x v="7"/>
    <s v="Hualpén"/>
    <n v="1"/>
    <s v="Aprehendidos"/>
    <n v="220104005"/>
    <n v="220104"/>
    <s v="Delitos Sexuales"/>
    <s v="Violación"/>
    <n v="1"/>
    <n v="0"/>
    <n v="0"/>
    <n v="1.1000000000000001"/>
    <n v="0"/>
    <n v="1"/>
    <n v="0"/>
    <n v="2.1"/>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112"/>
    <x v="7"/>
    <s v="Hualpén"/>
    <n v="2"/>
    <s v="Casos Policiales"/>
    <n v="220104005"/>
    <n v="220104"/>
    <s v="Delitos Sexuales"/>
    <s v="Violación"/>
    <n v="2"/>
    <n v="2.2000000000000002"/>
    <n v="3.2"/>
    <n v="1.1000000000000001"/>
    <n v="0"/>
    <n v="3.2"/>
    <n v="1.1000000000000001"/>
    <n v="4.8"/>
    <n v="2.4"/>
    <n v="1.2"/>
    <n v="2.5"/>
    <n v="3.7"/>
    <n v="0"/>
    <n v="5.0999999999999996"/>
    <n v="0"/>
    <n v="5.4"/>
    <n v="2.2000000000000002"/>
    <n v="2.1"/>
    <n v="2.1"/>
    <n v="4.2"/>
    <n v="1.2"/>
    <n v="0"/>
    <n v="1.2"/>
    <n v="4.9000000000000004"/>
    <n v="3.7"/>
    <n v="8.8000000000000007"/>
    <n v="2.1"/>
    <n v="3.3"/>
    <n v="3.2"/>
    <n v="2.2000000000000002"/>
    <n v="2.1"/>
    <n v="1.1000000000000001"/>
    <n v="4.2"/>
    <n v="2.4"/>
    <n v="6"/>
    <n v="2.4"/>
    <n v="4.9000000000000004"/>
    <n v="3.7"/>
    <n v="6.3"/>
    <n v="3.1"/>
    <n v="3.3"/>
    <n v="2.2000000000000002"/>
    <n v="0"/>
    <n v="2.1"/>
    <n v="3.2"/>
    <n v="2.1"/>
    <n v="0"/>
    <n v="2.4"/>
    <n v="1.2"/>
    <n v="3.7"/>
    <n v="6.2"/>
    <n v="15.1"/>
    <n v="1.2"/>
  </r>
  <r>
    <x v="7"/>
    <n v="8112"/>
    <x v="7"/>
    <s v="Hualpén"/>
    <n v="3"/>
    <s v="Denuncias"/>
    <n v="220104005"/>
    <n v="220104"/>
    <s v="Delitos Sexuales"/>
    <s v="Violación"/>
    <n v="3"/>
    <n v="2.2000000000000002"/>
    <n v="3.2"/>
    <n v="0"/>
    <n v="0"/>
    <n v="3.2"/>
    <n v="1.1000000000000001"/>
    <n v="2.4"/>
    <n v="2.4"/>
    <n v="1.2"/>
    <n v="2.5"/>
    <n v="3.7"/>
    <n v="0"/>
    <n v="5.0999999999999996"/>
    <n v="0"/>
    <n v="5.4"/>
    <n v="2.2000000000000002"/>
    <n v="2.1"/>
    <n v="2.1"/>
    <n v="4.2"/>
    <n v="1.2"/>
    <n v="0"/>
    <n v="1.2"/>
    <n v="4.9000000000000004"/>
    <n v="3.7"/>
    <n v="8.8000000000000007"/>
    <n v="2.1"/>
    <n v="3.3"/>
    <n v="3.2"/>
    <n v="1.1000000000000001"/>
    <n v="2.1"/>
    <n v="1.1000000000000001"/>
    <n v="4.2"/>
    <n v="2.4"/>
    <n v="6"/>
    <n v="2.4"/>
    <n v="3.7"/>
    <n v="3.7"/>
    <n v="6.3"/>
    <n v="3.1"/>
    <n v="3.3"/>
    <n v="2.2000000000000002"/>
    <n v="0"/>
    <n v="1.1000000000000001"/>
    <n v="3.2"/>
    <n v="1.1000000000000001"/>
    <n v="0"/>
    <n v="2.4"/>
    <n v="1.2"/>
    <n v="3.7"/>
    <n v="6.2"/>
    <n v="15.1"/>
    <n v="1.2"/>
  </r>
  <r>
    <x v="7"/>
    <n v="8112"/>
    <x v="7"/>
    <s v="Hualpén"/>
    <n v="4"/>
    <s v="Detenciones"/>
    <n v="220104005"/>
    <n v="220104"/>
    <s v="Delitos Sexuales"/>
    <s v="Violación"/>
    <n v="4"/>
    <n v="0"/>
    <n v="0"/>
    <n v="1.1000000000000001"/>
    <n v="0"/>
    <n v="1"/>
    <n v="0"/>
    <n v="2.4"/>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201"/>
    <x v="7"/>
    <s v="Lebu"/>
    <n v="1"/>
    <s v="Aprehendidos"/>
    <n v="220104005"/>
    <n v="220104"/>
    <s v="Delitos Sexuales"/>
    <s v="Violación"/>
    <n v="1"/>
    <n v="3.8"/>
    <n v="0"/>
    <n v="0"/>
    <n v="0"/>
    <n v="1"/>
    <n v="0"/>
    <n v="0"/>
    <n v="0"/>
    <n v="0"/>
    <n v="0"/>
    <n v="1"/>
    <n v="0"/>
    <n v="0"/>
    <n v="0"/>
    <n v="0"/>
    <n v="0"/>
    <n v="0"/>
    <n v="1"/>
    <n v="15"/>
    <n v="0"/>
    <n v="0"/>
    <n v="0"/>
    <n v="0"/>
    <n v="1"/>
    <n v="0"/>
    <n v="0"/>
    <n v="0"/>
    <n v="0"/>
    <n v="0"/>
    <n v="0"/>
    <n v="1"/>
    <n v="0"/>
    <n v="0"/>
    <n v="0"/>
    <n v="0"/>
    <n v="0"/>
    <n v="1"/>
    <n v="0"/>
    <n v="0"/>
    <n v="0"/>
    <n v="3.8"/>
    <n v="0"/>
    <n v="3.8"/>
    <n v="7.5"/>
    <n v="3.7"/>
    <n v="0"/>
    <n v="3.9"/>
    <n v="0"/>
    <n v="3.9"/>
    <n v="3.9"/>
    <n v="3.9"/>
    <n v="0"/>
  </r>
  <r>
    <x v="7"/>
    <n v="8201"/>
    <x v="7"/>
    <s v="Lebu"/>
    <n v="2"/>
    <s v="Casos Policiales"/>
    <n v="220104005"/>
    <n v="220104"/>
    <s v="Delitos Sexuales"/>
    <s v="Violación"/>
    <n v="2"/>
    <n v="18.899999999999999"/>
    <n v="3.8"/>
    <n v="3.8"/>
    <n v="0"/>
    <n v="11.3"/>
    <n v="0"/>
    <n v="0"/>
    <n v="19.5"/>
    <n v="7.8"/>
    <n v="0"/>
    <n v="7.8"/>
    <n v="3.9"/>
    <n v="3.7"/>
    <n v="3.8"/>
    <n v="11.3"/>
    <n v="0"/>
    <n v="7.5"/>
    <n v="3.8"/>
    <n v="15"/>
    <n v="0"/>
    <n v="0"/>
    <n v="0"/>
    <n v="3.9"/>
    <n v="3.9"/>
    <n v="3.9"/>
    <n v="0"/>
    <n v="11.4"/>
    <n v="7.6"/>
    <n v="7.5"/>
    <n v="3.8"/>
    <n v="11.3"/>
    <n v="3.7"/>
    <n v="7.8"/>
    <n v="0"/>
    <n v="3.9"/>
    <n v="7.8"/>
    <n v="1"/>
    <n v="11.8"/>
    <n v="0"/>
    <n v="15.2"/>
    <n v="3.8"/>
    <n v="7.5"/>
    <n v="7.5"/>
    <n v="18.8"/>
    <n v="7.5"/>
    <n v="3.9"/>
    <n v="15.6"/>
    <n v="0"/>
    <n v="7.8"/>
    <n v="11.8"/>
    <n v="15.7"/>
    <n v="7.8"/>
  </r>
  <r>
    <x v="7"/>
    <n v="8201"/>
    <x v="7"/>
    <s v="Lebu"/>
    <n v="3"/>
    <s v="Denuncias"/>
    <n v="220104005"/>
    <n v="220104"/>
    <s v="Delitos Sexuales"/>
    <s v="Violación"/>
    <n v="3"/>
    <n v="15.2"/>
    <n v="3.8"/>
    <n v="3.8"/>
    <n v="0"/>
    <n v="11.3"/>
    <n v="0"/>
    <n v="0"/>
    <n v="19.5"/>
    <n v="7.8"/>
    <n v="0"/>
    <n v="7.8"/>
    <n v="3.9"/>
    <n v="3.7"/>
    <n v="3.8"/>
    <n v="11.3"/>
    <n v="0"/>
    <n v="7.5"/>
    <n v="3.8"/>
    <n v="7.5"/>
    <n v="0"/>
    <n v="0"/>
    <n v="0"/>
    <n v="3.9"/>
    <n v="3.9"/>
    <n v="3.9"/>
    <n v="0"/>
    <n v="11.4"/>
    <n v="7.6"/>
    <n v="7.5"/>
    <n v="3.8"/>
    <n v="11.3"/>
    <n v="3.7"/>
    <n v="7.8"/>
    <n v="0"/>
    <n v="3.9"/>
    <n v="7.8"/>
    <n v="1"/>
    <n v="11.8"/>
    <n v="0"/>
    <n v="15.2"/>
    <n v="0"/>
    <n v="7.5"/>
    <n v="3.8"/>
    <n v="11.3"/>
    <n v="3.7"/>
    <n v="3.9"/>
    <n v="11.7"/>
    <n v="0"/>
    <n v="3.9"/>
    <n v="7.8"/>
    <n v="11.8"/>
    <n v="7.8"/>
  </r>
  <r>
    <x v="7"/>
    <n v="8201"/>
    <x v="7"/>
    <s v="Lebu"/>
    <n v="4"/>
    <s v="Detenciones"/>
    <n v="220104005"/>
    <n v="220104"/>
    <s v="Delitos Sexuales"/>
    <s v="Violación"/>
    <n v="4"/>
    <n v="3.8"/>
    <n v="0"/>
    <n v="0"/>
    <n v="0"/>
    <n v="1"/>
    <n v="0"/>
    <n v="0"/>
    <n v="0"/>
    <n v="0"/>
    <n v="0"/>
    <n v="1"/>
    <n v="0"/>
    <n v="0"/>
    <n v="0"/>
    <n v="0"/>
    <n v="0"/>
    <n v="0"/>
    <n v="1"/>
    <n v="7.5"/>
    <n v="0"/>
    <n v="0"/>
    <n v="0"/>
    <n v="0"/>
    <n v="1"/>
    <n v="0"/>
    <n v="0"/>
    <n v="0"/>
    <n v="0"/>
    <n v="0"/>
    <n v="0"/>
    <n v="1"/>
    <n v="0"/>
    <n v="0"/>
    <n v="0"/>
    <n v="0"/>
    <n v="0"/>
    <n v="1"/>
    <n v="0"/>
    <n v="0"/>
    <n v="0"/>
    <n v="3.8"/>
    <n v="0"/>
    <n v="3.8"/>
    <n v="7.5"/>
    <n v="3.7"/>
    <n v="0"/>
    <n v="3.9"/>
    <n v="0"/>
    <n v="3.9"/>
    <n v="3.9"/>
    <n v="3.9"/>
    <n v="0"/>
  </r>
  <r>
    <x v="7"/>
    <n v="8202"/>
    <x v="7"/>
    <s v="Arauco"/>
    <n v="1"/>
    <s v="Aprehendidos"/>
    <n v="220104005"/>
    <n v="220104"/>
    <s v="Delitos Sexuales"/>
    <s v="Violación"/>
    <n v="1"/>
    <n v="2.7"/>
    <n v="2.7"/>
    <n v="0"/>
    <n v="8"/>
    <n v="1"/>
    <n v="0"/>
    <n v="0"/>
    <n v="7.9"/>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2"/>
    <x v="7"/>
    <s v="Arauco"/>
    <n v="2"/>
    <s v="Casos Policiales"/>
    <n v="220104005"/>
    <n v="220104"/>
    <s v="Delitos Sexuales"/>
    <s v="Violación"/>
    <n v="2"/>
    <n v="5.4"/>
    <n v="2.7"/>
    <n v="0"/>
    <n v="10.7"/>
    <n v="5.3"/>
    <n v="2.7"/>
    <n v="4.5"/>
    <n v="9"/>
    <n v="0"/>
    <n v="4.4000000000000004"/>
    <n v="2.2000000000000002"/>
    <n v="0"/>
    <n v="7.8"/>
    <n v="0"/>
    <n v="0"/>
    <n v="0"/>
    <n v="5.3"/>
    <n v="1"/>
    <n v="2.7"/>
    <n v="2.2999999999999998"/>
    <n v="0"/>
    <n v="2.2000000000000002"/>
    <n v="2.2000000000000002"/>
    <n v="4.3"/>
    <n v="4.2"/>
    <n v="5.2"/>
    <n v="2.7"/>
    <n v="2.7"/>
    <n v="5.4"/>
    <n v="8"/>
    <n v="2.7"/>
    <n v="0"/>
    <n v="4.5"/>
    <n v="6.7"/>
    <n v="11"/>
    <n v="0"/>
    <n v="2.1"/>
    <n v="2.1"/>
    <n v="10.3"/>
    <n v="0"/>
    <n v="0"/>
    <n v="0"/>
    <n v="8"/>
    <n v="13.3"/>
    <n v="2.7"/>
    <n v="0"/>
    <n v="2.2000000000000002"/>
    <n v="4.4000000000000004"/>
    <n v="4.3"/>
    <n v="4.3"/>
    <n v="8.4"/>
    <n v="0"/>
  </r>
  <r>
    <x v="7"/>
    <n v="8202"/>
    <x v="7"/>
    <s v="Arauco"/>
    <n v="3"/>
    <s v="Denuncias"/>
    <n v="220104005"/>
    <n v="220104"/>
    <s v="Delitos Sexuales"/>
    <s v="Violación"/>
    <n v="3"/>
    <n v="2.7"/>
    <n v="0"/>
    <n v="0"/>
    <n v="2.7"/>
    <n v="5.3"/>
    <n v="2.7"/>
    <n v="4.5"/>
    <n v="2.2000000000000002"/>
    <n v="0"/>
    <n v="4.4000000000000004"/>
    <n v="2.2000000000000002"/>
    <n v="0"/>
    <n v="2.6"/>
    <n v="0"/>
    <n v="0"/>
    <n v="0"/>
    <n v="2.7"/>
    <n v="1"/>
    <n v="0"/>
    <n v="2.2999999999999998"/>
    <n v="0"/>
    <n v="2.2000000000000002"/>
    <n v="0"/>
    <n v="2.1"/>
    <n v="4.2"/>
    <n v="2.6"/>
    <n v="2.7"/>
    <n v="2.7"/>
    <n v="0"/>
    <n v="8"/>
    <n v="1"/>
    <n v="0"/>
    <n v="4.5"/>
    <n v="4.5"/>
    <n v="8.8000000000000007"/>
    <n v="0"/>
    <n v="2.1"/>
    <n v="2.1"/>
    <n v="10.3"/>
    <n v="0"/>
    <n v="0"/>
    <n v="0"/>
    <n v="5.3"/>
    <n v="2.7"/>
    <n v="2.7"/>
    <n v="0"/>
    <n v="2.2000000000000002"/>
    <n v="4.4000000000000004"/>
    <n v="4.3"/>
    <n v="4.3"/>
    <n v="8.4"/>
    <n v="0"/>
  </r>
  <r>
    <x v="7"/>
    <n v="8202"/>
    <x v="7"/>
    <s v="Arauco"/>
    <n v="4"/>
    <s v="Detenciones"/>
    <n v="220104005"/>
    <n v="220104"/>
    <s v="Delitos Sexuales"/>
    <s v="Violación"/>
    <n v="4"/>
    <n v="2.7"/>
    <n v="2.7"/>
    <n v="0"/>
    <n v="8"/>
    <n v="1"/>
    <n v="0"/>
    <n v="0"/>
    <n v="6.7"/>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3"/>
    <x v="7"/>
    <s v="Cañete"/>
    <n v="1"/>
    <s v="Aprehendidos"/>
    <n v="220104005"/>
    <n v="220104"/>
    <s v="Delitos Sexuales"/>
    <s v="Violación"/>
    <n v="1"/>
    <n v="5.8"/>
    <n v="0"/>
    <n v="0"/>
    <n v="0"/>
    <n v="1"/>
    <n v="2.8"/>
    <n v="0"/>
    <n v="2.8"/>
    <n v="2.8"/>
    <n v="0"/>
    <n v="2.7"/>
    <n v="0"/>
    <n v="2.7"/>
    <n v="0"/>
    <n v="0"/>
    <n v="0"/>
    <n v="0"/>
    <n v="1"/>
    <n v="0"/>
    <n v="0"/>
    <n v="0"/>
    <n v="0"/>
    <n v="0"/>
    <n v="2.9"/>
    <n v="0"/>
    <n v="0"/>
    <n v="0"/>
    <n v="2.9"/>
    <n v="0"/>
    <n v="0"/>
    <n v="1"/>
    <n v="0"/>
    <n v="0"/>
    <n v="0"/>
    <n v="0"/>
    <n v="2.9"/>
    <n v="1"/>
    <n v="0"/>
    <n v="0"/>
    <n v="5.8"/>
    <n v="2.9"/>
    <n v="0"/>
    <n v="5.7"/>
    <n v="1"/>
    <n v="0"/>
    <n v="2.9"/>
    <n v="0"/>
    <n v="2.9"/>
    <n v="0"/>
    <n v="1"/>
    <n v="0"/>
    <n v="2.9"/>
  </r>
  <r>
    <x v="7"/>
    <n v="8203"/>
    <x v="7"/>
    <s v="Cañete"/>
    <n v="2"/>
    <s v="Casos Policiales"/>
    <n v="220104005"/>
    <n v="220104"/>
    <s v="Delitos Sexuales"/>
    <s v="Violación"/>
    <n v="2"/>
    <n v="17.399999999999999"/>
    <n v="17.3"/>
    <n v="2.9"/>
    <n v="2.8"/>
    <n v="2.8"/>
    <n v="5.6"/>
    <n v="8.8000000000000007"/>
    <n v="11.6"/>
    <n v="5.8"/>
    <n v="8.6999999999999993"/>
    <n v="11.5"/>
    <n v="5.7"/>
    <n v="16.2"/>
    <n v="2.9"/>
    <n v="2.9"/>
    <n v="2.9"/>
    <n v="0"/>
    <n v="2.8"/>
    <n v="0"/>
    <n v="11.7"/>
    <n v="11.6"/>
    <n v="2.9"/>
    <n v="11.5"/>
    <n v="5.7"/>
    <n v="5.7"/>
    <n v="0"/>
    <n v="2.9"/>
    <n v="5.8"/>
    <n v="8.6"/>
    <n v="2.8"/>
    <n v="1"/>
    <n v="8.4"/>
    <n v="5.8"/>
    <n v="5.8"/>
    <n v="2.9"/>
    <n v="2.9"/>
    <n v="11.5"/>
    <n v="11.4"/>
    <n v="5.4"/>
    <n v="11.6"/>
    <n v="17.3"/>
    <n v="5.7"/>
    <n v="8.5"/>
    <n v="5.6"/>
    <n v="2.8"/>
    <n v="5.8"/>
    <n v="5.8"/>
    <n v="8.6999999999999993"/>
    <n v="0"/>
    <n v="17.2"/>
    <n v="2.9"/>
    <n v="5.8"/>
  </r>
  <r>
    <x v="7"/>
    <n v="8203"/>
    <x v="7"/>
    <s v="Cañete"/>
    <n v="3"/>
    <s v="Denuncias"/>
    <n v="220104005"/>
    <n v="220104"/>
    <s v="Delitos Sexuales"/>
    <s v="Violación"/>
    <n v="3"/>
    <n v="11.6"/>
    <n v="17.3"/>
    <n v="2.9"/>
    <n v="2.8"/>
    <n v="2.8"/>
    <n v="2.8"/>
    <n v="8.8000000000000007"/>
    <n v="8.6999999999999993"/>
    <n v="2.9"/>
    <n v="8.6999999999999993"/>
    <n v="8.6"/>
    <n v="5.7"/>
    <n v="13.5"/>
    <n v="2.9"/>
    <n v="2.9"/>
    <n v="2.9"/>
    <n v="0"/>
    <n v="2.8"/>
    <n v="0"/>
    <n v="11.7"/>
    <n v="11.6"/>
    <n v="2.9"/>
    <n v="11.5"/>
    <n v="2.9"/>
    <n v="5.7"/>
    <n v="0"/>
    <n v="2.9"/>
    <n v="2.9"/>
    <n v="8.6"/>
    <n v="2.8"/>
    <n v="1"/>
    <n v="8.4"/>
    <n v="5.8"/>
    <n v="5.8"/>
    <n v="2.9"/>
    <n v="0"/>
    <n v="11.5"/>
    <n v="11.4"/>
    <n v="5.4"/>
    <n v="5.8"/>
    <n v="14.4"/>
    <n v="5.7"/>
    <n v="2.8"/>
    <n v="5.6"/>
    <n v="2.8"/>
    <n v="2.9"/>
    <n v="5.8"/>
    <n v="5.8"/>
    <n v="0"/>
    <n v="17.2"/>
    <n v="2.9"/>
    <n v="2.9"/>
  </r>
  <r>
    <x v="7"/>
    <n v="8203"/>
    <x v="7"/>
    <s v="Cañete"/>
    <n v="4"/>
    <s v="Detenciones"/>
    <n v="220104005"/>
    <n v="220104"/>
    <s v="Delitos Sexuales"/>
    <s v="Violación"/>
    <n v="4"/>
    <n v="5.8"/>
    <n v="0"/>
    <n v="0"/>
    <n v="0"/>
    <n v="1"/>
    <n v="2.8"/>
    <n v="0"/>
    <n v="2.9"/>
    <n v="2.9"/>
    <n v="0"/>
    <n v="2.9"/>
    <n v="0"/>
    <n v="2.7"/>
    <n v="0"/>
    <n v="0"/>
    <n v="0"/>
    <n v="0"/>
    <n v="1"/>
    <n v="0"/>
    <n v="0"/>
    <n v="0"/>
    <n v="0"/>
    <n v="0"/>
    <n v="2.9"/>
    <n v="0"/>
    <n v="0"/>
    <n v="0"/>
    <n v="2.9"/>
    <n v="0"/>
    <n v="0"/>
    <n v="1"/>
    <n v="0"/>
    <n v="0"/>
    <n v="0"/>
    <n v="0"/>
    <n v="2.9"/>
    <n v="1"/>
    <n v="0"/>
    <n v="0"/>
    <n v="5.8"/>
    <n v="2.9"/>
    <n v="0"/>
    <n v="5.7"/>
    <n v="1"/>
    <n v="0"/>
    <n v="2.9"/>
    <n v="0"/>
    <n v="2.9"/>
    <n v="0"/>
    <n v="1"/>
    <n v="0"/>
    <n v="2.9"/>
  </r>
  <r>
    <x v="7"/>
    <n v="8204"/>
    <x v="7"/>
    <s v="Contulmo"/>
    <n v="1"/>
    <s v="Aprehendidos"/>
    <n v="220104005"/>
    <n v="220104"/>
    <s v="Delitos Sexuales"/>
    <s v="Violación"/>
    <n v="1"/>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4"/>
    <x v="7"/>
    <s v="Contulmo"/>
    <n v="2"/>
    <s v="Casos Policiales"/>
    <n v="220104005"/>
    <n v="220104"/>
    <s v="Delitos Sexuales"/>
    <s v="Violación"/>
    <n v="2"/>
    <n v="0"/>
    <n v="16.3"/>
    <n v="16.2"/>
    <n v="32.299999999999997"/>
    <n v="32.200000000000003"/>
    <n v="16.100000000000001"/>
    <n v="0"/>
    <n v="0"/>
    <n v="0"/>
    <n v="0"/>
    <n v="22"/>
    <n v="0"/>
    <n v="0"/>
    <n v="0"/>
    <n v="0"/>
    <n v="0"/>
    <n v="0"/>
    <n v="16.100000000000001"/>
    <n v="0"/>
    <n v="0"/>
    <n v="63.3"/>
    <n v="0"/>
    <n v="0"/>
    <n v="44.2"/>
    <n v="0"/>
    <n v="0"/>
    <n v="32.6"/>
    <n v="16.3"/>
    <n v="0"/>
    <n v="16.2"/>
    <n v="1"/>
    <n v="0"/>
    <n v="0"/>
    <n v="0"/>
    <n v="21.5"/>
    <n v="21.9"/>
    <n v="44.4"/>
    <n v="0"/>
    <n v="0"/>
    <n v="0"/>
    <n v="0"/>
    <n v="16.2"/>
    <n v="0"/>
    <n v="1"/>
    <n v="0"/>
    <n v="0"/>
    <n v="0"/>
    <n v="0"/>
    <n v="0"/>
    <n v="1"/>
    <n v="0"/>
    <n v="0"/>
  </r>
  <r>
    <x v="7"/>
    <n v="8204"/>
    <x v="7"/>
    <s v="Contulmo"/>
    <n v="3"/>
    <s v="Denuncias"/>
    <n v="220104005"/>
    <n v="220104"/>
    <s v="Delitos Sexuales"/>
    <s v="Violación"/>
    <n v="3"/>
    <n v="0"/>
    <n v="16.3"/>
    <n v="16.2"/>
    <n v="16.2"/>
    <n v="32.200000000000003"/>
    <n v="16.100000000000001"/>
    <n v="0"/>
    <n v="0"/>
    <n v="0"/>
    <n v="0"/>
    <n v="22"/>
    <n v="0"/>
    <n v="0"/>
    <n v="0"/>
    <n v="0"/>
    <n v="0"/>
    <n v="0"/>
    <n v="16.100000000000001"/>
    <n v="0"/>
    <n v="0"/>
    <n v="63.3"/>
    <n v="0"/>
    <n v="0"/>
    <n v="44.2"/>
    <n v="0"/>
    <n v="0"/>
    <n v="32.6"/>
    <n v="16.3"/>
    <n v="0"/>
    <n v="16.2"/>
    <n v="1"/>
    <n v="0"/>
    <n v="0"/>
    <n v="0"/>
    <n v="21.5"/>
    <n v="21.9"/>
    <n v="44.4"/>
    <n v="0"/>
    <n v="0"/>
    <n v="0"/>
    <n v="0"/>
    <n v="0"/>
    <n v="0"/>
    <n v="1"/>
    <n v="0"/>
    <n v="0"/>
    <n v="0"/>
    <n v="0"/>
    <n v="0"/>
    <n v="1"/>
    <n v="0"/>
    <n v="0"/>
  </r>
  <r>
    <x v="7"/>
    <n v="8204"/>
    <x v="7"/>
    <s v="Contulmo"/>
    <n v="4"/>
    <s v="Detenciones"/>
    <n v="220104005"/>
    <n v="220104"/>
    <s v="Delitos Sexuales"/>
    <s v="Violación"/>
    <n v="4"/>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5"/>
    <x v="7"/>
    <s v="Curanilahue"/>
    <n v="1"/>
    <s v="Aprehendidos"/>
    <n v="220104005"/>
    <n v="220104"/>
    <s v="Delitos Sexuales"/>
    <s v="Violación"/>
    <n v="1"/>
    <n v="9"/>
    <n v="0"/>
    <n v="0"/>
    <n v="0"/>
    <n v="1"/>
    <n v="3"/>
    <n v="0"/>
    <n v="0"/>
    <n v="0"/>
    <n v="0"/>
    <n v="1"/>
    <n v="0"/>
    <n v="0"/>
    <n v="0"/>
    <n v="0"/>
    <n v="0"/>
    <n v="0"/>
    <n v="3"/>
    <n v="0"/>
    <n v="6.7"/>
    <n v="0"/>
    <n v="10.199999999999999"/>
    <n v="0"/>
    <n v="6.9"/>
    <n v="0"/>
    <n v="0"/>
    <n v="3"/>
    <n v="3"/>
    <n v="0"/>
    <n v="0"/>
    <n v="1"/>
    <n v="0"/>
    <n v="6.7"/>
    <n v="0"/>
    <n v="0"/>
    <n v="0"/>
    <n v="1"/>
    <n v="0"/>
    <n v="0"/>
    <n v="0"/>
    <n v="0"/>
    <n v="0"/>
    <n v="0"/>
    <n v="1"/>
    <n v="0"/>
    <n v="10.1"/>
    <n v="0"/>
    <n v="0"/>
    <n v="0"/>
    <n v="1"/>
    <n v="0"/>
    <n v="0"/>
  </r>
  <r>
    <x v="7"/>
    <n v="8205"/>
    <x v="7"/>
    <s v="Curanilahue"/>
    <n v="2"/>
    <s v="Casos Policiales"/>
    <n v="220104005"/>
    <n v="220104"/>
    <s v="Delitos Sexuales"/>
    <s v="Violación"/>
    <n v="2"/>
    <n v="15"/>
    <n v="6"/>
    <n v="0"/>
    <n v="0"/>
    <n v="1"/>
    <n v="9"/>
    <n v="6.7"/>
    <n v="10.1"/>
    <n v="0"/>
    <n v="6.9"/>
    <n v="3.5"/>
    <n v="3.5"/>
    <n v="3"/>
    <n v="3"/>
    <n v="6"/>
    <n v="3"/>
    <n v="9"/>
    <n v="9"/>
    <n v="3"/>
    <n v="6.7"/>
    <n v="6.8"/>
    <n v="3.4"/>
    <n v="6.9"/>
    <n v="3.5"/>
    <n v="0"/>
    <n v="0"/>
    <n v="12"/>
    <n v="3"/>
    <n v="3"/>
    <n v="6"/>
    <n v="6"/>
    <n v="0"/>
    <n v="13.5"/>
    <n v="10.199999999999999"/>
    <n v="0"/>
    <n v="3.4"/>
    <n v="17.399999999999999"/>
    <n v="3.5"/>
    <n v="3"/>
    <n v="9"/>
    <n v="0"/>
    <n v="6"/>
    <n v="9"/>
    <n v="6"/>
    <n v="0"/>
    <n v="10.1"/>
    <n v="0"/>
    <n v="3.4"/>
    <n v="3.5"/>
    <n v="7"/>
    <n v="7"/>
    <n v="0"/>
  </r>
  <r>
    <x v="7"/>
    <n v="8205"/>
    <x v="7"/>
    <s v="Curanilahue"/>
    <n v="3"/>
    <s v="Denuncias"/>
    <n v="220104005"/>
    <n v="220104"/>
    <s v="Delitos Sexuales"/>
    <s v="Violación"/>
    <n v="3"/>
    <n v="9"/>
    <n v="6"/>
    <n v="0"/>
    <n v="0"/>
    <n v="1"/>
    <n v="6"/>
    <n v="6.7"/>
    <n v="10.1"/>
    <n v="0"/>
    <n v="6.9"/>
    <n v="3.5"/>
    <n v="3.5"/>
    <n v="3"/>
    <n v="3"/>
    <n v="6"/>
    <n v="3"/>
    <n v="9"/>
    <n v="9"/>
    <n v="3"/>
    <n v="0"/>
    <n v="6.8"/>
    <n v="0"/>
    <n v="6.9"/>
    <n v="1"/>
    <n v="0"/>
    <n v="0"/>
    <n v="9"/>
    <n v="0"/>
    <n v="3"/>
    <n v="6"/>
    <n v="6"/>
    <n v="0"/>
    <n v="6.7"/>
    <n v="10.199999999999999"/>
    <n v="0"/>
    <n v="3.4"/>
    <n v="17.399999999999999"/>
    <n v="3.5"/>
    <n v="3"/>
    <n v="9"/>
    <n v="0"/>
    <n v="6"/>
    <n v="9"/>
    <n v="6"/>
    <n v="0"/>
    <n v="3.4"/>
    <n v="0"/>
    <n v="3.4"/>
    <n v="3.5"/>
    <n v="7"/>
    <n v="7"/>
    <n v="0"/>
  </r>
  <r>
    <x v="7"/>
    <n v="8205"/>
    <x v="7"/>
    <s v="Curanilahue"/>
    <n v="4"/>
    <s v="Detenciones"/>
    <n v="220104005"/>
    <n v="220104"/>
    <s v="Delitos Sexuales"/>
    <s v="Violación"/>
    <n v="4"/>
    <n v="6"/>
    <n v="0"/>
    <n v="0"/>
    <n v="0"/>
    <n v="1"/>
    <n v="3"/>
    <n v="0"/>
    <n v="0"/>
    <n v="0"/>
    <n v="0"/>
    <n v="1"/>
    <n v="0"/>
    <n v="0"/>
    <n v="0"/>
    <n v="0"/>
    <n v="0"/>
    <n v="0"/>
    <n v="3"/>
    <n v="0"/>
    <n v="6.7"/>
    <n v="0"/>
    <n v="3.4"/>
    <n v="0"/>
    <n v="3.5"/>
    <n v="0"/>
    <n v="0"/>
    <n v="3"/>
    <n v="3"/>
    <n v="0"/>
    <n v="0"/>
    <n v="1"/>
    <n v="0"/>
    <n v="6.7"/>
    <n v="0"/>
    <n v="0"/>
    <n v="0"/>
    <n v="1"/>
    <n v="0"/>
    <n v="0"/>
    <n v="0"/>
    <n v="0"/>
    <n v="0"/>
    <n v="0"/>
    <n v="1"/>
    <n v="0"/>
    <n v="6.7"/>
    <n v="0"/>
    <n v="0"/>
    <n v="0"/>
    <n v="1"/>
    <n v="0"/>
    <n v="0"/>
  </r>
  <r>
    <x v="7"/>
    <n v="8206"/>
    <x v="7"/>
    <s v="Los Álamos"/>
    <n v="1"/>
    <s v="Aprehendidos"/>
    <n v="220104005"/>
    <n v="220104"/>
    <s v="Delitos Sexuales"/>
    <s v="Violación"/>
    <n v="1"/>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6"/>
    <x v="7"/>
    <s v="Los Álamos"/>
    <n v="2"/>
    <s v="Casos Policiales"/>
    <n v="220104005"/>
    <n v="220104"/>
    <s v="Delitos Sexuales"/>
    <s v="Violación"/>
    <n v="2"/>
    <n v="0"/>
    <n v="4.8"/>
    <n v="9.6"/>
    <n v="19"/>
    <n v="1"/>
    <n v="4.7"/>
    <n v="13.9"/>
    <n v="9.1999999999999993"/>
    <n v="0"/>
    <n v="4.5"/>
    <n v="13.5"/>
    <n v="9"/>
    <n v="0"/>
    <n v="4.9000000000000004"/>
    <n v="14.5"/>
    <n v="9.6"/>
    <n v="4.7"/>
    <n v="1"/>
    <n v="0"/>
    <n v="9.3000000000000007"/>
    <n v="9.1999999999999993"/>
    <n v="0"/>
    <n v="13.6"/>
    <n v="13.5"/>
    <n v="4.5"/>
    <n v="0"/>
    <n v="19.5"/>
    <n v="4.8"/>
    <n v="4.8"/>
    <n v="9.5"/>
    <n v="1"/>
    <n v="14"/>
    <n v="13.9"/>
    <n v="0"/>
    <n v="9.1"/>
    <n v="13.6"/>
    <n v="1"/>
    <n v="4.5"/>
    <n v="8.9"/>
    <n v="19.5"/>
    <n v="0"/>
    <n v="4.8"/>
    <n v="4.7"/>
    <n v="1"/>
    <n v="9.3000000000000007"/>
    <n v="4.5999999999999996"/>
    <n v="13.7"/>
    <n v="13.7"/>
    <n v="0"/>
    <n v="9"/>
    <n v="13.4"/>
    <n v="0"/>
  </r>
  <r>
    <x v="7"/>
    <n v="8206"/>
    <x v="7"/>
    <s v="Los Álamos"/>
    <n v="3"/>
    <s v="Denuncias"/>
    <n v="220104005"/>
    <n v="220104"/>
    <s v="Delitos Sexuales"/>
    <s v="Violación"/>
    <n v="3"/>
    <n v="0"/>
    <n v="4.8"/>
    <n v="9.6"/>
    <n v="14.2"/>
    <n v="1"/>
    <n v="4.7"/>
    <n v="9.3000000000000007"/>
    <n v="9.1999999999999993"/>
    <n v="0"/>
    <n v="4.5"/>
    <n v="13.5"/>
    <n v="9"/>
    <n v="0"/>
    <n v="4.9000000000000004"/>
    <n v="9.6999999999999993"/>
    <n v="9.6"/>
    <n v="4.7"/>
    <n v="1"/>
    <n v="0"/>
    <n v="9.3000000000000007"/>
    <n v="9.1999999999999993"/>
    <n v="0"/>
    <n v="13.6"/>
    <n v="9"/>
    <n v="4.5"/>
    <n v="0"/>
    <n v="19.5"/>
    <n v="4.8"/>
    <n v="4.8"/>
    <n v="9.5"/>
    <n v="1"/>
    <n v="14"/>
    <n v="9.3000000000000007"/>
    <n v="0"/>
    <n v="9.1"/>
    <n v="13.6"/>
    <n v="1"/>
    <n v="0"/>
    <n v="4.4000000000000004"/>
    <n v="19.5"/>
    <n v="0"/>
    <n v="4.8"/>
    <n v="4.7"/>
    <n v="1"/>
    <n v="9.3000000000000007"/>
    <n v="4.5999999999999996"/>
    <n v="13.7"/>
    <n v="13.7"/>
    <n v="0"/>
    <n v="4.5"/>
    <n v="13.4"/>
    <n v="0"/>
  </r>
  <r>
    <x v="7"/>
    <n v="8206"/>
    <x v="7"/>
    <s v="Los Álamos"/>
    <n v="4"/>
    <s v="Detenciones"/>
    <n v="220104005"/>
    <n v="220104"/>
    <s v="Delitos Sexuales"/>
    <s v="Violación"/>
    <n v="4"/>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7"/>
    <x v="7"/>
    <s v="Tirúa"/>
    <n v="1"/>
    <s v="Aprehendidos"/>
    <n v="220104005"/>
    <n v="220104"/>
    <s v="Delitos Sexuales"/>
    <s v="Violación"/>
    <n v="1"/>
    <n v="9.6"/>
    <n v="9.5"/>
    <n v="0"/>
    <n v="0"/>
    <n v="1"/>
    <n v="0"/>
    <n v="0"/>
    <n v="0"/>
    <n v="0"/>
    <n v="0"/>
    <n v="1"/>
    <n v="0"/>
    <n v="0"/>
    <n v="0"/>
    <n v="0"/>
    <n v="0"/>
    <n v="0"/>
    <n v="1"/>
    <n v="9.3000000000000007"/>
    <n v="0"/>
    <n v="0"/>
    <n v="0"/>
    <n v="0"/>
    <n v="1"/>
    <n v="0"/>
    <n v="0"/>
    <n v="0"/>
    <n v="0"/>
    <n v="0"/>
    <n v="0"/>
    <n v="1"/>
    <n v="9.3000000000000007"/>
    <n v="0"/>
    <n v="0"/>
    <n v="0"/>
    <n v="0"/>
    <n v="1"/>
    <n v="0"/>
    <n v="0"/>
    <n v="0"/>
    <n v="9.5"/>
    <n v="0"/>
    <n v="0"/>
    <n v="1"/>
    <n v="0"/>
    <n v="0"/>
    <n v="8.6999999999999993"/>
    <n v="0"/>
    <n v="8.5"/>
    <n v="1"/>
    <n v="0"/>
    <n v="0"/>
  </r>
  <r>
    <x v="7"/>
    <n v="8207"/>
    <x v="7"/>
    <s v="Tirúa"/>
    <n v="2"/>
    <s v="Casos Policiales"/>
    <n v="220104005"/>
    <n v="220104"/>
    <s v="Delitos Sexuales"/>
    <s v="Violación"/>
    <n v="2"/>
    <n v="19.100000000000001"/>
    <n v="38.1"/>
    <n v="0"/>
    <n v="9.4"/>
    <n v="1"/>
    <n v="0"/>
    <n v="0"/>
    <n v="8.6999999999999993"/>
    <n v="0"/>
    <n v="17.2"/>
    <n v="17.100000000000001"/>
    <n v="8.5"/>
    <n v="0"/>
    <n v="9.6"/>
    <n v="0"/>
    <n v="18.899999999999999"/>
    <n v="0"/>
    <n v="9.4"/>
    <n v="9.3000000000000007"/>
    <n v="8.8000000000000007"/>
    <n v="8.6999999999999993"/>
    <n v="0"/>
    <n v="8.6"/>
    <n v="1"/>
    <n v="0"/>
    <n v="0"/>
    <n v="38.299999999999997"/>
    <n v="0"/>
    <n v="9.5"/>
    <n v="28.3"/>
    <n v="9.4"/>
    <n v="28"/>
    <n v="0"/>
    <n v="0"/>
    <n v="8.6"/>
    <n v="8.6"/>
    <n v="1"/>
    <n v="8.4"/>
    <n v="0"/>
    <n v="9.6"/>
    <n v="9.5"/>
    <n v="9.5"/>
    <n v="0"/>
    <n v="18.7"/>
    <n v="18.7"/>
    <n v="8.8000000000000007"/>
    <n v="8.6999999999999993"/>
    <n v="8.6"/>
    <n v="17.100000000000001"/>
    <n v="1"/>
    <n v="33.700000000000003"/>
    <n v="0"/>
  </r>
  <r>
    <x v="7"/>
    <n v="8207"/>
    <x v="7"/>
    <s v="Tirúa"/>
    <n v="3"/>
    <s v="Denuncias"/>
    <n v="220104005"/>
    <n v="220104"/>
    <s v="Delitos Sexuales"/>
    <s v="Violación"/>
    <n v="3"/>
    <n v="9.6"/>
    <n v="28.6"/>
    <n v="0"/>
    <n v="9.4"/>
    <n v="1"/>
    <n v="0"/>
    <n v="0"/>
    <n v="8.6999999999999993"/>
    <n v="0"/>
    <n v="8.6"/>
    <n v="17.100000000000001"/>
    <n v="8.5"/>
    <n v="0"/>
    <n v="9.6"/>
    <n v="0"/>
    <n v="18.899999999999999"/>
    <n v="0"/>
    <n v="9.4"/>
    <n v="0"/>
    <n v="8.8000000000000007"/>
    <n v="8.6999999999999993"/>
    <n v="0"/>
    <n v="8.6"/>
    <n v="1"/>
    <n v="0"/>
    <n v="0"/>
    <n v="38.299999999999997"/>
    <n v="0"/>
    <n v="9.5"/>
    <n v="28.3"/>
    <n v="9.4"/>
    <n v="18.7"/>
    <n v="0"/>
    <n v="0"/>
    <n v="8.6"/>
    <n v="8.6"/>
    <n v="1"/>
    <n v="8.4"/>
    <n v="0"/>
    <n v="9.6"/>
    <n v="0"/>
    <n v="9.5"/>
    <n v="0"/>
    <n v="18.7"/>
    <n v="18.7"/>
    <n v="8.8000000000000007"/>
    <n v="0"/>
    <n v="8.6"/>
    <n v="8.5"/>
    <n v="1"/>
    <n v="33.700000000000003"/>
    <n v="0"/>
  </r>
  <r>
    <x v="7"/>
    <n v="8207"/>
    <x v="7"/>
    <s v="Tirúa"/>
    <n v="4"/>
    <s v="Detenciones"/>
    <n v="220104005"/>
    <n v="220104"/>
    <s v="Delitos Sexuales"/>
    <s v="Violación"/>
    <n v="4"/>
    <n v="9.6"/>
    <n v="9.5"/>
    <n v="0"/>
    <n v="0"/>
    <n v="1"/>
    <n v="0"/>
    <n v="0"/>
    <n v="0"/>
    <n v="0"/>
    <n v="8.6"/>
    <n v="1"/>
    <n v="0"/>
    <n v="0"/>
    <n v="0"/>
    <n v="0"/>
    <n v="0"/>
    <n v="0"/>
    <n v="1"/>
    <n v="9.3000000000000007"/>
    <n v="0"/>
    <n v="0"/>
    <n v="0"/>
    <n v="0"/>
    <n v="1"/>
    <n v="0"/>
    <n v="0"/>
    <n v="0"/>
    <n v="0"/>
    <n v="0"/>
    <n v="0"/>
    <n v="1"/>
    <n v="9.3000000000000007"/>
    <n v="0"/>
    <n v="0"/>
    <n v="0"/>
    <n v="0"/>
    <n v="1"/>
    <n v="0"/>
    <n v="0"/>
    <n v="0"/>
    <n v="9.5"/>
    <n v="0"/>
    <n v="0"/>
    <n v="1"/>
    <n v="0"/>
    <n v="0"/>
    <n v="8.6999999999999993"/>
    <n v="0"/>
    <n v="8.5"/>
    <n v="1"/>
    <n v="0"/>
    <n v="0"/>
  </r>
  <r>
    <x v="7"/>
    <n v="8301"/>
    <x v="7"/>
    <s v="Los Ángeles"/>
    <n v="1"/>
    <s v="Aprehendidos"/>
    <n v="220104005"/>
    <n v="220104"/>
    <s v="Delitos Sexuales"/>
    <s v="Violación"/>
    <n v="1"/>
    <n v="0"/>
    <n v="0"/>
    <n v="0"/>
    <n v="0.5"/>
    <n v="1"/>
    <n v="0"/>
    <n v="0.5"/>
    <n v="0.5"/>
    <n v="1.4"/>
    <n v="0"/>
    <n v="1"/>
    <n v="0.9"/>
    <n v="0.5"/>
    <n v="0"/>
    <n v="0.5"/>
    <n v="0"/>
    <n v="1"/>
    <n v="1"/>
    <n v="0"/>
    <n v="0"/>
    <n v="0"/>
    <n v="0"/>
    <n v="0"/>
    <n v="1"/>
    <n v="0"/>
    <n v="0"/>
    <n v="0.5"/>
    <n v="0.5"/>
    <n v="0"/>
    <n v="1"/>
    <n v="1"/>
    <n v="0.5"/>
    <n v="1"/>
    <n v="0"/>
    <n v="0.5"/>
    <n v="0"/>
    <n v="1"/>
    <n v="1.3"/>
    <n v="1.4"/>
    <n v="0"/>
    <n v="0"/>
    <n v="1"/>
    <n v="0.5"/>
    <n v="2"/>
    <n v="1"/>
    <n v="0.9"/>
    <n v="1.4"/>
    <n v="0"/>
    <n v="0.5"/>
    <n v="0.5"/>
    <n v="0"/>
    <n v="1.4"/>
  </r>
  <r>
    <x v="7"/>
    <n v="8301"/>
    <x v="7"/>
    <s v="Los Ángeles"/>
    <n v="2"/>
    <s v="Casos Policiales"/>
    <n v="220104005"/>
    <n v="220104"/>
    <s v="Delitos Sexuales"/>
    <s v="Violación"/>
    <n v="2"/>
    <n v="3.6"/>
    <n v="2.1"/>
    <n v="1.5"/>
    <n v="4"/>
    <n v="4.9000000000000004"/>
    <n v="5.4"/>
    <n v="3.8"/>
    <n v="4.7"/>
    <n v="2.8"/>
    <n v="2.2999999999999998"/>
    <n v="2.2999999999999998"/>
    <n v="1.8"/>
    <n v="4.0999999999999996"/>
    <n v="3.6"/>
    <n v="3.1"/>
    <n v="4.0999999999999996"/>
    <n v="6"/>
    <n v="2"/>
    <n v="4.9000000000000004"/>
    <n v="3.8"/>
    <n v="3.3"/>
    <n v="1.9"/>
    <n v="4.0999999999999996"/>
    <n v="3.6"/>
    <n v="3.1"/>
    <n v="1.8"/>
    <n v="6.8"/>
    <n v="4.5999999999999996"/>
    <n v="2.5"/>
    <n v="5"/>
    <n v="5.4"/>
    <n v="2.9"/>
    <n v="7.1"/>
    <n v="3.3"/>
    <n v="3.7"/>
    <n v="3.2"/>
    <n v="3.2"/>
    <n v="3.1"/>
    <n v="5"/>
    <n v="4.7"/>
    <n v="5.0999999999999996"/>
    <n v="4.5999999999999996"/>
    <n v="4.5"/>
    <n v="4.9000000000000004"/>
    <n v="6.4"/>
    <n v="4.3"/>
    <n v="5.0999999999999996"/>
    <n v="4.5999999999999996"/>
    <n v="3.2"/>
    <n v="4.0999999999999996"/>
    <n v="2.2000000000000002"/>
    <n v="2.8"/>
  </r>
  <r>
    <x v="7"/>
    <n v="8301"/>
    <x v="7"/>
    <s v="Los Ángeles"/>
    <n v="3"/>
    <s v="Denuncias"/>
    <n v="220104005"/>
    <n v="220104"/>
    <s v="Delitos Sexuales"/>
    <s v="Violación"/>
    <n v="3"/>
    <n v="3.6"/>
    <n v="2.1"/>
    <n v="1.5"/>
    <n v="3.5"/>
    <n v="4"/>
    <n v="5.4"/>
    <n v="3.4"/>
    <n v="4.3"/>
    <n v="1.4"/>
    <n v="2.2999999999999998"/>
    <n v="2.2999999999999998"/>
    <n v="1.3"/>
    <n v="3.7"/>
    <n v="3.6"/>
    <n v="2.6"/>
    <n v="4.0999999999999996"/>
    <n v="5"/>
    <n v="2"/>
    <n v="4.9000000000000004"/>
    <n v="3.8"/>
    <n v="3.3"/>
    <n v="1.9"/>
    <n v="4.0999999999999996"/>
    <n v="3.6"/>
    <n v="2.7"/>
    <n v="1.4"/>
    <n v="6.3"/>
    <n v="4.0999999999999996"/>
    <n v="2.5"/>
    <n v="4"/>
    <n v="4.4000000000000004"/>
    <n v="2.4"/>
    <n v="6.2"/>
    <n v="3.3"/>
    <n v="3.2"/>
    <n v="3.2"/>
    <n v="3.2"/>
    <n v="2.2000000000000002"/>
    <n v="3.7"/>
    <n v="4.7"/>
    <n v="5.0999999999999996"/>
    <n v="3.5"/>
    <n v="4"/>
    <n v="3"/>
    <n v="5.4"/>
    <n v="3.3"/>
    <n v="4.2"/>
    <n v="4.5999999999999996"/>
    <n v="2.7"/>
    <n v="3.6"/>
    <n v="2.2000000000000002"/>
    <n v="1.4"/>
  </r>
  <r>
    <x v="7"/>
    <n v="8301"/>
    <x v="7"/>
    <s v="Los Ángeles"/>
    <n v="4"/>
    <s v="Detenciones"/>
    <n v="220104005"/>
    <n v="220104"/>
    <s v="Delitos Sexuales"/>
    <s v="Violación"/>
    <n v="4"/>
    <n v="0"/>
    <n v="0"/>
    <n v="0"/>
    <n v="0.5"/>
    <n v="1"/>
    <n v="0"/>
    <n v="0.5"/>
    <n v="0.5"/>
    <n v="1.4"/>
    <n v="0"/>
    <n v="1"/>
    <n v="0.4"/>
    <n v="0.5"/>
    <n v="0"/>
    <n v="0.5"/>
    <n v="0"/>
    <n v="1"/>
    <n v="1"/>
    <n v="0"/>
    <n v="0"/>
    <n v="0"/>
    <n v="0"/>
    <n v="0"/>
    <n v="1"/>
    <n v="0.4"/>
    <n v="0.5"/>
    <n v="0.5"/>
    <n v="0.5"/>
    <n v="0"/>
    <n v="1"/>
    <n v="1"/>
    <n v="0.5"/>
    <n v="1"/>
    <n v="0"/>
    <n v="0.5"/>
    <n v="0"/>
    <n v="1"/>
    <n v="0.9"/>
    <n v="1.4"/>
    <n v="0"/>
    <n v="0"/>
    <n v="1"/>
    <n v="0.5"/>
    <n v="2"/>
    <n v="1"/>
    <n v="0.9"/>
    <n v="0.9"/>
    <n v="0"/>
    <n v="0.5"/>
    <n v="0.5"/>
    <n v="0"/>
    <n v="1.4"/>
  </r>
  <r>
    <x v="7"/>
    <n v="8302"/>
    <x v="7"/>
    <s v="Ant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4"/>
    <n v="0"/>
    <n v="1"/>
    <n v="0"/>
    <n v="0"/>
    <n v="0"/>
    <n v="0"/>
    <n v="0"/>
    <n v="1"/>
    <n v="0"/>
    <n v="0"/>
  </r>
  <r>
    <x v="7"/>
    <n v="8302"/>
    <x v="7"/>
    <s v="Antuco"/>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48"/>
    <n v="23.9"/>
    <n v="1"/>
    <n v="0"/>
    <n v="27.4"/>
    <n v="0"/>
    <n v="0"/>
    <n v="0"/>
    <n v="1"/>
    <n v="0"/>
    <n v="0"/>
  </r>
  <r>
    <x v="7"/>
    <n v="8302"/>
    <x v="7"/>
    <s v="Antuco"/>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24"/>
    <n v="23.9"/>
    <n v="1"/>
    <n v="0"/>
    <n v="27.4"/>
    <n v="0"/>
    <n v="0"/>
    <n v="0"/>
    <n v="1"/>
    <n v="0"/>
    <n v="0"/>
  </r>
  <r>
    <x v="7"/>
    <n v="8302"/>
    <x v="7"/>
    <s v="Ant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4"/>
    <n v="0"/>
    <n v="1"/>
    <n v="0"/>
    <n v="0"/>
    <n v="0"/>
    <n v="0"/>
    <n v="0"/>
    <n v="1"/>
    <n v="0"/>
    <n v="0"/>
  </r>
  <r>
    <x v="7"/>
    <n v="8303"/>
    <x v="7"/>
    <s v="Cabrero"/>
    <n v="1"/>
    <s v="Aprehendidos"/>
    <n v="220104005"/>
    <n v="220104"/>
    <s v="Delitos Sexuales"/>
    <s v="Violación"/>
    <n v="1"/>
    <n v="0"/>
    <n v="3.5"/>
    <n v="0"/>
    <n v="3.4"/>
    <n v="1"/>
    <n v="10.199999999999999"/>
    <n v="0"/>
    <n v="3.3"/>
    <n v="0"/>
    <n v="3.3"/>
    <n v="3.3"/>
    <n v="3.3"/>
    <n v="0"/>
    <n v="3.5"/>
    <n v="0"/>
    <n v="3.5"/>
    <n v="0"/>
    <n v="1"/>
    <n v="10.199999999999999"/>
    <n v="0"/>
    <n v="0"/>
    <n v="0"/>
    <n v="0"/>
    <n v="1"/>
    <n v="0"/>
    <n v="0"/>
    <n v="0"/>
    <n v="0"/>
    <n v="0"/>
    <n v="0"/>
    <n v="3.4"/>
    <n v="0"/>
    <n v="0"/>
    <n v="0"/>
    <n v="0"/>
    <n v="0"/>
    <n v="1"/>
    <n v="0"/>
    <n v="3.3"/>
    <n v="3.5"/>
    <n v="3.5"/>
    <n v="0"/>
    <n v="17.2"/>
    <n v="1"/>
    <n v="0"/>
    <n v="0"/>
    <n v="0"/>
    <n v="0"/>
    <n v="0"/>
    <n v="3"/>
    <n v="0"/>
    <n v="0"/>
  </r>
  <r>
    <x v="7"/>
    <n v="8303"/>
    <x v="7"/>
    <s v="Cabrero"/>
    <n v="2"/>
    <s v="Casos Policiales"/>
    <n v="220104005"/>
    <n v="220104"/>
    <s v="Delitos Sexuales"/>
    <s v="Violación"/>
    <n v="2"/>
    <n v="14.1"/>
    <n v="10.5"/>
    <n v="3.5"/>
    <n v="6.9"/>
    <n v="3.4"/>
    <n v="13.6"/>
    <n v="3.2"/>
    <n v="3.1"/>
    <n v="0"/>
    <n v="6.1"/>
    <n v="9"/>
    <n v="6"/>
    <n v="3.3"/>
    <n v="7.1"/>
    <n v="21"/>
    <n v="3.5"/>
    <n v="3.4"/>
    <n v="6.8"/>
    <n v="6.8"/>
    <n v="0"/>
    <n v="0"/>
    <n v="0"/>
    <n v="3"/>
    <n v="3"/>
    <n v="0"/>
    <n v="6.5"/>
    <n v="0"/>
    <n v="7"/>
    <n v="3.5"/>
    <n v="3.4"/>
    <n v="13.7"/>
    <n v="0"/>
    <n v="9.5"/>
    <n v="9.3000000000000007"/>
    <n v="9.1999999999999993"/>
    <n v="3"/>
    <n v="1"/>
    <n v="3"/>
    <n v="19.5"/>
    <n v="10.6"/>
    <n v="3.5"/>
    <n v="0"/>
    <n v="10.3"/>
    <n v="10.199999999999999"/>
    <n v="13.6"/>
    <n v="9.4"/>
    <n v="3.1"/>
    <n v="0"/>
    <n v="0"/>
    <n v="6"/>
    <n v="3"/>
    <n v="0"/>
  </r>
  <r>
    <x v="7"/>
    <n v="8303"/>
    <x v="7"/>
    <s v="Cabrero"/>
    <n v="3"/>
    <s v="Denuncias"/>
    <n v="220104005"/>
    <n v="220104"/>
    <s v="Delitos Sexuales"/>
    <s v="Violación"/>
    <n v="3"/>
    <n v="14.1"/>
    <n v="7"/>
    <n v="3.5"/>
    <n v="3.4"/>
    <n v="3.4"/>
    <n v="3.4"/>
    <n v="3.2"/>
    <n v="0"/>
    <n v="0"/>
    <n v="3.1"/>
    <n v="6"/>
    <n v="3"/>
    <n v="3.3"/>
    <n v="3.5"/>
    <n v="21"/>
    <n v="0"/>
    <n v="3.4"/>
    <n v="6.8"/>
    <n v="3.4"/>
    <n v="0"/>
    <n v="0"/>
    <n v="0"/>
    <n v="3"/>
    <n v="3"/>
    <n v="0"/>
    <n v="6.5"/>
    <n v="0"/>
    <n v="7"/>
    <n v="3.5"/>
    <n v="3.4"/>
    <n v="10.199999999999999"/>
    <n v="0"/>
    <n v="9.5"/>
    <n v="9.3000000000000007"/>
    <n v="9.1999999999999993"/>
    <n v="3"/>
    <n v="1"/>
    <n v="3"/>
    <n v="16.3"/>
    <n v="7.1"/>
    <n v="0"/>
    <n v="0"/>
    <n v="3.4"/>
    <n v="10.199999999999999"/>
    <n v="13.6"/>
    <n v="9.4"/>
    <n v="3.1"/>
    <n v="0"/>
    <n v="0"/>
    <n v="3"/>
    <n v="3"/>
    <n v="0"/>
  </r>
  <r>
    <x v="7"/>
    <n v="8303"/>
    <x v="7"/>
    <s v="Cabrero"/>
    <n v="4"/>
    <s v="Detenciones"/>
    <n v="220104005"/>
    <n v="220104"/>
    <s v="Delitos Sexuales"/>
    <s v="Violación"/>
    <n v="4"/>
    <n v="0"/>
    <n v="3.5"/>
    <n v="0"/>
    <n v="3.4"/>
    <n v="1"/>
    <n v="10.199999999999999"/>
    <n v="0"/>
    <n v="3.1"/>
    <n v="0"/>
    <n v="3.1"/>
    <n v="3"/>
    <n v="3"/>
    <n v="0"/>
    <n v="3.5"/>
    <n v="0"/>
    <n v="3.5"/>
    <n v="0"/>
    <n v="1"/>
    <n v="3.4"/>
    <n v="0"/>
    <n v="0"/>
    <n v="0"/>
    <n v="0"/>
    <n v="1"/>
    <n v="0"/>
    <n v="0"/>
    <n v="0"/>
    <n v="0"/>
    <n v="0"/>
    <n v="0"/>
    <n v="3.4"/>
    <n v="0"/>
    <n v="0"/>
    <n v="0"/>
    <n v="0"/>
    <n v="0"/>
    <n v="1"/>
    <n v="0"/>
    <n v="3.3"/>
    <n v="3.5"/>
    <n v="3.5"/>
    <n v="0"/>
    <n v="6.9"/>
    <n v="1"/>
    <n v="0"/>
    <n v="0"/>
    <n v="0"/>
    <n v="0"/>
    <n v="0"/>
    <n v="3"/>
    <n v="0"/>
    <n v="0"/>
  </r>
  <r>
    <x v="7"/>
    <n v="8304"/>
    <x v="7"/>
    <s v="Laja"/>
    <n v="1"/>
    <s v="Aprehendidos"/>
    <n v="220104005"/>
    <n v="220104"/>
    <s v="Delitos Sexuales"/>
    <s v="Violación"/>
    <n v="1"/>
    <n v="0"/>
    <n v="0"/>
    <n v="0"/>
    <n v="0"/>
    <n v="1"/>
    <n v="0"/>
    <n v="0"/>
    <n v="0"/>
    <n v="0"/>
    <n v="0"/>
    <n v="1"/>
    <n v="0"/>
    <n v="0"/>
    <n v="0"/>
    <n v="0"/>
    <n v="0"/>
    <n v="0"/>
    <n v="1"/>
    <n v="0"/>
    <n v="0"/>
    <n v="0"/>
    <n v="0"/>
    <n v="4.2"/>
    <n v="1"/>
    <n v="0"/>
    <n v="0"/>
    <n v="0"/>
    <n v="0"/>
    <n v="0"/>
    <n v="0"/>
    <n v="1"/>
    <n v="0"/>
    <n v="0"/>
    <n v="0"/>
    <n v="0"/>
    <n v="0"/>
    <n v="1"/>
    <n v="0"/>
    <n v="0"/>
    <n v="0"/>
    <n v="0"/>
    <n v="0"/>
    <n v="0"/>
    <n v="1"/>
    <n v="0"/>
    <n v="5.0999999999999996"/>
    <n v="0"/>
    <n v="10.4"/>
    <n v="0"/>
    <n v="1"/>
    <n v="0"/>
    <n v="0"/>
  </r>
  <r>
    <x v="7"/>
    <n v="8304"/>
    <x v="7"/>
    <s v="Laja"/>
    <n v="2"/>
    <s v="Casos Policiales"/>
    <n v="220104005"/>
    <n v="220104"/>
    <s v="Delitos Sexuales"/>
    <s v="Violación"/>
    <n v="2"/>
    <n v="4.3"/>
    <n v="0"/>
    <n v="0"/>
    <n v="4.3"/>
    <n v="4.2"/>
    <n v="4.2"/>
    <n v="0"/>
    <n v="0"/>
    <n v="0"/>
    <n v="5.2"/>
    <n v="5.3"/>
    <n v="0"/>
    <n v="4.2"/>
    <n v="0"/>
    <n v="4.3"/>
    <n v="8.5"/>
    <n v="0"/>
    <n v="1"/>
    <n v="4.2"/>
    <n v="5"/>
    <n v="5.0999999999999996"/>
    <n v="10.3"/>
    <n v="5.2"/>
    <n v="1"/>
    <n v="0"/>
    <n v="0"/>
    <n v="0"/>
    <n v="0"/>
    <n v="0"/>
    <n v="0"/>
    <n v="1"/>
    <n v="8.5"/>
    <n v="15.2"/>
    <n v="0"/>
    <n v="5.2"/>
    <n v="5.2"/>
    <n v="5.3"/>
    <n v="0"/>
    <n v="0"/>
    <n v="12.8"/>
    <n v="0"/>
    <n v="0"/>
    <n v="0"/>
    <n v="4.2"/>
    <n v="4.2"/>
    <n v="10.1"/>
    <n v="0"/>
    <n v="20.7"/>
    <n v="0"/>
    <n v="5.3"/>
    <n v="0"/>
    <n v="0"/>
  </r>
  <r>
    <x v="7"/>
    <n v="8304"/>
    <x v="7"/>
    <s v="Laja"/>
    <n v="3"/>
    <s v="Denuncias"/>
    <n v="220104005"/>
    <n v="220104"/>
    <s v="Delitos Sexuales"/>
    <s v="Violación"/>
    <n v="3"/>
    <n v="4.3"/>
    <n v="0"/>
    <n v="0"/>
    <n v="4.3"/>
    <n v="4.2"/>
    <n v="4.2"/>
    <n v="0"/>
    <n v="0"/>
    <n v="0"/>
    <n v="5.2"/>
    <n v="1"/>
    <n v="0"/>
    <n v="318.89999999999998"/>
    <n v="0"/>
    <n v="4.3"/>
    <n v="8.5"/>
    <n v="0"/>
    <n v="1"/>
    <n v="4.2"/>
    <n v="5"/>
    <n v="5.0999999999999996"/>
    <n v="10.3"/>
    <n v="0"/>
    <n v="1"/>
    <n v="0"/>
    <n v="0"/>
    <n v="0"/>
    <n v="0"/>
    <n v="0"/>
    <n v="0"/>
    <n v="1"/>
    <n v="8.5"/>
    <n v="15.2"/>
    <n v="0"/>
    <n v="5.2"/>
    <n v="5.2"/>
    <n v="5.3"/>
    <n v="0"/>
    <n v="0"/>
    <n v="12.8"/>
    <n v="0"/>
    <n v="0"/>
    <n v="0"/>
    <n v="4.2"/>
    <n v="4.2"/>
    <n v="5.0999999999999996"/>
    <n v="0"/>
    <n v="10.4"/>
    <n v="0"/>
    <n v="5.3"/>
    <n v="0"/>
    <n v="0"/>
  </r>
  <r>
    <x v="7"/>
    <n v="8304"/>
    <x v="7"/>
    <s v="Laja"/>
    <n v="4"/>
    <s v="Detenciones"/>
    <n v="220104005"/>
    <n v="220104"/>
    <s v="Delitos Sexuales"/>
    <s v="Violación"/>
    <n v="4"/>
    <n v="0"/>
    <n v="0"/>
    <n v="0"/>
    <n v="0"/>
    <n v="1"/>
    <n v="0"/>
    <n v="0"/>
    <n v="0"/>
    <n v="0"/>
    <n v="0"/>
    <n v="5.3"/>
    <n v="0"/>
    <n v="0"/>
    <n v="0"/>
    <n v="0"/>
    <n v="0"/>
    <n v="0"/>
    <n v="1"/>
    <n v="0"/>
    <n v="0"/>
    <n v="0"/>
    <n v="0"/>
    <n v="5.2"/>
    <n v="1"/>
    <n v="0"/>
    <n v="0"/>
    <n v="0"/>
    <n v="0"/>
    <n v="0"/>
    <n v="0"/>
    <n v="1"/>
    <n v="0"/>
    <n v="0"/>
    <n v="0"/>
    <n v="0"/>
    <n v="0"/>
    <n v="1"/>
    <n v="0"/>
    <n v="0"/>
    <n v="0"/>
    <n v="0"/>
    <n v="0"/>
    <n v="0"/>
    <n v="1"/>
    <n v="0"/>
    <n v="5.0999999999999996"/>
    <n v="0"/>
    <n v="10.4"/>
    <n v="0"/>
    <n v="1"/>
    <n v="0"/>
    <n v="0"/>
  </r>
  <r>
    <x v="7"/>
    <n v="8305"/>
    <x v="7"/>
    <s v="Mulchén"/>
    <n v="1"/>
    <s v="Aprehendidos"/>
    <n v="220104005"/>
    <n v="220104"/>
    <s v="Delitos Sexuales"/>
    <s v="Violación"/>
    <n v="1"/>
    <n v="0"/>
    <n v="9.9"/>
    <n v="0"/>
    <n v="0"/>
    <n v="1"/>
    <n v="3.3"/>
    <n v="0"/>
    <n v="0"/>
    <n v="6.5"/>
    <n v="3.2"/>
    <n v="1"/>
    <n v="0"/>
    <n v="0"/>
    <n v="3.3"/>
    <n v="0"/>
    <n v="0"/>
    <n v="0"/>
    <n v="1"/>
    <n v="0"/>
    <n v="0"/>
    <n v="0"/>
    <n v="3.2"/>
    <n v="0"/>
    <n v="1"/>
    <n v="0"/>
    <n v="0"/>
    <n v="0"/>
    <n v="0"/>
    <n v="0"/>
    <n v="0"/>
    <n v="3.3"/>
    <n v="0"/>
    <n v="0"/>
    <n v="0"/>
    <n v="0"/>
    <n v="0"/>
    <n v="1"/>
    <n v="0"/>
    <n v="3.2"/>
    <n v="3.3"/>
    <n v="3.3"/>
    <n v="0"/>
    <n v="0"/>
    <n v="6.5"/>
    <n v="0"/>
    <n v="0"/>
    <n v="0"/>
    <n v="3.6"/>
    <n v="3.7"/>
    <n v="1"/>
    <n v="0"/>
    <n v="7.2"/>
  </r>
  <r>
    <x v="7"/>
    <n v="8305"/>
    <x v="7"/>
    <s v="Mulchén"/>
    <n v="2"/>
    <s v="Casos Policiales"/>
    <n v="220104005"/>
    <n v="220104"/>
    <s v="Delitos Sexuales"/>
    <s v="Violación"/>
    <n v="2"/>
    <n v="0"/>
    <n v="13.2"/>
    <n v="3.3"/>
    <n v="6.6"/>
    <n v="3.3"/>
    <n v="3.3"/>
    <n v="7.2"/>
    <n v="0"/>
    <n v="3.6"/>
    <n v="10.9"/>
    <n v="1"/>
    <n v="0"/>
    <n v="6.4"/>
    <n v="6.6"/>
    <n v="3.3"/>
    <n v="6.6"/>
    <n v="0"/>
    <n v="3.3"/>
    <n v="6.5"/>
    <n v="3.6"/>
    <n v="0"/>
    <n v="7.3"/>
    <n v="0"/>
    <n v="1"/>
    <n v="3.7"/>
    <n v="6.4"/>
    <n v="3.3"/>
    <n v="0"/>
    <n v="3.3"/>
    <n v="3.3"/>
    <n v="3.3"/>
    <n v="0"/>
    <n v="0"/>
    <n v="0"/>
    <n v="3.6"/>
    <n v="0"/>
    <n v="3.7"/>
    <n v="22.2"/>
    <n v="3.2"/>
    <n v="13.2"/>
    <n v="3.3"/>
    <n v="0"/>
    <n v="0"/>
    <n v="6.5"/>
    <n v="0"/>
    <n v="3.6"/>
    <n v="3.6"/>
    <n v="10.9"/>
    <n v="3.7"/>
    <n v="3.7"/>
    <n v="3.7"/>
    <n v="3.6"/>
  </r>
  <r>
    <x v="7"/>
    <n v="8305"/>
    <x v="7"/>
    <s v="Mulchén"/>
    <n v="3"/>
    <s v="Denuncias"/>
    <n v="220104005"/>
    <n v="220104"/>
    <s v="Delitos Sexuales"/>
    <s v="Violación"/>
    <n v="3"/>
    <n v="0"/>
    <n v="9.9"/>
    <n v="3.3"/>
    <n v="6.6"/>
    <n v="3.3"/>
    <n v="0"/>
    <n v="7.2"/>
    <n v="0"/>
    <n v="0"/>
    <n v="7.3"/>
    <n v="1"/>
    <n v="0"/>
    <n v="6.4"/>
    <n v="3.3"/>
    <n v="3.3"/>
    <n v="6.6"/>
    <n v="0"/>
    <n v="3.3"/>
    <n v="6.5"/>
    <n v="3.6"/>
    <n v="0"/>
    <n v="3.6"/>
    <n v="0"/>
    <n v="1"/>
    <n v="3.7"/>
    <n v="6.4"/>
    <n v="3.3"/>
    <n v="0"/>
    <n v="3.3"/>
    <n v="3.3"/>
    <n v="1"/>
    <n v="0"/>
    <n v="0"/>
    <n v="0"/>
    <n v="3.6"/>
    <n v="0"/>
    <n v="3.7"/>
    <n v="18.5"/>
    <n v="0"/>
    <n v="9.9"/>
    <n v="0"/>
    <n v="0"/>
    <n v="0"/>
    <n v="1"/>
    <n v="0"/>
    <n v="3.6"/>
    <n v="3.6"/>
    <n v="7.3"/>
    <n v="0"/>
    <n v="3.7"/>
    <n v="3.7"/>
    <n v="0"/>
  </r>
  <r>
    <x v="7"/>
    <n v="8305"/>
    <x v="7"/>
    <s v="Mulchén"/>
    <n v="4"/>
    <s v="Detenciones"/>
    <n v="220104005"/>
    <n v="220104"/>
    <s v="Delitos Sexuales"/>
    <s v="Violación"/>
    <n v="4"/>
    <n v="0"/>
    <n v="3.3"/>
    <n v="0"/>
    <n v="0"/>
    <n v="1"/>
    <n v="3.3"/>
    <n v="0"/>
    <n v="0"/>
    <n v="3.6"/>
    <n v="3.6"/>
    <n v="1"/>
    <n v="0"/>
    <n v="0"/>
    <n v="3.3"/>
    <n v="0"/>
    <n v="0"/>
    <n v="0"/>
    <n v="1"/>
    <n v="0"/>
    <n v="0"/>
    <n v="0"/>
    <n v="3.6"/>
    <n v="0"/>
    <n v="1"/>
    <n v="0"/>
    <n v="0"/>
    <n v="0"/>
    <n v="0"/>
    <n v="0"/>
    <n v="0"/>
    <n v="3.3"/>
    <n v="0"/>
    <n v="0"/>
    <n v="0"/>
    <n v="0"/>
    <n v="0"/>
    <n v="1"/>
    <n v="3.7"/>
    <n v="3.2"/>
    <n v="3.3"/>
    <n v="3.3"/>
    <n v="0"/>
    <n v="0"/>
    <n v="6.5"/>
    <n v="0"/>
    <n v="0"/>
    <n v="0"/>
    <n v="3.6"/>
    <n v="3.7"/>
    <n v="1"/>
    <n v="0"/>
    <n v="3.6"/>
  </r>
  <r>
    <x v="7"/>
    <n v="8306"/>
    <x v="7"/>
    <s v="Nacimiento"/>
    <n v="1"/>
    <s v="Aprehendidos"/>
    <n v="220104005"/>
    <n v="220104"/>
    <s v="Delitos Sexuales"/>
    <s v="Violación"/>
    <n v="1"/>
    <n v="0"/>
    <n v="0"/>
    <n v="3.7"/>
    <n v="0"/>
    <n v="3.6"/>
    <n v="3.6"/>
    <n v="0"/>
    <n v="0"/>
    <n v="0"/>
    <n v="3.6"/>
    <n v="1"/>
    <n v="0"/>
    <n v="0"/>
    <n v="0"/>
    <n v="0"/>
    <n v="0"/>
    <n v="0"/>
    <n v="1"/>
    <n v="3.6"/>
    <n v="0"/>
    <n v="0"/>
    <n v="3.6"/>
    <n v="0"/>
    <n v="1"/>
    <n v="0"/>
    <n v="0"/>
    <n v="0"/>
    <n v="0"/>
    <n v="0"/>
    <n v="0"/>
    <n v="1"/>
    <n v="0"/>
    <n v="0"/>
    <n v="0"/>
    <n v="0"/>
    <n v="0"/>
    <n v="1"/>
    <n v="3.9"/>
    <n v="0"/>
    <n v="0"/>
    <n v="3.7"/>
    <n v="0"/>
    <n v="3.6"/>
    <n v="3.6"/>
    <n v="0"/>
    <n v="0"/>
    <n v="0"/>
    <n v="3.9"/>
    <n v="0"/>
    <n v="7.9"/>
    <n v="0"/>
    <n v="0"/>
  </r>
  <r>
    <x v="7"/>
    <n v="8306"/>
    <x v="7"/>
    <s v="Nacimiento"/>
    <n v="2"/>
    <s v="Casos Policiales"/>
    <n v="220104005"/>
    <n v="220104"/>
    <s v="Delitos Sexuales"/>
    <s v="Violación"/>
    <n v="2"/>
    <n v="0"/>
    <n v="7.3"/>
    <n v="7.3"/>
    <n v="3.6"/>
    <n v="3.6"/>
    <n v="3.6"/>
    <n v="3.9"/>
    <n v="0"/>
    <n v="0"/>
    <n v="7.8"/>
    <n v="3.9"/>
    <n v="0"/>
    <n v="0"/>
    <n v="0"/>
    <n v="14.7"/>
    <n v="0"/>
    <n v="0"/>
    <n v="1"/>
    <n v="3.6"/>
    <n v="0"/>
    <n v="0"/>
    <n v="3.9"/>
    <n v="3.9"/>
    <n v="1"/>
    <n v="7.9"/>
    <n v="3.6"/>
    <n v="3.7"/>
    <n v="3.7"/>
    <n v="7.3"/>
    <n v="3.6"/>
    <n v="3.6"/>
    <n v="0"/>
    <n v="7.8"/>
    <n v="0"/>
    <n v="3.9"/>
    <n v="0"/>
    <n v="1"/>
    <n v="3.9"/>
    <n v="7.2"/>
    <n v="3.7"/>
    <n v="3.7"/>
    <n v="0"/>
    <n v="14.6"/>
    <n v="3.6"/>
    <n v="0"/>
    <n v="0"/>
    <n v="0"/>
    <n v="7.8"/>
    <n v="0"/>
    <n v="3.9"/>
    <n v="7.9"/>
    <n v="0"/>
  </r>
  <r>
    <x v="7"/>
    <n v="8306"/>
    <x v="7"/>
    <s v="Nacimiento"/>
    <n v="3"/>
    <s v="Denuncias"/>
    <n v="220104005"/>
    <n v="220104"/>
    <s v="Delitos Sexuales"/>
    <s v="Violación"/>
    <n v="3"/>
    <n v="0"/>
    <n v="7.3"/>
    <n v="3.7"/>
    <n v="3.6"/>
    <n v="1"/>
    <n v="0"/>
    <n v="3.9"/>
    <n v="0"/>
    <n v="0"/>
    <n v="3.9"/>
    <n v="3.9"/>
    <n v="0"/>
    <n v="0"/>
    <n v="0"/>
    <n v="14.7"/>
    <n v="0"/>
    <n v="0"/>
    <n v="1"/>
    <n v="0"/>
    <n v="0"/>
    <n v="0"/>
    <n v="0"/>
    <n v="3.9"/>
    <n v="1"/>
    <n v="7.9"/>
    <n v="3.6"/>
    <n v="3.7"/>
    <n v="3.7"/>
    <n v="7.3"/>
    <n v="3.6"/>
    <n v="3.6"/>
    <n v="0"/>
    <n v="7.8"/>
    <n v="0"/>
    <n v="3.9"/>
    <n v="0"/>
    <n v="1"/>
    <n v="0"/>
    <n v="7.2"/>
    <n v="3.7"/>
    <n v="0"/>
    <n v="0"/>
    <n v="10.9"/>
    <n v="1"/>
    <n v="0"/>
    <n v="0"/>
    <n v="0"/>
    <n v="3.9"/>
    <n v="0"/>
    <n v="1"/>
    <n v="7.9"/>
    <n v="0"/>
  </r>
  <r>
    <x v="7"/>
    <n v="8306"/>
    <x v="7"/>
    <s v="Nacimiento"/>
    <n v="4"/>
    <s v="Detenciones"/>
    <n v="220104005"/>
    <n v="220104"/>
    <s v="Delitos Sexuales"/>
    <s v="Violación"/>
    <n v="4"/>
    <n v="0"/>
    <n v="0"/>
    <n v="3.7"/>
    <n v="0"/>
    <n v="3.6"/>
    <n v="3.6"/>
    <n v="0"/>
    <n v="0"/>
    <n v="0"/>
    <n v="3.9"/>
    <n v="1"/>
    <n v="0"/>
    <n v="0"/>
    <n v="0"/>
    <n v="0"/>
    <n v="0"/>
    <n v="0"/>
    <n v="1"/>
    <n v="3.6"/>
    <n v="0"/>
    <n v="0"/>
    <n v="3.9"/>
    <n v="0"/>
    <n v="1"/>
    <n v="0"/>
    <n v="0"/>
    <n v="0"/>
    <n v="0"/>
    <n v="0"/>
    <n v="0"/>
    <n v="1"/>
    <n v="0"/>
    <n v="0"/>
    <n v="0"/>
    <n v="0"/>
    <n v="0"/>
    <n v="1"/>
    <n v="3.9"/>
    <n v="0"/>
    <n v="0"/>
    <n v="3.7"/>
    <n v="0"/>
    <n v="3.6"/>
    <n v="3.6"/>
    <n v="0"/>
    <n v="0"/>
    <n v="0"/>
    <n v="3.9"/>
    <n v="0"/>
    <n v="3.9"/>
    <n v="0"/>
    <n v="0"/>
  </r>
  <r>
    <x v="7"/>
    <n v="8307"/>
    <x v="7"/>
    <s v="Negrete"/>
    <n v="1"/>
    <s v="Aprehendidos"/>
    <n v="220104005"/>
    <n v="220104"/>
    <s v="Delitos Sexuales"/>
    <s v="Violación"/>
    <n v="1"/>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7"/>
    <x v="7"/>
    <s v="Negrete"/>
    <n v="2"/>
    <s v="Casos Policiales"/>
    <n v="220104005"/>
    <n v="220104"/>
    <s v="Delitos Sexuales"/>
    <s v="Violación"/>
    <n v="2"/>
    <n v="0"/>
    <n v="0"/>
    <n v="10.3"/>
    <n v="10.199999999999999"/>
    <n v="1"/>
    <n v="0"/>
    <n v="0"/>
    <n v="0"/>
    <n v="0"/>
    <n v="0"/>
    <n v="1"/>
    <n v="0"/>
    <n v="9.6"/>
    <n v="0"/>
    <n v="0"/>
    <n v="0"/>
    <n v="0"/>
    <n v="1"/>
    <n v="10"/>
    <n v="0"/>
    <n v="0"/>
    <n v="0"/>
    <n v="0"/>
    <n v="1"/>
    <n v="0"/>
    <n v="0"/>
    <n v="0"/>
    <n v="10.3"/>
    <n v="30.8"/>
    <n v="10.199999999999999"/>
    <n v="1"/>
    <n v="10"/>
    <n v="0"/>
    <n v="0"/>
    <n v="0"/>
    <n v="0"/>
    <n v="1"/>
    <n v="11.2"/>
    <n v="0"/>
    <n v="10.4"/>
    <n v="10.3"/>
    <n v="0"/>
    <n v="0"/>
    <n v="10.1"/>
    <n v="0"/>
    <n v="11.1"/>
    <n v="0"/>
    <n v="0"/>
    <n v="0"/>
    <n v="1"/>
    <n v="22.3"/>
    <n v="0"/>
  </r>
  <r>
    <x v="7"/>
    <n v="8307"/>
    <x v="7"/>
    <s v="Negrete"/>
    <n v="3"/>
    <s v="Denuncias"/>
    <n v="220104005"/>
    <n v="220104"/>
    <s v="Delitos Sexuales"/>
    <s v="Violación"/>
    <n v="3"/>
    <n v="0"/>
    <n v="0"/>
    <n v="0"/>
    <n v="10.199999999999999"/>
    <n v="1"/>
    <n v="0"/>
    <n v="0"/>
    <n v="0"/>
    <n v="0"/>
    <n v="0"/>
    <n v="1"/>
    <n v="0"/>
    <n v="9.6"/>
    <n v="0"/>
    <n v="0"/>
    <n v="0"/>
    <n v="0"/>
    <n v="1"/>
    <n v="10"/>
    <n v="0"/>
    <n v="0"/>
    <n v="0"/>
    <n v="0"/>
    <n v="1"/>
    <n v="0"/>
    <n v="0"/>
    <n v="0"/>
    <n v="0"/>
    <n v="20.5"/>
    <n v="10.199999999999999"/>
    <n v="1"/>
    <n v="10"/>
    <n v="0"/>
    <n v="0"/>
    <n v="0"/>
    <n v="0"/>
    <n v="1"/>
    <n v="0"/>
    <n v="0"/>
    <n v="10.4"/>
    <n v="0"/>
    <n v="0"/>
    <n v="0"/>
    <n v="10.1"/>
    <n v="0"/>
    <n v="11.1"/>
    <n v="0"/>
    <n v="0"/>
    <n v="0"/>
    <n v="1"/>
    <n v="11.2"/>
    <n v="0"/>
  </r>
  <r>
    <x v="7"/>
    <n v="8307"/>
    <x v="7"/>
    <s v="Negrete"/>
    <n v="4"/>
    <s v="Detenciones"/>
    <n v="220104005"/>
    <n v="220104"/>
    <s v="Delitos Sexuales"/>
    <s v="Violación"/>
    <n v="4"/>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8"/>
    <x v="7"/>
    <s v="Quilaco"/>
    <n v="1"/>
    <s v="Aprehendidos"/>
    <n v="220104005"/>
    <n v="220104"/>
    <s v="Delitos Sexuales"/>
    <s v="Violación"/>
    <n v="1"/>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8"/>
    <x v="7"/>
    <s v="Quilaco"/>
    <n v="2"/>
    <s v="Casos Policiales"/>
    <n v="220104005"/>
    <n v="220104"/>
    <s v="Delitos Sexuales"/>
    <s v="Violación"/>
    <n v="2"/>
    <n v="0"/>
    <n v="24.2"/>
    <n v="0"/>
    <n v="0"/>
    <n v="1"/>
    <n v="24.1"/>
    <n v="0"/>
    <n v="0"/>
    <n v="0"/>
    <n v="0"/>
    <n v="1"/>
    <n v="0"/>
    <n v="0"/>
    <n v="0"/>
    <n v="0"/>
    <n v="24.2"/>
    <n v="0"/>
    <n v="1"/>
    <n v="24.1"/>
    <n v="0"/>
    <n v="28.5"/>
    <n v="0"/>
    <n v="0"/>
    <n v="1"/>
    <n v="0"/>
    <n v="0"/>
    <n v="0"/>
    <n v="0"/>
    <n v="0"/>
    <n v="0"/>
    <n v="24.1"/>
    <n v="0"/>
    <n v="0"/>
    <n v="0"/>
    <n v="0"/>
    <n v="0"/>
    <n v="1"/>
    <n v="0"/>
    <n v="0"/>
    <n v="24.2"/>
    <n v="0"/>
    <n v="0"/>
    <n v="48.4"/>
    <n v="1"/>
    <n v="0"/>
    <n v="0"/>
    <n v="0"/>
    <n v="0"/>
    <n v="29.2"/>
    <n v="1"/>
    <n v="0"/>
    <n v="0"/>
  </r>
  <r>
    <x v="7"/>
    <n v="8308"/>
    <x v="7"/>
    <s v="Quilaco"/>
    <n v="3"/>
    <s v="Denuncias"/>
    <n v="220104005"/>
    <n v="220104"/>
    <s v="Delitos Sexuales"/>
    <s v="Violación"/>
    <n v="3"/>
    <n v="0"/>
    <n v="24.2"/>
    <n v="0"/>
    <n v="0"/>
    <n v="1"/>
    <n v="24.1"/>
    <n v="0"/>
    <n v="0"/>
    <n v="10.7"/>
    <n v="0"/>
    <n v="1"/>
    <n v="10.7"/>
    <n v="0"/>
    <n v="0"/>
    <n v="0"/>
    <n v="24.2"/>
    <n v="0"/>
    <n v="1"/>
    <n v="0"/>
    <n v="0"/>
    <n v="28.5"/>
    <n v="0"/>
    <n v="0"/>
    <n v="1"/>
    <n v="0"/>
    <n v="0"/>
    <n v="0"/>
    <n v="0"/>
    <n v="0"/>
    <n v="0"/>
    <n v="1"/>
    <n v="0"/>
    <n v="0"/>
    <n v="0"/>
    <n v="0"/>
    <n v="0"/>
    <n v="1"/>
    <n v="0"/>
    <n v="0"/>
    <n v="24.2"/>
    <n v="0"/>
    <n v="0"/>
    <n v="24.2"/>
    <n v="1"/>
    <n v="0"/>
    <n v="0"/>
    <n v="0"/>
    <n v="0"/>
    <n v="29.2"/>
    <n v="1"/>
    <n v="0"/>
    <n v="0"/>
  </r>
  <r>
    <x v="7"/>
    <n v="8308"/>
    <x v="7"/>
    <s v="Quilaco"/>
    <n v="4"/>
    <s v="Detenciones"/>
    <n v="220104005"/>
    <n v="220104"/>
    <s v="Delitos Sexuales"/>
    <s v="Violación"/>
    <n v="4"/>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9"/>
    <x v="7"/>
    <s v="Quilleco"/>
    <n v="1"/>
    <s v="Aprehendidos"/>
    <n v="220104005"/>
    <n v="220104"/>
    <s v="Delitos Sexuales"/>
    <s v="Violación"/>
    <n v="1"/>
    <n v="0"/>
    <n v="0"/>
    <n v="0"/>
    <n v="0"/>
    <n v="1"/>
    <n v="0"/>
    <n v="0"/>
    <n v="0"/>
    <n v="0"/>
    <n v="0"/>
    <n v="1"/>
    <n v="0"/>
    <n v="10"/>
    <n v="0"/>
    <n v="0"/>
    <n v="0"/>
    <n v="0"/>
    <n v="1"/>
    <n v="0"/>
    <n v="0"/>
    <n v="0"/>
    <n v="0"/>
    <n v="0"/>
    <n v="1"/>
    <n v="0"/>
    <n v="0"/>
    <n v="0"/>
    <n v="0"/>
    <n v="0"/>
    <n v="0"/>
    <n v="1"/>
    <n v="0"/>
    <n v="0"/>
    <n v="0"/>
    <n v="0"/>
    <n v="0"/>
    <n v="1"/>
    <n v="0"/>
    <n v="0"/>
    <n v="0"/>
    <n v="0"/>
    <n v="0"/>
    <n v="0"/>
    <n v="1"/>
    <n v="0"/>
    <n v="0"/>
    <n v="0"/>
    <n v="0"/>
    <n v="0"/>
    <n v="1"/>
    <n v="0"/>
    <n v="0"/>
  </r>
  <r>
    <x v="7"/>
    <n v="8309"/>
    <x v="7"/>
    <s v="Quilleco"/>
    <n v="2"/>
    <s v="Casos Policiales"/>
    <n v="220104005"/>
    <n v="220104"/>
    <s v="Delitos Sexuales"/>
    <s v="Violación"/>
    <n v="2"/>
    <n v="0"/>
    <n v="0"/>
    <n v="19.7"/>
    <n v="9.9"/>
    <n v="1"/>
    <n v="0"/>
    <n v="0"/>
    <n v="0"/>
    <n v="0"/>
    <n v="0"/>
    <n v="9.9"/>
    <n v="0"/>
    <n v="1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3"/>
    <s v="Denuncias"/>
    <n v="220104005"/>
    <n v="220104"/>
    <s v="Delitos Sexuales"/>
    <s v="Violación"/>
    <n v="3"/>
    <n v="0"/>
    <n v="0"/>
    <n v="19.7"/>
    <n v="9.9"/>
    <n v="1"/>
    <n v="0"/>
    <n v="0"/>
    <n v="0"/>
    <n v="0"/>
    <n v="0"/>
    <n v="9.9"/>
    <n v="0"/>
    <n v="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4"/>
    <s v="Detenciones"/>
    <n v="220104005"/>
    <n v="220104"/>
    <s v="Delitos Sexuales"/>
    <s v="Violación"/>
    <n v="4"/>
    <n v="0"/>
    <n v="0"/>
    <n v="0"/>
    <n v="0"/>
    <n v="1"/>
    <n v="0"/>
    <n v="0"/>
    <n v="0"/>
    <n v="0"/>
    <n v="0"/>
    <n v="1"/>
    <n v="0"/>
    <n v="10"/>
    <n v="0"/>
    <n v="0"/>
    <n v="0"/>
    <n v="0"/>
    <n v="1"/>
    <n v="0"/>
    <n v="0"/>
    <n v="0"/>
    <n v="0"/>
    <n v="0"/>
    <n v="1"/>
    <n v="0"/>
    <n v="0"/>
    <n v="0"/>
    <n v="0"/>
    <n v="0"/>
    <n v="0"/>
    <n v="1"/>
    <n v="0"/>
    <n v="0"/>
    <n v="0"/>
    <n v="0"/>
    <n v="0"/>
    <n v="1"/>
    <n v="0"/>
    <n v="0"/>
    <n v="0"/>
    <n v="0"/>
    <n v="0"/>
    <n v="0"/>
    <n v="1"/>
    <n v="0"/>
    <n v="0"/>
    <n v="0"/>
    <n v="0"/>
    <n v="0"/>
    <n v="1"/>
    <n v="0"/>
    <n v="0"/>
  </r>
  <r>
    <x v="7"/>
    <n v="8310"/>
    <x v="7"/>
    <s v="San Rosendo"/>
    <n v="1"/>
    <s v="Aprehendidos"/>
    <n v="220104005"/>
    <n v="220104"/>
    <s v="Delitos Sexuales"/>
    <s v="Violación"/>
    <n v="1"/>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0"/>
    <x v="7"/>
    <s v="San Rosendo"/>
    <n v="2"/>
    <s v="Casos Policiales"/>
    <n v="220104005"/>
    <n v="220104"/>
    <s v="Delitos Sexuales"/>
    <s v="Violación"/>
    <n v="2"/>
    <n v="0"/>
    <n v="0"/>
    <n v="26.4"/>
    <n v="0"/>
    <n v="1"/>
    <n v="0"/>
    <n v="0"/>
    <n v="0"/>
    <n v="0"/>
    <n v="0"/>
    <n v="1"/>
    <n v="0"/>
    <n v="0"/>
    <n v="0"/>
    <n v="0"/>
    <n v="0"/>
    <n v="0"/>
    <n v="26.7"/>
    <n v="0"/>
    <n v="0"/>
    <n v="0"/>
    <n v="0"/>
    <n v="30.5"/>
    <n v="1"/>
    <n v="0"/>
    <n v="0"/>
    <n v="25.9"/>
    <n v="0"/>
    <n v="0"/>
    <n v="0"/>
    <n v="1"/>
    <n v="0"/>
    <n v="0"/>
    <n v="0"/>
    <n v="0"/>
    <n v="0"/>
    <n v="1"/>
    <n v="0"/>
    <n v="0"/>
    <n v="0"/>
    <n v="0"/>
    <n v="0"/>
    <n v="0"/>
    <n v="1"/>
    <n v="0"/>
    <n v="0"/>
    <n v="59.8"/>
    <n v="0"/>
    <n v="0"/>
    <n v="1"/>
    <n v="0"/>
    <n v="0"/>
  </r>
  <r>
    <x v="7"/>
    <n v="8310"/>
    <x v="7"/>
    <s v="San Rosendo"/>
    <n v="3"/>
    <s v="Denuncias"/>
    <n v="220104005"/>
    <n v="220104"/>
    <s v="Delitos Sexuales"/>
    <s v="Violación"/>
    <n v="3"/>
    <n v="0"/>
    <n v="0"/>
    <n v="26.4"/>
    <n v="0"/>
    <n v="1"/>
    <n v="0"/>
    <n v="0"/>
    <n v="0"/>
    <n v="0"/>
    <n v="0"/>
    <n v="1"/>
    <n v="0"/>
    <n v="0"/>
    <n v="0"/>
    <n v="0"/>
    <n v="0"/>
    <n v="0"/>
    <n v="1"/>
    <n v="0"/>
    <n v="0"/>
    <n v="0"/>
    <n v="0"/>
    <n v="30.5"/>
    <n v="1"/>
    <n v="0"/>
    <n v="0"/>
    <n v="25.9"/>
    <n v="0"/>
    <n v="0"/>
    <n v="0"/>
    <n v="1"/>
    <n v="0"/>
    <n v="0"/>
    <n v="0"/>
    <n v="0"/>
    <n v="0"/>
    <n v="1"/>
    <n v="0"/>
    <n v="0"/>
    <n v="0"/>
    <n v="0"/>
    <n v="0"/>
    <n v="0"/>
    <n v="1"/>
    <n v="0"/>
    <n v="0"/>
    <n v="29.9"/>
    <n v="0"/>
    <n v="0"/>
    <n v="1"/>
    <n v="0"/>
    <n v="0"/>
  </r>
  <r>
    <x v="7"/>
    <n v="8310"/>
    <x v="7"/>
    <s v="San Rosendo"/>
    <n v="4"/>
    <s v="Detenciones"/>
    <n v="220104005"/>
    <n v="220104"/>
    <s v="Delitos Sexuales"/>
    <s v="Violación"/>
    <n v="4"/>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1"/>
    <x v="7"/>
    <s v="Santa Bárbara"/>
    <n v="1"/>
    <s v="Aprehendidos"/>
    <n v="220104005"/>
    <n v="220104"/>
    <s v="Delitos Sexuales"/>
    <s v="Violación"/>
    <n v="1"/>
    <n v="14.3"/>
    <n v="0"/>
    <n v="0"/>
    <n v="0"/>
    <n v="1"/>
    <n v="7"/>
    <n v="0"/>
    <n v="0"/>
    <n v="0"/>
    <n v="0"/>
    <n v="6.9"/>
    <n v="6.9"/>
    <n v="0"/>
    <n v="7.2"/>
    <n v="0"/>
    <n v="7.1"/>
    <n v="0"/>
    <n v="1"/>
    <n v="14"/>
    <n v="0"/>
    <n v="0"/>
    <n v="6.9"/>
    <n v="0"/>
    <n v="1"/>
    <n v="0"/>
    <n v="0"/>
    <n v="0"/>
    <n v="21.4"/>
    <n v="0"/>
    <n v="0"/>
    <n v="1"/>
    <n v="0"/>
    <n v="0"/>
    <n v="6.5"/>
    <n v="6.5"/>
    <n v="0"/>
    <n v="1"/>
    <n v="0"/>
    <n v="0"/>
    <n v="0"/>
    <n v="0"/>
    <n v="0"/>
    <n v="7.1"/>
    <n v="7"/>
    <n v="7"/>
    <n v="6.6"/>
    <n v="0"/>
    <n v="0"/>
    <n v="0"/>
    <n v="1"/>
    <n v="0"/>
    <n v="0"/>
  </r>
  <r>
    <x v="7"/>
    <n v="8311"/>
    <x v="7"/>
    <s v="Santa Bárbara"/>
    <n v="2"/>
    <s v="Casos Policiales"/>
    <n v="220104005"/>
    <n v="220104"/>
    <s v="Delitos Sexuales"/>
    <s v="Violación"/>
    <n v="2"/>
    <n v="21.5"/>
    <n v="0"/>
    <n v="7.1"/>
    <n v="0"/>
    <n v="1"/>
    <n v="14"/>
    <n v="0"/>
    <n v="0"/>
    <n v="19.600000000000001"/>
    <n v="6.5"/>
    <n v="12.9"/>
    <n v="6.4"/>
    <n v="13.7"/>
    <n v="7.2"/>
    <n v="0"/>
    <n v="14.2"/>
    <n v="7.1"/>
    <n v="14.1"/>
    <n v="21"/>
    <n v="6.6"/>
    <n v="0"/>
    <n v="6.5"/>
    <n v="0"/>
    <n v="1"/>
    <n v="6.4"/>
    <n v="6.9"/>
    <n v="0"/>
    <n v="21.4"/>
    <n v="14.2"/>
    <n v="0"/>
    <n v="1"/>
    <n v="7"/>
    <n v="0"/>
    <n v="6.5"/>
    <n v="19.5"/>
    <n v="6.5"/>
    <n v="1"/>
    <n v="6.4"/>
    <n v="0"/>
    <n v="7.2"/>
    <n v="0"/>
    <n v="0"/>
    <n v="7.1"/>
    <n v="21.1"/>
    <n v="21"/>
    <n v="13.2"/>
    <n v="0"/>
    <n v="0"/>
    <n v="0"/>
    <n v="1"/>
    <n v="6.4"/>
    <n v="19.600000000000001"/>
  </r>
  <r>
    <x v="7"/>
    <n v="8311"/>
    <x v="7"/>
    <s v="Santa Bárbara"/>
    <n v="3"/>
    <s v="Denuncias"/>
    <n v="220104005"/>
    <n v="220104"/>
    <s v="Delitos Sexuales"/>
    <s v="Violación"/>
    <n v="3"/>
    <n v="7.2"/>
    <n v="0"/>
    <n v="7.1"/>
    <n v="0"/>
    <n v="1"/>
    <n v="7"/>
    <n v="0"/>
    <n v="0"/>
    <n v="19.600000000000001"/>
    <n v="6.5"/>
    <n v="6.4"/>
    <n v="0"/>
    <n v="13.7"/>
    <n v="0"/>
    <n v="0"/>
    <n v="7.1"/>
    <n v="7.1"/>
    <n v="14.1"/>
    <n v="7"/>
    <n v="6.6"/>
    <n v="0"/>
    <n v="0"/>
    <n v="0"/>
    <n v="1"/>
    <n v="6.4"/>
    <n v="6.9"/>
    <n v="0"/>
    <n v="7.1"/>
    <n v="14.2"/>
    <n v="0"/>
    <n v="1"/>
    <n v="7"/>
    <n v="0"/>
    <n v="0"/>
    <n v="13"/>
    <n v="6.5"/>
    <n v="1"/>
    <n v="6.4"/>
    <n v="0"/>
    <n v="7.2"/>
    <n v="0"/>
    <n v="0"/>
    <n v="0"/>
    <n v="14.1"/>
    <n v="14"/>
    <n v="6.6"/>
    <n v="0"/>
    <n v="0"/>
    <n v="0"/>
    <n v="1"/>
    <n v="6.4"/>
    <n v="19.600000000000001"/>
  </r>
  <r>
    <x v="7"/>
    <n v="8311"/>
    <x v="7"/>
    <s v="Santa Bárbara"/>
    <n v="4"/>
    <s v="Detenciones"/>
    <n v="220104005"/>
    <n v="220104"/>
    <s v="Delitos Sexuales"/>
    <s v="Violación"/>
    <n v="4"/>
    <n v="14.3"/>
    <n v="0"/>
    <n v="0"/>
    <n v="0"/>
    <n v="1"/>
    <n v="7"/>
    <n v="0"/>
    <n v="0"/>
    <n v="0"/>
    <n v="0"/>
    <n v="6.4"/>
    <n v="6.4"/>
    <n v="0"/>
    <n v="7.2"/>
    <n v="0"/>
    <n v="7.1"/>
    <n v="0"/>
    <n v="1"/>
    <n v="14"/>
    <n v="0"/>
    <n v="0"/>
    <n v="6.5"/>
    <n v="0"/>
    <n v="1"/>
    <n v="0"/>
    <n v="0"/>
    <n v="0"/>
    <n v="14.2"/>
    <n v="0"/>
    <n v="0"/>
    <n v="1"/>
    <n v="0"/>
    <n v="0"/>
    <n v="6.5"/>
    <n v="6.5"/>
    <n v="0"/>
    <n v="1"/>
    <n v="0"/>
    <n v="0"/>
    <n v="0"/>
    <n v="0"/>
    <n v="0"/>
    <n v="7.1"/>
    <n v="7"/>
    <n v="7"/>
    <n v="6.6"/>
    <n v="0"/>
    <n v="0"/>
    <n v="0"/>
    <n v="1"/>
    <n v="0"/>
    <n v="0"/>
  </r>
  <r>
    <x v="7"/>
    <n v="8312"/>
    <x v="7"/>
    <s v="Tucapel"/>
    <n v="1"/>
    <s v="Aprehendidos"/>
    <n v="220104005"/>
    <n v="220104"/>
    <s v="Delitos Sexuales"/>
    <s v="Violación"/>
    <n v="1"/>
    <n v="0"/>
    <n v="0"/>
    <n v="0"/>
    <n v="7"/>
    <n v="1"/>
    <n v="0"/>
    <n v="0"/>
    <n v="0"/>
    <n v="0"/>
    <n v="0"/>
    <n v="1"/>
    <n v="6.6"/>
    <n v="0"/>
    <n v="0"/>
    <n v="0"/>
    <n v="0"/>
    <n v="0"/>
    <n v="1"/>
    <n v="0"/>
    <n v="0"/>
    <n v="0"/>
    <n v="0"/>
    <n v="0"/>
    <n v="1"/>
    <n v="0"/>
    <n v="0"/>
    <n v="0"/>
    <n v="0"/>
    <n v="0"/>
    <n v="0"/>
    <n v="1"/>
    <n v="6.9"/>
    <n v="0"/>
    <n v="0"/>
    <n v="0"/>
    <n v="0"/>
    <n v="1"/>
    <n v="0"/>
    <n v="0"/>
    <n v="0"/>
    <n v="0"/>
    <n v="0"/>
    <n v="0"/>
    <n v="1"/>
    <n v="6.9"/>
    <n v="0"/>
    <n v="0"/>
    <n v="0"/>
    <n v="0"/>
    <n v="7.2"/>
    <n v="0"/>
    <n v="0"/>
  </r>
  <r>
    <x v="7"/>
    <n v="8312"/>
    <x v="7"/>
    <s v="Tucapel"/>
    <n v="2"/>
    <s v="Casos Policiales"/>
    <n v="220104005"/>
    <n v="220104"/>
    <s v="Delitos Sexuales"/>
    <s v="Violación"/>
    <n v="2"/>
    <n v="0"/>
    <n v="0"/>
    <n v="7"/>
    <n v="13.9"/>
    <n v="6.9"/>
    <n v="0"/>
    <n v="7.3"/>
    <n v="7.3"/>
    <n v="21.8"/>
    <n v="14.5"/>
    <n v="7.2"/>
    <n v="21.7"/>
    <n v="0"/>
    <n v="7.1"/>
    <n v="7.1"/>
    <n v="7"/>
    <n v="27.8"/>
    <n v="1"/>
    <n v="0"/>
    <n v="7.3"/>
    <n v="21.9"/>
    <n v="0"/>
    <n v="0"/>
    <n v="1"/>
    <n v="7.2"/>
    <n v="0"/>
    <n v="7.1"/>
    <n v="7.1"/>
    <n v="7"/>
    <n v="0"/>
    <n v="1"/>
    <n v="13.7"/>
    <n v="0"/>
    <n v="0"/>
    <n v="0"/>
    <n v="0"/>
    <n v="1"/>
    <n v="14.4"/>
    <n v="6.6"/>
    <n v="7.1"/>
    <n v="0"/>
    <n v="7"/>
    <n v="7"/>
    <n v="1"/>
    <n v="13.7"/>
    <n v="0"/>
    <n v="0"/>
    <n v="7.3"/>
    <n v="0"/>
    <n v="14.4"/>
    <n v="0"/>
    <n v="21.8"/>
  </r>
  <r>
    <x v="7"/>
    <n v="8312"/>
    <x v="7"/>
    <s v="Tucapel"/>
    <n v="3"/>
    <s v="Denuncias"/>
    <n v="220104005"/>
    <n v="220104"/>
    <s v="Delitos Sexuales"/>
    <s v="Violación"/>
    <n v="3"/>
    <n v="0"/>
    <n v="0"/>
    <n v="7"/>
    <n v="7"/>
    <n v="6.9"/>
    <n v="0"/>
    <n v="7.3"/>
    <n v="7.3"/>
    <n v="21.8"/>
    <n v="14.5"/>
    <n v="7.2"/>
    <n v="14.4"/>
    <n v="0"/>
    <n v="7.1"/>
    <n v="7.1"/>
    <n v="7"/>
    <n v="27.8"/>
    <n v="1"/>
    <n v="0"/>
    <n v="7.3"/>
    <n v="21.9"/>
    <n v="0"/>
    <n v="0"/>
    <n v="1"/>
    <n v="7.2"/>
    <n v="0"/>
    <n v="7.1"/>
    <n v="7.1"/>
    <n v="7"/>
    <n v="0"/>
    <n v="1"/>
    <n v="6.9"/>
    <n v="0"/>
    <n v="0"/>
    <n v="0"/>
    <n v="0"/>
    <n v="1"/>
    <n v="14.4"/>
    <n v="6.6"/>
    <n v="7.1"/>
    <n v="0"/>
    <n v="7"/>
    <n v="7"/>
    <n v="1"/>
    <n v="6.9"/>
    <n v="0"/>
    <n v="0"/>
    <n v="7.3"/>
    <n v="0"/>
    <n v="7.2"/>
    <n v="0"/>
    <n v="21.8"/>
  </r>
  <r>
    <x v="7"/>
    <n v="8312"/>
    <x v="7"/>
    <s v="Tucapel"/>
    <n v="4"/>
    <s v="Detenciones"/>
    <n v="220104005"/>
    <n v="220104"/>
    <s v="Delitos Sexuales"/>
    <s v="Violación"/>
    <n v="4"/>
    <n v="0"/>
    <n v="0"/>
    <n v="0"/>
    <n v="7"/>
    <n v="1"/>
    <n v="0"/>
    <n v="0"/>
    <n v="0"/>
    <n v="0"/>
    <n v="0"/>
    <n v="1"/>
    <n v="7.2"/>
    <n v="0"/>
    <n v="0"/>
    <n v="0"/>
    <n v="0"/>
    <n v="0"/>
    <n v="1"/>
    <n v="0"/>
    <n v="0"/>
    <n v="0"/>
    <n v="0"/>
    <n v="0"/>
    <n v="1"/>
    <n v="0"/>
    <n v="0"/>
    <n v="0"/>
    <n v="0"/>
    <n v="0"/>
    <n v="0"/>
    <n v="1"/>
    <n v="6.9"/>
    <n v="0"/>
    <n v="0"/>
    <n v="0"/>
    <n v="0"/>
    <n v="1"/>
    <n v="0"/>
    <n v="0"/>
    <n v="0"/>
    <n v="0"/>
    <n v="0"/>
    <n v="0"/>
    <n v="1"/>
    <n v="6.9"/>
    <n v="0"/>
    <n v="0"/>
    <n v="0"/>
    <n v="0"/>
    <n v="7.2"/>
    <n v="0"/>
    <n v="0"/>
  </r>
  <r>
    <x v="7"/>
    <n v="8313"/>
    <x v="7"/>
    <s v="Yumbel"/>
    <n v="1"/>
    <s v="Aprehendidos"/>
    <n v="220104005"/>
    <n v="220104"/>
    <s v="Delitos Sexuales"/>
    <s v="Violación"/>
    <n v="1"/>
    <n v="4.7"/>
    <n v="0"/>
    <n v="0"/>
    <n v="0"/>
    <n v="1"/>
    <n v="4.5999999999999996"/>
    <n v="0"/>
    <n v="0"/>
    <n v="4.5999999999999996"/>
    <n v="0"/>
    <n v="1"/>
    <n v="0"/>
    <n v="0"/>
    <n v="0"/>
    <n v="4.5999999999999996"/>
    <n v="0"/>
    <n v="0"/>
    <n v="1"/>
    <n v="0"/>
    <n v="0"/>
    <n v="0"/>
    <n v="0"/>
    <n v="0"/>
    <n v="1"/>
    <n v="0"/>
    <n v="0"/>
    <n v="0"/>
    <n v="0"/>
    <n v="0"/>
    <n v="0"/>
    <n v="1"/>
    <n v="0"/>
    <n v="4.9000000000000004"/>
    <n v="0"/>
    <n v="0"/>
    <n v="0"/>
    <n v="1"/>
    <n v="5"/>
    <n v="0"/>
    <n v="14"/>
    <n v="0"/>
    <n v="0"/>
    <n v="0"/>
    <n v="1"/>
    <n v="4.5999999999999996"/>
    <n v="0"/>
    <n v="0"/>
    <n v="4.9000000000000004"/>
    <n v="0"/>
    <n v="5"/>
    <n v="5"/>
    <n v="4.9000000000000004"/>
  </r>
  <r>
    <x v="7"/>
    <n v="8313"/>
    <x v="7"/>
    <s v="Yumbel"/>
    <n v="2"/>
    <s v="Casos Policiales"/>
    <n v="220104005"/>
    <n v="220104"/>
    <s v="Delitos Sexuales"/>
    <s v="Violación"/>
    <n v="2"/>
    <n v="4.7"/>
    <n v="13.9"/>
    <n v="4.5999999999999996"/>
    <n v="0"/>
    <n v="1"/>
    <n v="9.1999999999999993"/>
    <n v="4.9000000000000004"/>
    <n v="0"/>
    <n v="4.9000000000000004"/>
    <n v="0"/>
    <n v="1"/>
    <n v="0"/>
    <n v="0"/>
    <n v="4.7"/>
    <n v="4.5999999999999996"/>
    <n v="4.5999999999999996"/>
    <n v="0"/>
    <n v="4.5999999999999996"/>
    <n v="0"/>
    <n v="9.8000000000000007"/>
    <n v="4.9000000000000004"/>
    <n v="0"/>
    <n v="0"/>
    <n v="5"/>
    <n v="0"/>
    <n v="0"/>
    <n v="9.3000000000000007"/>
    <n v="0"/>
    <n v="4.5999999999999996"/>
    <n v="4.5999999999999996"/>
    <n v="1"/>
    <n v="4.5999999999999996"/>
    <n v="14.7"/>
    <n v="0"/>
    <n v="0"/>
    <n v="0"/>
    <n v="5"/>
    <n v="15"/>
    <n v="0"/>
    <n v="14"/>
    <n v="4.5999999999999996"/>
    <n v="4.5999999999999996"/>
    <n v="4.5999999999999996"/>
    <n v="4.5999999999999996"/>
    <n v="9.1999999999999993"/>
    <n v="4.9000000000000004"/>
    <n v="0"/>
    <n v="14.8"/>
    <n v="19.899999999999999"/>
    <n v="15"/>
    <n v="10"/>
    <n v="4.9000000000000004"/>
  </r>
  <r>
    <x v="7"/>
    <n v="8313"/>
    <x v="7"/>
    <s v="Yumbel"/>
    <n v="3"/>
    <s v="Denuncias"/>
    <n v="220104005"/>
    <n v="220104"/>
    <s v="Delitos Sexuales"/>
    <s v="Violación"/>
    <n v="3"/>
    <n v="0"/>
    <n v="13.9"/>
    <n v="4.5999999999999996"/>
    <n v="0"/>
    <n v="1"/>
    <n v="4.5999999999999996"/>
    <n v="4.9000000000000004"/>
    <n v="0"/>
    <n v="0"/>
    <n v="0"/>
    <n v="1"/>
    <n v="0"/>
    <n v="0"/>
    <n v="4.7"/>
    <n v="0"/>
    <n v="4.5999999999999996"/>
    <n v="0"/>
    <n v="4.5999999999999996"/>
    <n v="0"/>
    <n v="9.8000000000000007"/>
    <n v="4.9000000000000004"/>
    <n v="0"/>
    <n v="0"/>
    <n v="5"/>
    <n v="0"/>
    <n v="0"/>
    <n v="9.3000000000000007"/>
    <n v="0"/>
    <n v="4.5999999999999996"/>
    <n v="4.5999999999999996"/>
    <n v="1"/>
    <n v="4.5999999999999996"/>
    <n v="9.8000000000000007"/>
    <n v="0"/>
    <n v="0"/>
    <n v="0"/>
    <n v="5"/>
    <n v="10"/>
    <n v="0"/>
    <n v="4.7"/>
    <n v="4.5999999999999996"/>
    <n v="4.5999999999999996"/>
    <n v="4.5999999999999996"/>
    <n v="4.5999999999999996"/>
    <n v="4.5999999999999996"/>
    <n v="4.9000000000000004"/>
    <n v="0"/>
    <n v="9.9"/>
    <n v="19.899999999999999"/>
    <n v="10"/>
    <n v="5"/>
    <n v="0"/>
  </r>
  <r>
    <x v="7"/>
    <n v="8313"/>
    <x v="7"/>
    <s v="Yumbel"/>
    <n v="4"/>
    <s v="Detenciones"/>
    <n v="220104005"/>
    <n v="220104"/>
    <s v="Delitos Sexuales"/>
    <s v="Violación"/>
    <n v="4"/>
    <n v="4.7"/>
    <n v="0"/>
    <n v="0"/>
    <n v="0"/>
    <n v="1"/>
    <n v="4.5999999999999996"/>
    <n v="0"/>
    <n v="0"/>
    <n v="4.9000000000000004"/>
    <n v="0"/>
    <n v="1"/>
    <n v="0"/>
    <n v="0"/>
    <n v="0"/>
    <n v="4.5999999999999996"/>
    <n v="0"/>
    <n v="0"/>
    <n v="1"/>
    <n v="0"/>
    <n v="0"/>
    <n v="0"/>
    <n v="0"/>
    <n v="0"/>
    <n v="1"/>
    <n v="0"/>
    <n v="0"/>
    <n v="0"/>
    <n v="0"/>
    <n v="0"/>
    <n v="0"/>
    <n v="1"/>
    <n v="0"/>
    <n v="4.9000000000000004"/>
    <n v="0"/>
    <n v="0"/>
    <n v="0"/>
    <n v="1"/>
    <n v="5"/>
    <n v="0"/>
    <n v="9.3000000000000007"/>
    <n v="0"/>
    <n v="0"/>
    <n v="0"/>
    <n v="1"/>
    <n v="4.5999999999999996"/>
    <n v="0"/>
    <n v="0"/>
    <n v="4.9000000000000004"/>
    <n v="0"/>
    <n v="5"/>
    <n v="5"/>
    <n v="4.9000000000000004"/>
  </r>
  <r>
    <x v="7"/>
    <n v="8314"/>
    <x v="7"/>
    <s v="Alto Biobío"/>
    <n v="1"/>
    <s v="Aprehendidos"/>
    <n v="220104005"/>
    <n v="220104"/>
    <s v="Delitos Sexuales"/>
    <s v="Violación"/>
    <n v="1"/>
    <n v="0"/>
    <n v="0"/>
    <n v="0"/>
    <n v="0"/>
    <n v="1"/>
    <n v="0"/>
    <n v="0"/>
    <n v="0"/>
    <n v="0"/>
    <n v="0"/>
    <n v="1"/>
    <n v="0"/>
    <n v="0"/>
    <n v="0"/>
    <n v="0"/>
    <n v="0"/>
    <n v="0"/>
    <n v="1"/>
    <n v="15"/>
    <n v="0"/>
    <n v="0"/>
    <n v="8"/>
    <n v="0"/>
    <n v="1"/>
    <n v="7.3"/>
    <n v="0"/>
    <n v="0"/>
    <n v="0"/>
    <n v="0"/>
    <n v="0"/>
    <n v="1"/>
    <n v="0"/>
    <n v="0"/>
    <n v="0"/>
    <n v="7.9"/>
    <n v="0"/>
    <n v="1"/>
    <n v="0"/>
    <n v="0"/>
    <n v="0"/>
    <n v="0"/>
    <n v="0"/>
    <n v="15.1"/>
    <n v="15.1"/>
    <n v="0"/>
    <n v="0"/>
    <n v="0"/>
    <n v="0"/>
    <n v="0"/>
    <n v="1"/>
    <n v="0"/>
    <n v="0"/>
  </r>
  <r>
    <x v="7"/>
    <n v="8314"/>
    <x v="7"/>
    <s v="Alto Biobío"/>
    <n v="2"/>
    <s v="Casos Policiales"/>
    <n v="220104005"/>
    <n v="220104"/>
    <s v="Delitos Sexuales"/>
    <s v="Violación"/>
    <n v="2"/>
    <n v="0"/>
    <n v="0"/>
    <n v="0"/>
    <n v="0"/>
    <n v="1"/>
    <n v="0"/>
    <n v="0"/>
    <n v="16.5"/>
    <n v="8"/>
    <n v="0"/>
    <n v="1"/>
    <n v="0"/>
    <n v="14.8"/>
    <n v="0"/>
    <n v="0"/>
    <n v="0"/>
    <n v="15.1"/>
    <n v="1"/>
    <n v="15"/>
    <n v="8.5"/>
    <n v="8.1999999999999993"/>
    <n v="8"/>
    <n v="0"/>
    <n v="1"/>
    <n v="7.3"/>
    <n v="0"/>
    <n v="0"/>
    <n v="0"/>
    <n v="0"/>
    <n v="15.1"/>
    <n v="1"/>
    <n v="15"/>
    <n v="8.4"/>
    <n v="0"/>
    <n v="7.9"/>
    <n v="0"/>
    <n v="1"/>
    <n v="0"/>
    <n v="44.3"/>
    <n v="0"/>
    <n v="0"/>
    <n v="15.2"/>
    <n v="15.1"/>
    <n v="15.1"/>
    <n v="0"/>
    <n v="8.3000000000000007"/>
    <n v="0"/>
    <n v="0"/>
    <n v="0"/>
    <n v="7.4"/>
    <n v="0"/>
    <n v="8"/>
  </r>
  <r>
    <x v="7"/>
    <n v="8314"/>
    <x v="7"/>
    <s v="Alto Biobío"/>
    <n v="3"/>
    <s v="Denuncias"/>
    <n v="220104005"/>
    <n v="220104"/>
    <s v="Delitos Sexuales"/>
    <s v="Violación"/>
    <n v="3"/>
    <n v="0"/>
    <n v="0"/>
    <n v="0"/>
    <n v="0"/>
    <n v="1"/>
    <n v="0"/>
    <n v="0"/>
    <n v="16.5"/>
    <n v="8"/>
    <n v="0"/>
    <n v="1"/>
    <n v="0"/>
    <n v="14.8"/>
    <n v="0"/>
    <n v="0"/>
    <n v="0"/>
    <n v="15.1"/>
    <n v="1"/>
    <n v="0"/>
    <n v="8.5"/>
    <n v="8.1999999999999993"/>
    <n v="0"/>
    <n v="0"/>
    <n v="1"/>
    <n v="0"/>
    <n v="0"/>
    <n v="0"/>
    <n v="0"/>
    <n v="0"/>
    <n v="15.1"/>
    <n v="1"/>
    <n v="15"/>
    <n v="8.4"/>
    <n v="0"/>
    <n v="0"/>
    <n v="0"/>
    <n v="1"/>
    <n v="0"/>
    <n v="44.3"/>
    <n v="0"/>
    <n v="0"/>
    <n v="15.2"/>
    <n v="0"/>
    <n v="1"/>
    <n v="0"/>
    <n v="8.3000000000000007"/>
    <n v="0"/>
    <n v="0"/>
    <n v="0"/>
    <n v="7.4"/>
    <n v="0"/>
    <n v="8"/>
  </r>
  <r>
    <x v="7"/>
    <n v="8314"/>
    <x v="7"/>
    <s v="Alto Biobío"/>
    <n v="4"/>
    <s v="Detenciones"/>
    <n v="220104005"/>
    <n v="220104"/>
    <s v="Delitos Sexuales"/>
    <s v="Violación"/>
    <n v="4"/>
    <n v="0"/>
    <n v="0"/>
    <n v="0"/>
    <n v="0"/>
    <n v="1"/>
    <n v="0"/>
    <n v="0"/>
    <n v="0"/>
    <n v="0"/>
    <n v="0"/>
    <n v="1"/>
    <n v="0"/>
    <n v="0"/>
    <n v="0"/>
    <n v="0"/>
    <n v="0"/>
    <n v="0"/>
    <n v="1"/>
    <n v="15"/>
    <n v="0"/>
    <n v="0"/>
    <n v="8"/>
    <n v="0"/>
    <n v="1"/>
    <n v="7.3"/>
    <n v="0"/>
    <n v="0"/>
    <n v="0"/>
    <n v="0"/>
    <n v="0"/>
    <n v="1"/>
    <n v="0"/>
    <n v="0"/>
    <n v="0"/>
    <n v="7.9"/>
    <n v="0"/>
    <n v="1"/>
    <n v="0"/>
    <n v="0"/>
    <n v="0"/>
    <n v="0"/>
    <n v="0"/>
    <n v="15.1"/>
    <n v="15.1"/>
    <n v="0"/>
    <n v="0"/>
    <n v="0"/>
    <n v="0"/>
    <n v="0"/>
    <n v="1"/>
    <n v="0"/>
    <n v="0"/>
  </r>
  <r>
    <x v="8"/>
    <n v="9101"/>
    <x v="8"/>
    <s v="Temuco"/>
    <n v="1"/>
    <s v="Aprehendidos"/>
    <n v="220104005"/>
    <n v="220104"/>
    <s v="Delitos Sexuales"/>
    <s v="Violación"/>
    <n v="1"/>
    <n v="0.4"/>
    <n v="0"/>
    <n v="0"/>
    <n v="0.4"/>
    <n v="0.7"/>
    <n v="1"/>
    <n v="0.3"/>
    <n v="0.7"/>
    <n v="0"/>
    <n v="0.3"/>
    <n v="1"/>
    <n v="0.3"/>
    <n v="0"/>
    <n v="0"/>
    <n v="0.4"/>
    <n v="0"/>
    <n v="0.7"/>
    <n v="1"/>
    <n v="0.3"/>
    <n v="0.7"/>
    <n v="0"/>
    <n v="0"/>
    <n v="0.7"/>
    <n v="0.7"/>
    <n v="0.3"/>
    <n v="1"/>
    <n v="0"/>
    <n v="0"/>
    <n v="1.1000000000000001"/>
    <n v="0.4"/>
    <n v="0.4"/>
    <n v="0.3"/>
    <n v="0.9"/>
    <n v="0.6"/>
    <n v="0"/>
    <n v="1.5"/>
    <n v="0.9"/>
    <n v="0"/>
    <n v="0.7"/>
    <n v="0"/>
    <n v="0.7"/>
    <n v="0.7"/>
    <n v="0.4"/>
    <n v="0.4"/>
    <n v="0.7"/>
    <n v="0.3"/>
    <n v="0.6"/>
    <n v="0.9"/>
    <n v="1.5"/>
    <n v="1.4"/>
    <n v="0.6"/>
    <n v="0"/>
  </r>
  <r>
    <x v="8"/>
    <n v="9101"/>
    <x v="8"/>
    <s v="Temuco"/>
    <n v="2"/>
    <s v="Casos Policiales"/>
    <n v="220104005"/>
    <n v="220104"/>
    <s v="Delitos Sexuales"/>
    <s v="Violación"/>
    <n v="2"/>
    <n v="2.9"/>
    <n v="2.9"/>
    <n v="6.5"/>
    <n v="5.3"/>
    <n v="4.5999999999999996"/>
    <n v="6.3"/>
    <n v="3.7"/>
    <n v="4.5999999999999996"/>
    <n v="2.1"/>
    <n v="4.0999999999999996"/>
    <n v="2.9"/>
    <n v="4.9000000000000004"/>
    <n v="9.6"/>
    <n v="5.5"/>
    <n v="2.9"/>
    <n v="4.3"/>
    <n v="6.4"/>
    <n v="4.2"/>
    <n v="3.8"/>
    <n v="4.5999999999999996"/>
    <n v="4.8"/>
    <n v="3.6"/>
    <n v="2.9"/>
    <n v="4.3"/>
    <n v="3.1"/>
    <n v="4.5999999999999996"/>
    <n v="5.5"/>
    <n v="6.5"/>
    <n v="5.4"/>
    <n v="7.8"/>
    <n v="4.9000000000000004"/>
    <n v="4.5"/>
    <n v="5.5"/>
    <n v="3.3"/>
    <n v="3"/>
    <n v="6.4"/>
    <n v="3.8"/>
    <n v="3.4"/>
    <n v="6.3"/>
    <n v="2.6"/>
    <n v="5.4"/>
    <n v="5.4"/>
    <n v="6"/>
    <n v="6.7"/>
    <n v="3.8"/>
    <n v="3.4"/>
    <n v="3"/>
    <n v="4.7"/>
    <n v="5"/>
    <n v="4.3"/>
    <n v="7.4"/>
    <n v="2.1"/>
  </r>
  <r>
    <x v="8"/>
    <n v="9101"/>
    <x v="8"/>
    <s v="Temuco"/>
    <n v="3"/>
    <s v="Denuncias"/>
    <n v="220104005"/>
    <n v="220104"/>
    <s v="Delitos Sexuales"/>
    <s v="Violación"/>
    <n v="3"/>
    <n v="2.6"/>
    <n v="2.9"/>
    <n v="6.5"/>
    <n v="5"/>
    <n v="3.9"/>
    <n v="5.2"/>
    <n v="3.4"/>
    <n v="4"/>
    <n v="2.1"/>
    <n v="3.8"/>
    <n v="2.9"/>
    <n v="4.5999999999999996"/>
    <n v="9.6"/>
    <n v="5.5"/>
    <n v="2.5"/>
    <n v="4.3"/>
    <n v="5.7"/>
    <n v="4.2"/>
    <n v="3.5"/>
    <n v="4"/>
    <n v="4.8"/>
    <n v="3.6"/>
    <n v="2.4"/>
    <n v="3.8"/>
    <n v="2.9"/>
    <n v="3.6"/>
    <n v="5.5"/>
    <n v="6.5"/>
    <n v="4.3"/>
    <n v="7.5"/>
    <n v="4.5999999999999996"/>
    <n v="4.2"/>
    <n v="4.5999999999999996"/>
    <n v="2.7"/>
    <n v="3"/>
    <n v="5.3"/>
    <n v="2.9"/>
    <n v="3.4"/>
    <n v="5.3"/>
    <n v="2.6"/>
    <n v="4.7"/>
    <n v="4.7"/>
    <n v="5.7"/>
    <n v="6.3"/>
    <n v="3.1"/>
    <n v="3.1"/>
    <n v="2.7"/>
    <n v="3.9"/>
    <n v="3.5"/>
    <n v="2.9"/>
    <n v="6.8"/>
    <n v="2.1"/>
  </r>
  <r>
    <x v="8"/>
    <n v="9101"/>
    <x v="8"/>
    <s v="Temuco"/>
    <n v="4"/>
    <s v="Detenciones"/>
    <n v="220104005"/>
    <n v="220104"/>
    <s v="Delitos Sexuales"/>
    <s v="Violación"/>
    <n v="4"/>
    <n v="0.4"/>
    <n v="0"/>
    <n v="0"/>
    <n v="0.4"/>
    <n v="0.7"/>
    <n v="1"/>
    <n v="0.3"/>
    <n v="0.6"/>
    <n v="0"/>
    <n v="0.3"/>
    <n v="1"/>
    <n v="0.3"/>
    <n v="0"/>
    <n v="0"/>
    <n v="0.4"/>
    <n v="0"/>
    <n v="0.7"/>
    <n v="1"/>
    <n v="0.3"/>
    <n v="0.6"/>
    <n v="0"/>
    <n v="0"/>
    <n v="0.6"/>
    <n v="0.6"/>
    <n v="0.3"/>
    <n v="1"/>
    <n v="0"/>
    <n v="0"/>
    <n v="1.1000000000000001"/>
    <n v="0.4"/>
    <n v="0.4"/>
    <n v="0.3"/>
    <n v="0.9"/>
    <n v="0.6"/>
    <n v="0"/>
    <n v="1.2"/>
    <n v="0.9"/>
    <n v="0"/>
    <n v="1"/>
    <n v="0"/>
    <n v="0.7"/>
    <n v="0.7"/>
    <n v="0.4"/>
    <n v="0.4"/>
    <n v="0.7"/>
    <n v="0.3"/>
    <n v="0.3"/>
    <n v="0.9"/>
    <n v="1.5"/>
    <n v="1.4"/>
    <n v="0.6"/>
    <n v="0"/>
  </r>
  <r>
    <x v="8"/>
    <n v="9102"/>
    <x v="8"/>
    <s v="Carahue"/>
    <n v="1"/>
    <s v="Aprehendidos"/>
    <n v="220104005"/>
    <n v="220104"/>
    <s v="Delitos Sexuales"/>
    <s v="Violación"/>
    <n v="1"/>
    <n v="0"/>
    <n v="7.9"/>
    <n v="0"/>
    <n v="0"/>
    <n v="3.9"/>
    <n v="0"/>
    <n v="0"/>
    <n v="3.9"/>
    <n v="0"/>
    <n v="0"/>
    <n v="1"/>
    <n v="0"/>
    <n v="0"/>
    <n v="0"/>
    <n v="0"/>
    <n v="0"/>
    <n v="3.9"/>
    <n v="11.8"/>
    <n v="7.9"/>
    <n v="4"/>
    <n v="0"/>
    <n v="0"/>
    <n v="0"/>
    <n v="1"/>
    <n v="0"/>
    <n v="0"/>
    <n v="0"/>
    <n v="0"/>
    <n v="0"/>
    <n v="0"/>
    <n v="1"/>
    <n v="0"/>
    <n v="0"/>
    <n v="0"/>
    <n v="0"/>
    <n v="0"/>
    <n v="4"/>
    <n v="0"/>
    <n v="0"/>
    <n v="0"/>
    <n v="0"/>
    <n v="0"/>
    <n v="0"/>
    <n v="1"/>
    <n v="3.9"/>
    <n v="4"/>
    <n v="0"/>
    <n v="0"/>
    <n v="0"/>
    <n v="4"/>
    <n v="0"/>
    <n v="0"/>
  </r>
  <r>
    <x v="8"/>
    <n v="9102"/>
    <x v="8"/>
    <s v="Carahue"/>
    <n v="2"/>
    <s v="Casos Policiales"/>
    <n v="220104005"/>
    <n v="220104"/>
    <s v="Delitos Sexuales"/>
    <s v="Violación"/>
    <n v="2"/>
    <n v="11.8"/>
    <n v="15.7"/>
    <n v="3.9"/>
    <n v="3.9"/>
    <n v="7.9"/>
    <n v="3.9"/>
    <n v="0"/>
    <n v="4"/>
    <n v="8"/>
    <n v="12"/>
    <n v="12.1"/>
    <n v="8.1"/>
    <n v="0"/>
    <n v="0"/>
    <n v="11.8"/>
    <n v="7.9"/>
    <n v="7.9"/>
    <n v="3.9"/>
    <n v="7.9"/>
    <n v="7.9"/>
    <n v="0"/>
    <n v="4"/>
    <n v="12"/>
    <n v="4"/>
    <n v="0"/>
    <n v="0"/>
    <n v="3.9"/>
    <n v="0"/>
    <n v="7.9"/>
    <n v="3.9"/>
    <n v="7.9"/>
    <n v="3.9"/>
    <n v="4"/>
    <n v="19.899999999999999"/>
    <n v="0"/>
    <n v="0"/>
    <n v="4"/>
    <n v="4.0999999999999996"/>
    <n v="0"/>
    <n v="3.9"/>
    <n v="7.9"/>
    <n v="3.9"/>
    <n v="7.9"/>
    <n v="1"/>
    <n v="11.8"/>
    <n v="7.9"/>
    <n v="0"/>
    <n v="4"/>
    <n v="8"/>
    <n v="12.1"/>
    <n v="4.0999999999999996"/>
    <n v="8"/>
  </r>
  <r>
    <x v="8"/>
    <n v="9102"/>
    <x v="8"/>
    <s v="Carahue"/>
    <n v="3"/>
    <s v="Denuncias"/>
    <n v="220104005"/>
    <n v="220104"/>
    <s v="Delitos Sexuales"/>
    <s v="Violación"/>
    <n v="3"/>
    <n v="11.8"/>
    <n v="7.9"/>
    <n v="3.9"/>
    <n v="3.9"/>
    <n v="3.9"/>
    <n v="3.9"/>
    <n v="0"/>
    <n v="0"/>
    <n v="8"/>
    <n v="12"/>
    <n v="12.1"/>
    <n v="8.1"/>
    <n v="0"/>
    <n v="0"/>
    <n v="11.8"/>
    <n v="7.9"/>
    <n v="7.9"/>
    <n v="3.9"/>
    <n v="7.9"/>
    <n v="4"/>
    <n v="0"/>
    <n v="4"/>
    <n v="12"/>
    <n v="4"/>
    <n v="0"/>
    <n v="0"/>
    <n v="3.9"/>
    <n v="0"/>
    <n v="7.9"/>
    <n v="3.9"/>
    <n v="7.9"/>
    <n v="3.9"/>
    <n v="4"/>
    <n v="19.899999999999999"/>
    <n v="0"/>
    <n v="0"/>
    <n v="1"/>
    <n v="4.0999999999999996"/>
    <n v="0"/>
    <n v="3.9"/>
    <n v="7.9"/>
    <n v="3.9"/>
    <n v="7.9"/>
    <n v="1"/>
    <n v="7.9"/>
    <n v="4"/>
    <n v="0"/>
    <n v="4"/>
    <n v="8"/>
    <n v="4"/>
    <n v="4.0999999999999996"/>
    <n v="8"/>
  </r>
  <r>
    <x v="8"/>
    <n v="9102"/>
    <x v="8"/>
    <s v="Carahue"/>
    <n v="4"/>
    <s v="Detenciones"/>
    <n v="220104005"/>
    <n v="220104"/>
    <s v="Delitos Sexuales"/>
    <s v="Violación"/>
    <n v="4"/>
    <n v="0"/>
    <n v="7.9"/>
    <n v="0"/>
    <n v="0"/>
    <n v="3.9"/>
    <n v="0"/>
    <n v="0"/>
    <n v="4"/>
    <n v="0"/>
    <n v="0"/>
    <n v="1"/>
    <n v="0"/>
    <n v="0"/>
    <n v="0"/>
    <n v="0"/>
    <n v="0"/>
    <n v="3.9"/>
    <n v="3.9"/>
    <n v="7.9"/>
    <n v="4"/>
    <n v="0"/>
    <n v="0"/>
    <n v="0"/>
    <n v="1"/>
    <n v="0"/>
    <n v="0"/>
    <n v="0"/>
    <n v="0"/>
    <n v="0"/>
    <n v="0"/>
    <n v="1"/>
    <n v="0"/>
    <n v="0"/>
    <n v="0"/>
    <n v="0"/>
    <n v="0"/>
    <n v="4"/>
    <n v="0"/>
    <n v="0"/>
    <n v="0"/>
    <n v="0"/>
    <n v="0"/>
    <n v="0"/>
    <n v="1"/>
    <n v="3.9"/>
    <n v="4"/>
    <n v="0"/>
    <n v="0"/>
    <n v="0"/>
    <n v="8.1"/>
    <n v="0"/>
    <n v="0"/>
  </r>
  <r>
    <x v="8"/>
    <n v="9103"/>
    <x v="8"/>
    <s v="Cunco"/>
    <n v="1"/>
    <s v="Aprehendidos"/>
    <n v="220104005"/>
    <n v="220104"/>
    <s v="Delitos Sexuales"/>
    <s v="Violación"/>
    <n v="1"/>
    <n v="0"/>
    <n v="0"/>
    <n v="0"/>
    <n v="0"/>
    <n v="1"/>
    <n v="0"/>
    <n v="0"/>
    <n v="0"/>
    <n v="0"/>
    <n v="5.6"/>
    <n v="1"/>
    <n v="0"/>
    <n v="0"/>
    <n v="0"/>
    <n v="0"/>
    <n v="5.5"/>
    <n v="0"/>
    <n v="1"/>
    <n v="0"/>
    <n v="0"/>
    <n v="0"/>
    <n v="5.3"/>
    <n v="0"/>
    <n v="1"/>
    <n v="0"/>
    <n v="11.1"/>
    <n v="0"/>
    <n v="0"/>
    <n v="0"/>
    <n v="0"/>
    <n v="1"/>
    <n v="0"/>
    <n v="0"/>
    <n v="0"/>
    <n v="0"/>
    <n v="0"/>
    <n v="1"/>
    <n v="0"/>
    <n v="0"/>
    <n v="0"/>
    <n v="0"/>
    <n v="0"/>
    <n v="0"/>
    <n v="1"/>
    <n v="0"/>
    <n v="0"/>
    <n v="0"/>
    <n v="0"/>
    <n v="0"/>
    <n v="5.3"/>
    <n v="5.4"/>
    <n v="0"/>
  </r>
  <r>
    <x v="8"/>
    <n v="9103"/>
    <x v="8"/>
    <s v="Cunco"/>
    <n v="2"/>
    <s v="Casos Policiales"/>
    <n v="220104005"/>
    <n v="220104"/>
    <s v="Delitos Sexuales"/>
    <s v="Violación"/>
    <n v="2"/>
    <n v="10.9"/>
    <n v="0"/>
    <n v="5.5"/>
    <n v="0"/>
    <n v="11.1"/>
    <n v="0"/>
    <n v="5.3"/>
    <n v="10.6"/>
    <n v="10.6"/>
    <n v="10.7"/>
    <n v="1"/>
    <n v="0"/>
    <n v="5.5"/>
    <n v="0"/>
    <n v="5.5"/>
    <n v="16.5"/>
    <n v="11.1"/>
    <n v="5.5"/>
    <n v="5.6"/>
    <n v="0"/>
    <n v="5.3"/>
    <n v="10.6"/>
    <n v="5.3"/>
    <n v="5.3"/>
    <n v="5.4"/>
    <n v="11.1"/>
    <n v="5.5"/>
    <n v="0"/>
    <n v="5.5"/>
    <n v="5.5"/>
    <n v="5.5"/>
    <n v="5.6"/>
    <n v="0"/>
    <n v="5.3"/>
    <n v="0"/>
    <n v="5.3"/>
    <n v="10.7"/>
    <n v="10.7"/>
    <n v="16.600000000000001"/>
    <n v="0"/>
    <n v="5.5"/>
    <n v="0"/>
    <n v="5.5"/>
    <n v="1"/>
    <n v="0"/>
    <n v="5.3"/>
    <n v="5.3"/>
    <n v="5.3"/>
    <n v="5.3"/>
    <n v="5.3"/>
    <n v="5.4"/>
    <n v="10.6"/>
  </r>
  <r>
    <x v="8"/>
    <n v="9103"/>
    <x v="8"/>
    <s v="Cunco"/>
    <n v="3"/>
    <s v="Denuncias"/>
    <n v="220104005"/>
    <n v="220104"/>
    <s v="Delitos Sexuales"/>
    <s v="Violación"/>
    <n v="3"/>
    <n v="10.9"/>
    <n v="0"/>
    <n v="5.5"/>
    <n v="0"/>
    <n v="11.1"/>
    <n v="0"/>
    <n v="5.3"/>
    <n v="10.6"/>
    <n v="10.6"/>
    <n v="5.3"/>
    <n v="1"/>
    <n v="0"/>
    <n v="5.5"/>
    <n v="0"/>
    <n v="5.5"/>
    <n v="16.5"/>
    <n v="11.1"/>
    <n v="5.5"/>
    <n v="5.6"/>
    <n v="0"/>
    <n v="5.3"/>
    <n v="5.3"/>
    <n v="5.3"/>
    <n v="5.3"/>
    <n v="5.4"/>
    <n v="0"/>
    <n v="5.5"/>
    <n v="0"/>
    <n v="5.5"/>
    <n v="5.5"/>
    <n v="5.5"/>
    <n v="5.6"/>
    <n v="0"/>
    <n v="5.3"/>
    <n v="0"/>
    <n v="5.3"/>
    <n v="10.7"/>
    <n v="10.7"/>
    <n v="16.600000000000001"/>
    <n v="0"/>
    <n v="5.5"/>
    <n v="0"/>
    <n v="5.5"/>
    <n v="1"/>
    <n v="0"/>
    <n v="5.3"/>
    <n v="5.3"/>
    <n v="5.3"/>
    <n v="5.3"/>
    <n v="1"/>
    <n v="0"/>
    <n v="10.6"/>
  </r>
  <r>
    <x v="8"/>
    <n v="9103"/>
    <x v="8"/>
    <s v="Cunco"/>
    <n v="4"/>
    <s v="Detenciones"/>
    <n v="220104005"/>
    <n v="220104"/>
    <s v="Delitos Sexuales"/>
    <s v="Violación"/>
    <n v="4"/>
    <n v="0"/>
    <n v="0"/>
    <n v="0"/>
    <n v="0"/>
    <n v="1"/>
    <n v="0"/>
    <n v="0"/>
    <n v="0"/>
    <n v="0"/>
    <n v="5.3"/>
    <n v="1"/>
    <n v="0"/>
    <n v="0"/>
    <n v="0"/>
    <n v="0"/>
    <n v="5.5"/>
    <n v="0"/>
    <n v="1"/>
    <n v="0"/>
    <n v="0"/>
    <n v="0"/>
    <n v="5.3"/>
    <n v="0"/>
    <n v="1"/>
    <n v="0"/>
    <n v="11.1"/>
    <n v="0"/>
    <n v="0"/>
    <n v="0"/>
    <n v="0"/>
    <n v="1"/>
    <n v="0"/>
    <n v="0"/>
    <n v="0"/>
    <n v="0"/>
    <n v="0"/>
    <n v="1"/>
    <n v="0"/>
    <n v="0"/>
    <n v="0"/>
    <n v="0"/>
    <n v="0"/>
    <n v="0"/>
    <n v="1"/>
    <n v="0"/>
    <n v="0"/>
    <n v="0"/>
    <n v="0"/>
    <n v="0"/>
    <n v="5.3"/>
    <n v="5.4"/>
    <n v="0"/>
  </r>
  <r>
    <x v="8"/>
    <n v="9104"/>
    <x v="8"/>
    <s v="Curarrehue"/>
    <n v="1"/>
    <s v="Aprehendidos"/>
    <n v="220104005"/>
    <n v="220104"/>
    <s v="Delitos Sexuales"/>
    <s v="Violación"/>
    <n v="1"/>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4"/>
    <x v="8"/>
    <s v="Curarrehue"/>
    <n v="2"/>
    <s v="Casos Policiales"/>
    <n v="220104005"/>
    <n v="220104"/>
    <s v="Delitos Sexuales"/>
    <s v="Violación"/>
    <n v="2"/>
    <n v="13.6"/>
    <n v="0"/>
    <n v="0"/>
    <n v="13.4"/>
    <n v="13.3"/>
    <n v="13.3"/>
    <n v="0"/>
    <n v="0"/>
    <n v="0"/>
    <n v="0"/>
    <n v="37.4"/>
    <n v="0"/>
    <n v="12.8"/>
    <n v="0"/>
    <n v="0"/>
    <n v="27"/>
    <n v="26.8"/>
    <n v="13.3"/>
    <n v="0"/>
    <n v="0"/>
    <n v="25.4"/>
    <n v="0"/>
    <n v="0"/>
    <n v="1"/>
    <n v="0"/>
    <n v="0"/>
    <n v="0"/>
    <n v="13.6"/>
    <n v="27"/>
    <n v="13.4"/>
    <n v="13.3"/>
    <n v="0"/>
    <n v="0"/>
    <n v="12.7"/>
    <n v="0"/>
    <n v="0"/>
    <n v="12.4"/>
    <n v="24.7"/>
    <n v="0"/>
    <n v="0"/>
    <n v="0"/>
    <n v="0"/>
    <n v="13.4"/>
    <n v="13.3"/>
    <n v="13.3"/>
    <n v="0"/>
    <n v="0"/>
    <n v="0"/>
    <n v="0"/>
    <n v="1"/>
    <n v="12.3"/>
    <n v="0"/>
  </r>
  <r>
    <x v="8"/>
    <n v="9104"/>
    <x v="8"/>
    <s v="Curarrehue"/>
    <n v="3"/>
    <s v="Denuncias"/>
    <n v="220104005"/>
    <n v="220104"/>
    <s v="Delitos Sexuales"/>
    <s v="Violación"/>
    <n v="3"/>
    <n v="13.6"/>
    <n v="0"/>
    <n v="0"/>
    <n v="13.4"/>
    <n v="13.3"/>
    <n v="13.3"/>
    <n v="0"/>
    <n v="0"/>
    <n v="0"/>
    <n v="0"/>
    <n v="37.4"/>
    <n v="0"/>
    <n v="0"/>
    <n v="0"/>
    <n v="0"/>
    <n v="27"/>
    <n v="26.8"/>
    <n v="13.3"/>
    <n v="0"/>
    <n v="0"/>
    <n v="25.4"/>
    <n v="0"/>
    <n v="0"/>
    <n v="1"/>
    <n v="0"/>
    <n v="0"/>
    <n v="0"/>
    <n v="13.6"/>
    <n v="27"/>
    <n v="0"/>
    <n v="13.3"/>
    <n v="0"/>
    <n v="0"/>
    <n v="12.7"/>
    <n v="0"/>
    <n v="0"/>
    <n v="12.4"/>
    <n v="12.3"/>
    <n v="0"/>
    <n v="0"/>
    <n v="0"/>
    <n v="0"/>
    <n v="13.4"/>
    <n v="13.3"/>
    <n v="13.3"/>
    <n v="0"/>
    <n v="0"/>
    <n v="0"/>
    <n v="0"/>
    <n v="1"/>
    <n v="12.3"/>
    <n v="0"/>
  </r>
  <r>
    <x v="8"/>
    <n v="9104"/>
    <x v="8"/>
    <s v="Curarrehue"/>
    <n v="4"/>
    <s v="Detenciones"/>
    <n v="220104005"/>
    <n v="220104"/>
    <s v="Delitos Sexuales"/>
    <s v="Violación"/>
    <n v="4"/>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5"/>
    <x v="8"/>
    <s v="Freire"/>
    <n v="1"/>
    <s v="Aprehendidos"/>
    <n v="220104005"/>
    <n v="220104"/>
    <s v="Delitos Sexuales"/>
    <s v="Violación"/>
    <n v="1"/>
    <n v="0"/>
    <n v="0"/>
    <n v="0"/>
    <n v="0"/>
    <n v="1"/>
    <n v="0"/>
    <n v="0"/>
    <n v="0"/>
    <n v="0"/>
    <n v="0"/>
    <n v="1"/>
    <n v="0"/>
    <n v="0"/>
    <n v="0"/>
    <n v="0"/>
    <n v="0"/>
    <n v="8"/>
    <n v="8"/>
    <n v="0"/>
    <n v="0"/>
    <n v="0"/>
    <n v="0"/>
    <n v="0"/>
    <n v="1"/>
    <n v="0"/>
    <n v="0"/>
    <n v="0"/>
    <n v="0"/>
    <n v="0"/>
    <n v="0"/>
    <n v="1"/>
    <n v="0"/>
    <n v="0"/>
    <n v="0"/>
    <n v="0"/>
    <n v="0"/>
    <n v="1"/>
    <n v="0"/>
    <n v="0"/>
    <n v="4"/>
    <n v="0"/>
    <n v="0"/>
    <n v="4"/>
    <n v="4"/>
    <n v="0"/>
    <n v="0"/>
    <n v="0"/>
    <n v="3.5"/>
    <n v="0"/>
    <n v="1"/>
    <n v="0"/>
    <n v="0"/>
  </r>
  <r>
    <x v="8"/>
    <n v="9105"/>
    <x v="8"/>
    <s v="Freire"/>
    <n v="2"/>
    <s v="Casos Policiales"/>
    <n v="220104005"/>
    <n v="220104"/>
    <s v="Delitos Sexuales"/>
    <s v="Violación"/>
    <n v="2"/>
    <n v="4"/>
    <n v="0"/>
    <n v="0"/>
    <n v="0"/>
    <n v="1"/>
    <n v="0"/>
    <n v="0"/>
    <n v="0"/>
    <n v="7"/>
    <n v="7"/>
    <n v="3.5"/>
    <n v="3.5"/>
    <n v="7.9"/>
    <n v="0"/>
    <n v="12"/>
    <n v="0"/>
    <n v="12"/>
    <n v="8"/>
    <n v="12"/>
    <n v="7.1"/>
    <n v="0"/>
    <n v="3.5"/>
    <n v="0"/>
    <n v="3.5"/>
    <n v="3.5"/>
    <n v="0"/>
    <n v="8"/>
    <n v="4"/>
    <n v="8"/>
    <n v="8"/>
    <n v="8"/>
    <n v="8"/>
    <n v="0"/>
    <n v="7"/>
    <n v="7"/>
    <n v="17.399999999999999"/>
    <n v="1"/>
    <n v="3.5"/>
    <n v="15.7"/>
    <n v="8"/>
    <n v="0"/>
    <n v="0"/>
    <n v="8"/>
    <n v="8"/>
    <n v="8"/>
    <n v="3.5"/>
    <n v="0"/>
    <n v="7"/>
    <n v="0"/>
    <n v="3.5"/>
    <n v="6.9"/>
    <n v="7"/>
  </r>
  <r>
    <x v="8"/>
    <n v="9105"/>
    <x v="8"/>
    <s v="Freire"/>
    <n v="3"/>
    <s v="Denuncias"/>
    <n v="220104005"/>
    <n v="220104"/>
    <s v="Delitos Sexuales"/>
    <s v="Violación"/>
    <n v="3"/>
    <n v="4"/>
    <n v="0"/>
    <n v="0"/>
    <n v="0"/>
    <n v="1"/>
    <n v="0"/>
    <n v="0"/>
    <n v="0"/>
    <n v="7"/>
    <n v="7"/>
    <n v="3.5"/>
    <n v="3.5"/>
    <n v="7.9"/>
    <n v="0"/>
    <n v="12"/>
    <n v="0"/>
    <n v="12"/>
    <n v="8"/>
    <n v="12"/>
    <n v="7.1"/>
    <n v="0"/>
    <n v="3.5"/>
    <n v="0"/>
    <n v="3.5"/>
    <n v="3.5"/>
    <n v="0"/>
    <n v="8"/>
    <n v="4"/>
    <n v="8"/>
    <n v="8"/>
    <n v="8"/>
    <n v="8"/>
    <n v="0"/>
    <n v="7"/>
    <n v="7"/>
    <n v="17.399999999999999"/>
    <n v="1"/>
    <n v="3.5"/>
    <n v="15.7"/>
    <n v="4"/>
    <n v="0"/>
    <n v="0"/>
    <n v="4"/>
    <n v="4"/>
    <n v="8"/>
    <n v="3.5"/>
    <n v="0"/>
    <n v="3.5"/>
    <n v="0"/>
    <n v="3.5"/>
    <n v="6.9"/>
    <n v="7"/>
  </r>
  <r>
    <x v="8"/>
    <n v="9105"/>
    <x v="8"/>
    <s v="Freire"/>
    <n v="4"/>
    <s v="Detenciones"/>
    <n v="220104005"/>
    <n v="220104"/>
    <s v="Delitos Sexuales"/>
    <s v="Violación"/>
    <n v="4"/>
    <n v="0"/>
    <n v="0"/>
    <n v="0"/>
    <n v="0"/>
    <n v="1"/>
    <n v="0"/>
    <n v="0"/>
    <n v="0"/>
    <n v="0"/>
    <n v="0"/>
    <n v="1"/>
    <n v="0"/>
    <n v="0"/>
    <n v="0"/>
    <n v="0"/>
    <n v="0"/>
    <n v="8"/>
    <n v="4"/>
    <n v="0"/>
    <n v="0"/>
    <n v="0"/>
    <n v="0"/>
    <n v="0"/>
    <n v="1"/>
    <n v="0"/>
    <n v="0"/>
    <n v="0"/>
    <n v="0"/>
    <n v="0"/>
    <n v="0"/>
    <n v="1"/>
    <n v="0"/>
    <n v="0"/>
    <n v="0"/>
    <n v="0"/>
    <n v="0"/>
    <n v="1"/>
    <n v="0"/>
    <n v="0"/>
    <n v="4"/>
    <n v="0"/>
    <n v="0"/>
    <n v="4"/>
    <n v="4"/>
    <n v="0"/>
    <n v="0"/>
    <n v="0"/>
    <n v="3.5"/>
    <n v="0"/>
    <n v="1"/>
    <n v="0"/>
    <n v="0"/>
  </r>
  <r>
    <x v="8"/>
    <n v="9106"/>
    <x v="8"/>
    <s v="Galvarino"/>
    <n v="1"/>
    <s v="Aprehendidos"/>
    <n v="220104005"/>
    <n v="220104"/>
    <s v="Delitos Sexuales"/>
    <s v="Violación"/>
    <n v="1"/>
    <n v="0"/>
    <n v="0"/>
    <n v="0"/>
    <n v="0"/>
    <n v="1"/>
    <n v="0"/>
    <n v="0"/>
    <n v="0"/>
    <n v="0"/>
    <n v="0"/>
    <n v="1"/>
    <n v="0"/>
    <n v="0"/>
    <n v="0"/>
    <n v="0"/>
    <n v="0"/>
    <n v="0"/>
    <n v="1"/>
    <n v="0"/>
    <n v="9.5"/>
    <n v="0"/>
    <n v="0"/>
    <n v="0"/>
    <n v="1"/>
    <n v="0"/>
    <n v="0"/>
    <n v="0"/>
    <n v="0"/>
    <n v="0"/>
    <n v="0"/>
    <n v="1"/>
    <n v="0"/>
    <n v="0"/>
    <n v="0"/>
    <n v="0"/>
    <n v="0"/>
    <n v="1"/>
    <n v="0"/>
    <n v="0"/>
    <n v="0"/>
    <n v="0"/>
    <n v="0"/>
    <n v="0"/>
    <n v="1"/>
    <n v="0"/>
    <n v="0"/>
    <n v="0"/>
    <n v="0"/>
    <n v="0"/>
    <n v="1"/>
    <n v="0"/>
    <n v="0"/>
  </r>
  <r>
    <x v="8"/>
    <n v="9106"/>
    <x v="8"/>
    <s v="Galvarino"/>
    <n v="2"/>
    <s v="Casos Policiales"/>
    <n v="220104005"/>
    <n v="220104"/>
    <s v="Delitos Sexuales"/>
    <s v="Violación"/>
    <n v="2"/>
    <n v="23.5"/>
    <n v="7.9"/>
    <n v="0"/>
    <n v="7.9"/>
    <n v="1"/>
    <n v="7.9"/>
    <n v="0"/>
    <n v="0"/>
    <n v="0"/>
    <n v="0"/>
    <n v="1"/>
    <n v="0"/>
    <n v="0"/>
    <n v="23.5"/>
    <n v="39.299999999999997"/>
    <n v="7.9"/>
    <n v="15.8"/>
    <n v="1"/>
    <n v="15.8"/>
    <n v="9.5"/>
    <n v="0"/>
    <n v="0"/>
    <n v="0"/>
    <n v="1"/>
    <n v="20.8"/>
    <n v="7.9"/>
    <n v="7.8"/>
    <n v="15.7"/>
    <n v="0"/>
    <n v="0"/>
    <n v="1"/>
    <n v="7.9"/>
    <n v="9.5"/>
    <n v="0"/>
    <n v="9.9"/>
    <n v="0"/>
    <n v="1"/>
    <n v="10.4"/>
    <n v="15.8"/>
    <n v="15.7"/>
    <n v="7.9"/>
    <n v="23.6"/>
    <n v="7.9"/>
    <n v="1"/>
    <n v="0"/>
    <n v="0"/>
    <n v="0"/>
    <n v="9.9"/>
    <n v="0"/>
    <n v="1"/>
    <n v="0"/>
    <n v="0"/>
  </r>
  <r>
    <x v="8"/>
    <n v="9106"/>
    <x v="8"/>
    <s v="Galvarino"/>
    <n v="3"/>
    <s v="Denuncias"/>
    <n v="220104005"/>
    <n v="220104"/>
    <s v="Delitos Sexuales"/>
    <s v="Violación"/>
    <n v="3"/>
    <n v="23.5"/>
    <n v="7.9"/>
    <n v="0"/>
    <n v="7.9"/>
    <n v="1"/>
    <n v="7.9"/>
    <n v="0"/>
    <n v="0"/>
    <n v="0"/>
    <n v="0"/>
    <n v="1"/>
    <n v="0"/>
    <n v="0"/>
    <n v="23.5"/>
    <n v="39.299999999999997"/>
    <n v="7.9"/>
    <n v="15.8"/>
    <n v="1"/>
    <n v="15.8"/>
    <n v="0"/>
    <n v="0"/>
    <n v="0"/>
    <n v="0"/>
    <n v="1"/>
    <n v="20.8"/>
    <n v="7.9"/>
    <n v="7.8"/>
    <n v="15.7"/>
    <n v="0"/>
    <n v="0"/>
    <n v="1"/>
    <n v="7.9"/>
    <n v="9.5"/>
    <n v="0"/>
    <n v="9.9"/>
    <n v="0"/>
    <n v="1"/>
    <n v="10.4"/>
    <n v="15.8"/>
    <n v="15.7"/>
    <n v="7.9"/>
    <n v="23.6"/>
    <n v="7.9"/>
    <n v="1"/>
    <n v="0"/>
    <n v="0"/>
    <n v="0"/>
    <n v="9.9"/>
    <n v="0"/>
    <n v="1"/>
    <n v="0"/>
    <n v="0"/>
  </r>
  <r>
    <x v="8"/>
    <n v="9106"/>
    <x v="8"/>
    <s v="Galvarino"/>
    <n v="4"/>
    <s v="Detenciones"/>
    <n v="220104005"/>
    <n v="220104"/>
    <s v="Delitos Sexuales"/>
    <s v="Violación"/>
    <n v="4"/>
    <n v="0"/>
    <n v="0"/>
    <n v="0"/>
    <n v="0"/>
    <n v="1"/>
    <n v="0"/>
    <n v="0"/>
    <n v="0"/>
    <n v="0"/>
    <n v="0"/>
    <n v="1"/>
    <n v="0"/>
    <n v="0"/>
    <n v="0"/>
    <n v="0"/>
    <n v="0"/>
    <n v="0"/>
    <n v="1"/>
    <n v="0"/>
    <n v="9.5"/>
    <n v="0"/>
    <n v="0"/>
    <n v="0"/>
    <n v="1"/>
    <n v="0"/>
    <n v="0"/>
    <n v="0"/>
    <n v="0"/>
    <n v="0"/>
    <n v="0"/>
    <n v="1"/>
    <n v="0"/>
    <n v="0"/>
    <n v="0"/>
    <n v="0"/>
    <n v="0"/>
    <n v="1"/>
    <n v="0"/>
    <n v="0"/>
    <n v="0"/>
    <n v="0"/>
    <n v="0"/>
    <n v="0"/>
    <n v="1"/>
    <n v="0"/>
    <n v="0"/>
    <n v="0"/>
    <n v="0"/>
    <n v="0"/>
    <n v="1"/>
    <n v="0"/>
    <n v="0"/>
  </r>
  <r>
    <x v="8"/>
    <n v="9107"/>
    <x v="8"/>
    <s v="Gorbea"/>
    <n v="1"/>
    <s v="Aprehendidos"/>
    <n v="220104005"/>
    <n v="220104"/>
    <s v="Delitos Sexuales"/>
    <s v="Violación"/>
    <n v="1"/>
    <n v="0"/>
    <n v="6.5"/>
    <n v="0"/>
    <n v="0"/>
    <n v="1"/>
    <n v="6.6"/>
    <n v="0"/>
    <n v="0"/>
    <n v="0"/>
    <n v="0"/>
    <n v="1"/>
    <n v="0"/>
    <n v="0"/>
    <n v="0"/>
    <n v="6.5"/>
    <n v="0"/>
    <n v="0"/>
    <n v="1"/>
    <n v="0"/>
    <n v="0"/>
    <n v="0"/>
    <n v="6.5"/>
    <n v="0"/>
    <n v="6.5"/>
    <n v="0"/>
    <n v="0"/>
    <n v="0"/>
    <n v="0"/>
    <n v="0"/>
    <n v="6.6"/>
    <n v="1"/>
    <n v="0"/>
    <n v="0"/>
    <n v="0"/>
    <n v="0"/>
    <n v="0"/>
    <n v="1"/>
    <n v="0"/>
    <n v="0"/>
    <n v="0"/>
    <n v="0"/>
    <n v="0"/>
    <n v="0"/>
    <n v="1"/>
    <n v="0"/>
    <n v="0"/>
    <n v="0"/>
    <n v="6.5"/>
    <n v="0"/>
    <n v="1"/>
    <n v="0"/>
    <n v="0"/>
  </r>
  <r>
    <x v="8"/>
    <n v="9107"/>
    <x v="8"/>
    <s v="Gorbea"/>
    <n v="2"/>
    <s v="Casos Policiales"/>
    <n v="220104005"/>
    <n v="220104"/>
    <s v="Delitos Sexuales"/>
    <s v="Violación"/>
    <n v="2"/>
    <n v="0"/>
    <n v="6.5"/>
    <n v="0"/>
    <n v="0"/>
    <n v="6.6"/>
    <n v="6.6"/>
    <n v="6.5"/>
    <n v="0"/>
    <n v="0"/>
    <n v="0"/>
    <n v="1"/>
    <n v="0"/>
    <n v="6.6"/>
    <n v="6.5"/>
    <n v="13.1"/>
    <n v="6.6"/>
    <n v="6.6"/>
    <n v="1"/>
    <n v="13.2"/>
    <n v="6.5"/>
    <n v="6.5"/>
    <n v="6.5"/>
    <n v="13"/>
    <n v="13.1"/>
    <n v="6.5"/>
    <n v="6.6"/>
    <n v="0"/>
    <n v="0"/>
    <n v="6.6"/>
    <n v="6.6"/>
    <n v="13.2"/>
    <n v="6.6"/>
    <n v="13"/>
    <n v="13"/>
    <n v="6.5"/>
    <n v="6.5"/>
    <n v="1"/>
    <n v="6.6"/>
    <n v="6.6"/>
    <n v="0"/>
    <n v="0"/>
    <n v="6.6"/>
    <n v="13.1"/>
    <n v="1"/>
    <n v="0"/>
    <n v="0"/>
    <n v="6.5"/>
    <n v="19.5"/>
    <n v="0"/>
    <n v="1"/>
    <n v="0"/>
    <n v="0"/>
  </r>
  <r>
    <x v="8"/>
    <n v="9107"/>
    <x v="8"/>
    <s v="Gorbea"/>
    <n v="3"/>
    <s v="Denuncias"/>
    <n v="220104005"/>
    <n v="220104"/>
    <s v="Delitos Sexuales"/>
    <s v="Violación"/>
    <n v="3"/>
    <n v="0"/>
    <n v="0"/>
    <n v="0"/>
    <n v="0"/>
    <n v="6.6"/>
    <n v="0"/>
    <n v="6.5"/>
    <n v="0"/>
    <n v="0"/>
    <n v="0"/>
    <n v="1"/>
    <n v="0"/>
    <n v="6.6"/>
    <n v="6.5"/>
    <n v="13.1"/>
    <n v="6.6"/>
    <n v="6.6"/>
    <n v="1"/>
    <n v="13.2"/>
    <n v="6.5"/>
    <n v="6.5"/>
    <n v="0"/>
    <n v="13"/>
    <n v="1"/>
    <n v="6.5"/>
    <n v="6.6"/>
    <n v="0"/>
    <n v="0"/>
    <n v="6.6"/>
    <n v="0"/>
    <n v="13.2"/>
    <n v="6.6"/>
    <n v="13"/>
    <n v="13"/>
    <n v="6.5"/>
    <n v="6.5"/>
    <n v="1"/>
    <n v="6.6"/>
    <n v="6.6"/>
    <n v="0"/>
    <n v="0"/>
    <n v="6.6"/>
    <n v="13.1"/>
    <n v="1"/>
    <n v="0"/>
    <n v="0"/>
    <n v="6.5"/>
    <n v="13"/>
    <n v="0"/>
    <n v="1"/>
    <n v="0"/>
    <n v="0"/>
  </r>
  <r>
    <x v="8"/>
    <n v="9107"/>
    <x v="8"/>
    <s v="Gorbea"/>
    <n v="4"/>
    <s v="Detenciones"/>
    <n v="220104005"/>
    <n v="220104"/>
    <s v="Delitos Sexuales"/>
    <s v="Violación"/>
    <n v="4"/>
    <n v="0"/>
    <n v="6.5"/>
    <n v="0"/>
    <n v="0"/>
    <n v="1"/>
    <n v="6.6"/>
    <n v="0"/>
    <n v="0"/>
    <n v="0"/>
    <n v="0"/>
    <n v="1"/>
    <n v="0"/>
    <n v="0"/>
    <n v="0"/>
    <n v="6.5"/>
    <n v="0"/>
    <n v="0"/>
    <n v="1"/>
    <n v="0"/>
    <n v="0"/>
    <n v="0"/>
    <n v="6.5"/>
    <n v="0"/>
    <n v="13.1"/>
    <n v="0"/>
    <n v="0"/>
    <n v="0"/>
    <n v="0"/>
    <n v="0"/>
    <n v="6.6"/>
    <n v="1"/>
    <n v="0"/>
    <n v="0"/>
    <n v="0"/>
    <n v="0"/>
    <n v="0"/>
    <n v="1"/>
    <n v="0"/>
    <n v="0"/>
    <n v="0"/>
    <n v="0"/>
    <n v="0"/>
    <n v="0"/>
    <n v="1"/>
    <n v="0"/>
    <n v="0"/>
    <n v="0"/>
    <n v="6.5"/>
    <n v="0"/>
    <n v="1"/>
    <n v="0"/>
    <n v="0"/>
  </r>
  <r>
    <x v="8"/>
    <n v="9108"/>
    <x v="8"/>
    <s v="Lautaro"/>
    <n v="1"/>
    <s v="Aprehendidos"/>
    <n v="220104005"/>
    <n v="220104"/>
    <s v="Delitos Sexuales"/>
    <s v="Violación"/>
    <n v="1"/>
    <n v="0"/>
    <n v="2.7"/>
    <n v="0"/>
    <n v="5.4"/>
    <n v="1"/>
    <n v="0"/>
    <n v="0"/>
    <n v="0"/>
    <n v="0"/>
    <n v="0"/>
    <n v="2.5"/>
    <n v="2.5"/>
    <n v="0"/>
    <n v="0"/>
    <n v="0"/>
    <n v="0"/>
    <n v="2.7"/>
    <n v="2.7"/>
    <n v="0"/>
    <n v="2.6"/>
    <n v="2.6"/>
    <n v="0"/>
    <n v="0"/>
    <n v="1"/>
    <n v="2.5"/>
    <n v="0"/>
    <n v="0"/>
    <n v="0"/>
    <n v="0"/>
    <n v="2.7"/>
    <n v="1"/>
    <n v="0"/>
    <n v="0"/>
    <n v="2.7"/>
    <n v="0"/>
    <n v="0"/>
    <n v="1"/>
    <n v="2.7"/>
    <n v="0"/>
    <n v="0"/>
    <n v="0"/>
    <n v="0"/>
    <n v="0"/>
    <n v="1"/>
    <n v="2.6"/>
    <n v="0"/>
    <n v="8.1"/>
    <n v="0"/>
    <n v="0"/>
    <n v="1"/>
    <n v="2.7"/>
    <n v="0"/>
  </r>
  <r>
    <x v="8"/>
    <n v="9108"/>
    <x v="8"/>
    <s v="Lautaro"/>
    <n v="2"/>
    <s v="Casos Policiales"/>
    <n v="220104005"/>
    <n v="220104"/>
    <s v="Delitos Sexuales"/>
    <s v="Violación"/>
    <n v="2"/>
    <n v="2.8"/>
    <n v="2.7"/>
    <n v="5.4"/>
    <n v="10.7"/>
    <n v="2.7"/>
    <n v="0"/>
    <n v="2.7"/>
    <n v="10.9"/>
    <n v="0"/>
    <n v="2.7"/>
    <n v="5.4"/>
    <n v="5.3"/>
    <n v="4.9000000000000004"/>
    <n v="2.8"/>
    <n v="5.5"/>
    <n v="2.7"/>
    <n v="16.100000000000001"/>
    <n v="2.7"/>
    <n v="0"/>
    <n v="5.5"/>
    <n v="2.7"/>
    <n v="10.8"/>
    <n v="2.7"/>
    <n v="5.4"/>
    <n v="5.3"/>
    <n v="0"/>
    <n v="2.8"/>
    <n v="11"/>
    <n v="2.7"/>
    <n v="8"/>
    <n v="1"/>
    <n v="2.6"/>
    <n v="5.5"/>
    <n v="8.1"/>
    <n v="8.1"/>
    <n v="2.7"/>
    <n v="8"/>
    <n v="8"/>
    <n v="2.5"/>
    <n v="5.6"/>
    <n v="5.5"/>
    <n v="2.7"/>
    <n v="0"/>
    <n v="8"/>
    <n v="5.3"/>
    <n v="0"/>
    <n v="10.8"/>
    <n v="0"/>
    <n v="0"/>
    <n v="10.7"/>
    <n v="8"/>
    <n v="0"/>
  </r>
  <r>
    <x v="8"/>
    <n v="9108"/>
    <x v="8"/>
    <s v="Lautaro"/>
    <n v="3"/>
    <s v="Denuncias"/>
    <n v="220104005"/>
    <n v="220104"/>
    <s v="Delitos Sexuales"/>
    <s v="Violación"/>
    <n v="3"/>
    <n v="2.8"/>
    <n v="0"/>
    <n v="5.4"/>
    <n v="5.4"/>
    <n v="2.7"/>
    <n v="0"/>
    <n v="2.7"/>
    <n v="10.9"/>
    <n v="0"/>
    <n v="2.7"/>
    <n v="2.7"/>
    <n v="2.7"/>
    <n v="4.9000000000000004"/>
    <n v="2.8"/>
    <n v="5.5"/>
    <n v="2.7"/>
    <n v="13.4"/>
    <n v="1"/>
    <n v="0"/>
    <n v="2.7"/>
    <n v="0"/>
    <n v="10.8"/>
    <n v="2.7"/>
    <n v="5.4"/>
    <n v="2.7"/>
    <n v="0"/>
    <n v="2.8"/>
    <n v="11"/>
    <n v="2.7"/>
    <n v="5.4"/>
    <n v="1"/>
    <n v="2.6"/>
    <n v="5.5"/>
    <n v="5.4"/>
    <n v="8.1"/>
    <n v="2.7"/>
    <n v="8"/>
    <n v="5.3"/>
    <n v="2.5"/>
    <n v="5.6"/>
    <n v="5.5"/>
    <n v="2.7"/>
    <n v="0"/>
    <n v="8"/>
    <n v="2.6"/>
    <n v="0"/>
    <n v="2.7"/>
    <n v="0"/>
    <n v="0"/>
    <n v="10.7"/>
    <n v="5.3"/>
    <n v="0"/>
  </r>
  <r>
    <x v="8"/>
    <n v="9108"/>
    <x v="8"/>
    <s v="Lautaro"/>
    <n v="4"/>
    <s v="Detenciones"/>
    <n v="220104005"/>
    <n v="220104"/>
    <s v="Delitos Sexuales"/>
    <s v="Violación"/>
    <n v="4"/>
    <n v="0"/>
    <n v="2.7"/>
    <n v="0"/>
    <n v="5.4"/>
    <n v="1"/>
    <n v="0"/>
    <n v="0"/>
    <n v="0"/>
    <n v="0"/>
    <n v="0"/>
    <n v="2.7"/>
    <n v="2.7"/>
    <n v="0"/>
    <n v="0"/>
    <n v="0"/>
    <n v="0"/>
    <n v="2.7"/>
    <n v="2.7"/>
    <n v="0"/>
    <n v="2.7"/>
    <n v="2.7"/>
    <n v="0"/>
    <n v="0"/>
    <n v="1"/>
    <n v="2.7"/>
    <n v="0"/>
    <n v="0"/>
    <n v="0"/>
    <n v="0"/>
    <n v="2.7"/>
    <n v="1"/>
    <n v="0"/>
    <n v="0"/>
    <n v="2.7"/>
    <n v="0"/>
    <n v="0"/>
    <n v="1"/>
    <n v="2.7"/>
    <n v="0"/>
    <n v="0"/>
    <n v="0"/>
    <n v="0"/>
    <n v="0"/>
    <n v="1"/>
    <n v="2.6"/>
    <n v="0"/>
    <n v="8.1"/>
    <n v="0"/>
    <n v="0"/>
    <n v="1"/>
    <n v="2.7"/>
    <n v="0"/>
  </r>
  <r>
    <x v="8"/>
    <n v="9109"/>
    <x v="8"/>
    <s v="Loncoche"/>
    <n v="1"/>
    <s v="Aprehendidos"/>
    <n v="220104005"/>
    <n v="220104"/>
    <s v="Delitos Sexuales"/>
    <s v="Violación"/>
    <n v="1"/>
    <n v="0"/>
    <n v="0"/>
    <n v="0"/>
    <n v="0"/>
    <n v="1"/>
    <n v="0"/>
    <n v="8.1999999999999993"/>
    <n v="0"/>
    <n v="0"/>
    <n v="0"/>
    <n v="1"/>
    <n v="4.0999999999999996"/>
    <n v="0"/>
    <n v="8.3000000000000007"/>
    <n v="0"/>
    <n v="0"/>
    <n v="0"/>
    <n v="4.0999999999999996"/>
    <n v="8.1999999999999993"/>
    <n v="4.0999999999999996"/>
    <n v="0"/>
    <n v="0"/>
    <n v="0"/>
    <n v="1"/>
    <n v="4.0999999999999996"/>
    <n v="0"/>
    <n v="4.0999999999999996"/>
    <n v="4.0999999999999996"/>
    <n v="0"/>
    <n v="0"/>
    <n v="1"/>
    <n v="0"/>
    <n v="4.7"/>
    <n v="0"/>
    <n v="0"/>
    <n v="0"/>
    <n v="4.9000000000000004"/>
    <n v="0"/>
    <n v="0"/>
    <n v="0"/>
    <n v="0"/>
    <n v="4.0999999999999996"/>
    <n v="0"/>
    <n v="1"/>
    <n v="0"/>
    <n v="0"/>
    <n v="0"/>
    <n v="0"/>
    <n v="0"/>
    <n v="1"/>
    <n v="0"/>
    <n v="0"/>
  </r>
  <r>
    <x v="8"/>
    <n v="9109"/>
    <x v="8"/>
    <s v="Loncoche"/>
    <n v="2"/>
    <s v="Casos Policiales"/>
    <n v="220104005"/>
    <n v="220104"/>
    <s v="Delitos Sexuales"/>
    <s v="Violación"/>
    <n v="2"/>
    <n v="0"/>
    <n v="0"/>
    <n v="4.0999999999999996"/>
    <n v="4.0999999999999996"/>
    <n v="4.0999999999999996"/>
    <n v="0"/>
    <n v="18.7"/>
    <n v="0"/>
    <n v="0"/>
    <n v="0"/>
    <n v="1"/>
    <n v="9.8000000000000007"/>
    <n v="4"/>
    <n v="8.3000000000000007"/>
    <n v="4.0999999999999996"/>
    <n v="0"/>
    <n v="4.0999999999999996"/>
    <n v="8.1999999999999993"/>
    <n v="12.3"/>
    <n v="4.7"/>
    <n v="4.7"/>
    <n v="0"/>
    <n v="0"/>
    <n v="9.6999999999999993"/>
    <n v="14.7"/>
    <n v="8.1"/>
    <n v="8.3000000000000007"/>
    <n v="16.5"/>
    <n v="8.1999999999999993"/>
    <n v="0"/>
    <n v="8.1999999999999993"/>
    <n v="4.0999999999999996"/>
    <n v="14.1"/>
    <n v="0"/>
    <n v="4.8"/>
    <n v="0"/>
    <n v="14.6"/>
    <n v="9.8000000000000007"/>
    <n v="16.2"/>
    <n v="4.0999999999999996"/>
    <n v="0"/>
    <n v="8.1999999999999993"/>
    <n v="0"/>
    <n v="8.1999999999999993"/>
    <n v="0"/>
    <n v="0"/>
    <n v="9.5"/>
    <n v="4.8"/>
    <n v="0"/>
    <n v="4.9000000000000004"/>
    <n v="4.9000000000000004"/>
    <n v="0"/>
  </r>
  <r>
    <x v="8"/>
    <n v="9109"/>
    <x v="8"/>
    <s v="Loncoche"/>
    <n v="3"/>
    <s v="Denuncias"/>
    <n v="220104005"/>
    <n v="220104"/>
    <s v="Delitos Sexuales"/>
    <s v="Violación"/>
    <n v="3"/>
    <n v="0"/>
    <n v="0"/>
    <n v="4.0999999999999996"/>
    <n v="4.0999999999999996"/>
    <n v="4.0999999999999996"/>
    <n v="0"/>
    <n v="9.3000000000000007"/>
    <n v="0"/>
    <n v="0"/>
    <n v="0"/>
    <n v="1"/>
    <n v="4.9000000000000004"/>
    <n v="4"/>
    <n v="0"/>
    <n v="4.0999999999999996"/>
    <n v="0"/>
    <n v="4.0999999999999996"/>
    <n v="4.0999999999999996"/>
    <n v="4.0999999999999996"/>
    <n v="0"/>
    <n v="4.7"/>
    <n v="0"/>
    <n v="0"/>
    <n v="9.6999999999999993"/>
    <n v="9.8000000000000007"/>
    <n v="8.1"/>
    <n v="4.0999999999999996"/>
    <n v="12.4"/>
    <n v="8.1999999999999993"/>
    <n v="0"/>
    <n v="8.1999999999999993"/>
    <n v="4.0999999999999996"/>
    <n v="9.4"/>
    <n v="0"/>
    <n v="4.8"/>
    <n v="0"/>
    <n v="9.6999999999999993"/>
    <n v="9.8000000000000007"/>
    <n v="16.2"/>
    <n v="4.0999999999999996"/>
    <n v="0"/>
    <n v="4.0999999999999996"/>
    <n v="0"/>
    <n v="8.1999999999999993"/>
    <n v="0"/>
    <n v="0"/>
    <n v="9.5"/>
    <n v="4.8"/>
    <n v="0"/>
    <n v="4.9000000000000004"/>
    <n v="4.9000000000000004"/>
    <n v="0"/>
  </r>
  <r>
    <x v="8"/>
    <n v="9109"/>
    <x v="8"/>
    <s v="Loncoche"/>
    <n v="4"/>
    <s v="Detenciones"/>
    <n v="220104005"/>
    <n v="220104"/>
    <s v="Delitos Sexuales"/>
    <s v="Violación"/>
    <n v="4"/>
    <n v="0"/>
    <n v="0"/>
    <n v="0"/>
    <n v="0"/>
    <n v="1"/>
    <n v="0"/>
    <n v="9.3000000000000007"/>
    <n v="0"/>
    <n v="0"/>
    <n v="0"/>
    <n v="1"/>
    <n v="4.9000000000000004"/>
    <n v="0"/>
    <n v="8.3000000000000007"/>
    <n v="0"/>
    <n v="0"/>
    <n v="0"/>
    <n v="4.0999999999999996"/>
    <n v="8.1999999999999993"/>
    <n v="4.7"/>
    <n v="0"/>
    <n v="0"/>
    <n v="0"/>
    <n v="1"/>
    <n v="4.9000000000000004"/>
    <n v="0"/>
    <n v="4.0999999999999996"/>
    <n v="4.0999999999999996"/>
    <n v="0"/>
    <n v="0"/>
    <n v="1"/>
    <n v="0"/>
    <n v="4.7"/>
    <n v="0"/>
    <n v="0"/>
    <n v="0"/>
    <n v="4.9000000000000004"/>
    <n v="0"/>
    <n v="0"/>
    <n v="0"/>
    <n v="0"/>
    <n v="4.0999999999999996"/>
    <n v="0"/>
    <n v="1"/>
    <n v="0"/>
    <n v="0"/>
    <n v="0"/>
    <n v="0"/>
    <n v="0"/>
    <n v="1"/>
    <n v="0"/>
    <n v="0"/>
  </r>
  <r>
    <x v="8"/>
    <n v="9110"/>
    <x v="8"/>
    <s v="Melipeuco"/>
    <n v="1"/>
    <s v="Aprehendidos"/>
    <n v="220104005"/>
    <n v="220104"/>
    <s v="Delitos Sexuales"/>
    <s v="Violación"/>
    <n v="1"/>
    <n v="0"/>
    <n v="16.8"/>
    <n v="0"/>
    <n v="0"/>
    <n v="1"/>
    <n v="0"/>
    <n v="0"/>
    <n v="0"/>
    <n v="0"/>
    <n v="0"/>
    <n v="1"/>
    <n v="0"/>
    <n v="0"/>
    <n v="0"/>
    <n v="0"/>
    <n v="0"/>
    <n v="0"/>
    <n v="1"/>
    <n v="0"/>
    <n v="0"/>
    <n v="16.3"/>
    <n v="0"/>
    <n v="16.2"/>
    <n v="1"/>
    <n v="0"/>
    <n v="0"/>
    <n v="0"/>
    <n v="0"/>
    <n v="0"/>
    <n v="0"/>
    <n v="1"/>
    <n v="0"/>
    <n v="0"/>
    <n v="0"/>
    <n v="0"/>
    <n v="0"/>
    <n v="1"/>
    <n v="0"/>
    <n v="0"/>
    <n v="0"/>
    <n v="0"/>
    <n v="0"/>
    <n v="0"/>
    <n v="1"/>
    <n v="0"/>
    <n v="0"/>
    <n v="0"/>
    <n v="0"/>
    <n v="0"/>
    <n v="1"/>
    <n v="0"/>
    <n v="0"/>
  </r>
  <r>
    <x v="8"/>
    <n v="9110"/>
    <x v="8"/>
    <s v="Melipeuco"/>
    <n v="2"/>
    <s v="Casos Policiales"/>
    <n v="220104005"/>
    <n v="220104"/>
    <s v="Delitos Sexuales"/>
    <s v="Violación"/>
    <n v="2"/>
    <n v="0"/>
    <n v="16.8"/>
    <n v="0"/>
    <n v="0"/>
    <n v="16.5"/>
    <n v="0"/>
    <n v="0"/>
    <n v="0"/>
    <n v="0"/>
    <n v="18.7"/>
    <n v="1"/>
    <n v="0"/>
    <n v="16"/>
    <n v="0"/>
    <n v="0"/>
    <n v="16.7"/>
    <n v="0"/>
    <n v="1"/>
    <n v="16.5"/>
    <n v="0"/>
    <n v="18.7"/>
    <n v="18.7"/>
    <n v="37.5"/>
    <n v="1"/>
    <n v="0"/>
    <n v="0"/>
    <n v="0"/>
    <n v="0"/>
    <n v="16.7"/>
    <n v="0"/>
    <n v="1"/>
    <n v="0"/>
    <n v="0"/>
    <n v="0"/>
    <n v="18.7"/>
    <n v="0"/>
    <n v="1"/>
    <n v="0"/>
    <n v="0"/>
    <n v="33.700000000000003"/>
    <n v="0"/>
    <n v="0"/>
    <n v="16.600000000000001"/>
    <n v="33"/>
    <n v="0"/>
    <n v="0"/>
    <n v="0"/>
    <n v="0"/>
    <n v="18.8"/>
    <n v="1"/>
    <n v="0"/>
    <n v="0"/>
  </r>
  <r>
    <x v="8"/>
    <n v="9110"/>
    <x v="8"/>
    <s v="Melipeuco"/>
    <n v="3"/>
    <s v="Denuncias"/>
    <n v="220104005"/>
    <n v="220104"/>
    <s v="Delitos Sexuales"/>
    <s v="Violación"/>
    <n v="3"/>
    <n v="0"/>
    <n v="0"/>
    <n v="0"/>
    <n v="0"/>
    <n v="16.5"/>
    <n v="0"/>
    <n v="0"/>
    <n v="0"/>
    <n v="0"/>
    <n v="18.7"/>
    <n v="1"/>
    <n v="0"/>
    <n v="16"/>
    <n v="0"/>
    <n v="0"/>
    <n v="16.7"/>
    <n v="0"/>
    <n v="1"/>
    <n v="16.5"/>
    <n v="0"/>
    <n v="0"/>
    <n v="18.7"/>
    <n v="18.8"/>
    <n v="1"/>
    <n v="0"/>
    <n v="0"/>
    <n v="0"/>
    <n v="0"/>
    <n v="16.7"/>
    <n v="0"/>
    <n v="1"/>
    <n v="0"/>
    <n v="0"/>
    <n v="0"/>
    <n v="18.7"/>
    <n v="0"/>
    <n v="1"/>
    <n v="0"/>
    <n v="0"/>
    <n v="33.700000000000003"/>
    <n v="0"/>
    <n v="0"/>
    <n v="16.600000000000001"/>
    <n v="33"/>
    <n v="0"/>
    <n v="0"/>
    <n v="0"/>
    <n v="0"/>
    <n v="18.8"/>
    <n v="1"/>
    <n v="0"/>
    <n v="0"/>
  </r>
  <r>
    <x v="8"/>
    <n v="9110"/>
    <x v="8"/>
    <s v="Melipeuco"/>
    <n v="4"/>
    <s v="Detenciones"/>
    <n v="220104005"/>
    <n v="220104"/>
    <s v="Delitos Sexuales"/>
    <s v="Violación"/>
    <n v="4"/>
    <n v="0"/>
    <n v="16.8"/>
    <n v="0"/>
    <n v="0"/>
    <n v="1"/>
    <n v="0"/>
    <n v="0"/>
    <n v="0"/>
    <n v="0"/>
    <n v="0"/>
    <n v="1"/>
    <n v="0"/>
    <n v="0"/>
    <n v="0"/>
    <n v="0"/>
    <n v="0"/>
    <n v="0"/>
    <n v="1"/>
    <n v="0"/>
    <n v="0"/>
    <n v="18.7"/>
    <n v="0"/>
    <n v="18.8"/>
    <n v="1"/>
    <n v="0"/>
    <n v="0"/>
    <n v="0"/>
    <n v="0"/>
    <n v="0"/>
    <n v="0"/>
    <n v="1"/>
    <n v="0"/>
    <n v="0"/>
    <n v="0"/>
    <n v="0"/>
    <n v="0"/>
    <n v="1"/>
    <n v="0"/>
    <n v="0"/>
    <n v="0"/>
    <n v="0"/>
    <n v="0"/>
    <n v="0"/>
    <n v="1"/>
    <n v="0"/>
    <n v="0"/>
    <n v="0"/>
    <n v="0"/>
    <n v="0"/>
    <n v="1"/>
    <n v="0"/>
    <n v="0"/>
  </r>
  <r>
    <x v="8"/>
    <n v="9111"/>
    <x v="8"/>
    <s v="Nueva Imperial"/>
    <n v="1"/>
    <s v="Aprehendidos"/>
    <n v="220104005"/>
    <n v="220104"/>
    <s v="Delitos Sexuales"/>
    <s v="Violación"/>
    <n v="1"/>
    <n v="6.3"/>
    <n v="6.3"/>
    <n v="0"/>
    <n v="3.1"/>
    <n v="1"/>
    <n v="0"/>
    <n v="0"/>
    <n v="0"/>
    <n v="3"/>
    <n v="0"/>
    <n v="3"/>
    <n v="0"/>
    <n v="0"/>
    <n v="0"/>
    <n v="0"/>
    <n v="0"/>
    <n v="0"/>
    <n v="1"/>
    <n v="0"/>
    <n v="0"/>
    <n v="3"/>
    <n v="0"/>
    <n v="0"/>
    <n v="3"/>
    <n v="0"/>
    <n v="0"/>
    <n v="0"/>
    <n v="0"/>
    <n v="0"/>
    <n v="0"/>
    <n v="3.1"/>
    <n v="0"/>
    <n v="3"/>
    <n v="0"/>
    <n v="0"/>
    <n v="0"/>
    <n v="3"/>
    <n v="0"/>
    <n v="3"/>
    <n v="0"/>
    <n v="0"/>
    <n v="6.2"/>
    <n v="6.2"/>
    <n v="3.1"/>
    <n v="6.1"/>
    <n v="0"/>
    <n v="0"/>
    <n v="3"/>
    <n v="3"/>
    <n v="1"/>
    <n v="0"/>
    <n v="3"/>
  </r>
  <r>
    <x v="8"/>
    <n v="9111"/>
    <x v="8"/>
    <s v="Nueva Imperial"/>
    <n v="2"/>
    <s v="Casos Policiales"/>
    <n v="220104005"/>
    <n v="220104"/>
    <s v="Delitos Sexuales"/>
    <s v="Violación"/>
    <n v="2"/>
    <n v="25.3"/>
    <n v="22"/>
    <n v="0"/>
    <n v="15.5"/>
    <n v="3.1"/>
    <n v="6.1"/>
    <n v="0"/>
    <n v="0"/>
    <n v="6.1"/>
    <n v="6"/>
    <n v="6"/>
    <n v="3"/>
    <n v="5.9"/>
    <n v="6.3"/>
    <n v="3.1"/>
    <n v="0"/>
    <n v="9.3000000000000007"/>
    <n v="3.1"/>
    <n v="6.1"/>
    <n v="0"/>
    <n v="6.1"/>
    <n v="9.1"/>
    <n v="3"/>
    <n v="3"/>
    <n v="9"/>
    <n v="0"/>
    <n v="12.6"/>
    <n v="6.3"/>
    <n v="6.2"/>
    <n v="6.2"/>
    <n v="6.2"/>
    <n v="0"/>
    <n v="9.1"/>
    <n v="0"/>
    <n v="3"/>
    <n v="6"/>
    <n v="3"/>
    <n v="6"/>
    <n v="14.8"/>
    <n v="3.2"/>
    <n v="0"/>
    <n v="6.2"/>
    <n v="6.2"/>
    <n v="3.1"/>
    <n v="9.1999999999999993"/>
    <n v="9.1"/>
    <n v="0"/>
    <n v="6"/>
    <n v="6"/>
    <n v="6"/>
    <n v="9"/>
    <n v="6.1"/>
  </r>
  <r>
    <x v="8"/>
    <n v="9111"/>
    <x v="8"/>
    <s v="Nueva Imperial"/>
    <n v="3"/>
    <s v="Denuncias"/>
    <n v="220104005"/>
    <n v="220104"/>
    <s v="Delitos Sexuales"/>
    <s v="Violación"/>
    <n v="3"/>
    <n v="18.899999999999999"/>
    <n v="15.7"/>
    <n v="0"/>
    <n v="12.4"/>
    <n v="3.1"/>
    <n v="6.1"/>
    <n v="0"/>
    <n v="0"/>
    <n v="3"/>
    <n v="6"/>
    <n v="3"/>
    <n v="3"/>
    <n v="5.9"/>
    <n v="6.3"/>
    <n v="3.1"/>
    <n v="0"/>
    <n v="9.3000000000000007"/>
    <n v="3.1"/>
    <n v="6.1"/>
    <n v="0"/>
    <n v="3"/>
    <n v="9.1"/>
    <n v="3"/>
    <n v="1"/>
    <n v="9"/>
    <n v="0"/>
    <n v="12.6"/>
    <n v="6.3"/>
    <n v="6.2"/>
    <n v="6.2"/>
    <n v="3.1"/>
    <n v="0"/>
    <n v="6.1"/>
    <n v="0"/>
    <n v="3"/>
    <n v="6"/>
    <n v="1"/>
    <n v="6"/>
    <n v="11.8"/>
    <n v="3.2"/>
    <n v="0"/>
    <n v="0"/>
    <n v="3.1"/>
    <n v="1"/>
    <n v="3.1"/>
    <n v="9.1"/>
    <n v="0"/>
    <n v="3"/>
    <n v="3"/>
    <n v="6"/>
    <n v="9"/>
    <n v="3"/>
  </r>
  <r>
    <x v="8"/>
    <n v="9111"/>
    <x v="8"/>
    <s v="Nueva Imperial"/>
    <n v="4"/>
    <s v="Detenciones"/>
    <n v="220104005"/>
    <n v="220104"/>
    <s v="Delitos Sexuales"/>
    <s v="Violación"/>
    <n v="4"/>
    <n v="6.3"/>
    <n v="6.3"/>
    <n v="0"/>
    <n v="3.1"/>
    <n v="1"/>
    <n v="0"/>
    <n v="0"/>
    <n v="0"/>
    <n v="3"/>
    <n v="0"/>
    <n v="3"/>
    <n v="0"/>
    <n v="0"/>
    <n v="0"/>
    <n v="0"/>
    <n v="0"/>
    <n v="0"/>
    <n v="1"/>
    <n v="0"/>
    <n v="0"/>
    <n v="3"/>
    <n v="0"/>
    <n v="0"/>
    <n v="3"/>
    <n v="0"/>
    <n v="0"/>
    <n v="0"/>
    <n v="0"/>
    <n v="0"/>
    <n v="0"/>
    <n v="3.1"/>
    <n v="0"/>
    <n v="3"/>
    <n v="0"/>
    <n v="0"/>
    <n v="0"/>
    <n v="3"/>
    <n v="0"/>
    <n v="3"/>
    <n v="0"/>
    <n v="0"/>
    <n v="6.2"/>
    <n v="3.1"/>
    <n v="3.1"/>
    <n v="6.1"/>
    <n v="0"/>
    <n v="0"/>
    <n v="3"/>
    <n v="3"/>
    <n v="1"/>
    <n v="0"/>
    <n v="3"/>
  </r>
  <r>
    <x v="8"/>
    <n v="9112"/>
    <x v="8"/>
    <s v="Padre Las Casas"/>
    <n v="1"/>
    <s v="Aprehendidos"/>
    <n v="220104005"/>
    <n v="220104"/>
    <s v="Delitos Sexuales"/>
    <s v="Violación"/>
    <n v="1"/>
    <n v="0"/>
    <n v="1.4"/>
    <n v="1.4"/>
    <n v="1.4"/>
    <n v="1"/>
    <n v="0"/>
    <n v="1.3"/>
    <n v="1.3"/>
    <n v="2.6"/>
    <n v="1.3"/>
    <n v="1"/>
    <n v="0"/>
    <n v="1.2"/>
    <n v="0"/>
    <n v="1.4"/>
    <n v="1.4"/>
    <n v="1.4"/>
    <n v="1"/>
    <n v="0"/>
    <n v="0"/>
    <n v="0"/>
    <n v="2.6"/>
    <n v="2.5"/>
    <n v="1"/>
    <n v="0"/>
    <n v="0"/>
    <n v="1.4"/>
    <n v="0"/>
    <n v="1.4"/>
    <n v="0"/>
    <n v="1"/>
    <n v="0"/>
    <n v="1.3"/>
    <n v="0"/>
    <n v="0"/>
    <n v="0"/>
    <n v="1.2"/>
    <n v="0"/>
    <n v="0"/>
    <n v="0"/>
    <n v="0"/>
    <n v="0"/>
    <n v="1.4"/>
    <n v="1"/>
    <n v="0"/>
    <n v="0"/>
    <n v="0"/>
    <n v="0"/>
    <n v="0"/>
    <n v="3.5"/>
    <n v="0"/>
    <n v="2.5"/>
  </r>
  <r>
    <x v="8"/>
    <n v="9112"/>
    <x v="8"/>
    <s v="Padre Las Casas"/>
    <n v="2"/>
    <s v="Casos Policiales"/>
    <n v="220104005"/>
    <n v="220104"/>
    <s v="Delitos Sexuales"/>
    <s v="Violación"/>
    <n v="2"/>
    <n v="1.4"/>
    <n v="11.4"/>
    <n v="4.2"/>
    <n v="1.4"/>
    <n v="6.8"/>
    <n v="4"/>
    <n v="1.3"/>
    <n v="5"/>
    <n v="7.4"/>
    <n v="4.9000000000000004"/>
    <n v="6"/>
    <n v="3.5"/>
    <n v="2.4"/>
    <n v="7.2"/>
    <n v="8.5"/>
    <n v="9.8000000000000007"/>
    <n v="5.5"/>
    <n v="8.1"/>
    <n v="5.4"/>
    <n v="5.0999999999999996"/>
    <n v="1.3"/>
    <n v="4.9000000000000004"/>
    <n v="3.6"/>
    <n v="1"/>
    <n v="5.9"/>
    <n v="4.9000000000000004"/>
    <n v="7.2"/>
    <n v="1.4"/>
    <n v="5.6"/>
    <n v="4.0999999999999996"/>
    <n v="9.5"/>
    <n v="6.7"/>
    <n v="7.6"/>
    <n v="5"/>
    <n v="6.1"/>
    <n v="6"/>
    <n v="4.7"/>
    <n v="8.1999999999999993"/>
    <n v="2.4"/>
    <n v="1.4"/>
    <n v="2.8"/>
    <n v="4.2"/>
    <n v="5.5"/>
    <n v="4.0999999999999996"/>
    <n v="4"/>
    <n v="2.5"/>
    <n v="3.7"/>
    <n v="6.1"/>
    <n v="2.4"/>
    <n v="5.9"/>
    <n v="7"/>
    <n v="7.4"/>
  </r>
  <r>
    <x v="8"/>
    <n v="9112"/>
    <x v="8"/>
    <s v="Padre Las Casas"/>
    <n v="3"/>
    <s v="Denuncias"/>
    <n v="220104005"/>
    <n v="220104"/>
    <s v="Delitos Sexuales"/>
    <s v="Violación"/>
    <n v="3"/>
    <n v="1.4"/>
    <n v="10"/>
    <n v="2.8"/>
    <n v="0"/>
    <n v="6.8"/>
    <n v="4"/>
    <n v="0"/>
    <n v="3.8"/>
    <n v="4.9000000000000004"/>
    <n v="3.6"/>
    <n v="6"/>
    <n v="3.5"/>
    <n v="1.2"/>
    <n v="7.2"/>
    <n v="7.1"/>
    <n v="8.4"/>
    <n v="4.0999999999999996"/>
    <n v="8.1"/>
    <n v="5.4"/>
    <n v="5.0999999999999996"/>
    <n v="1.3"/>
    <n v="2.5"/>
    <n v="1.2"/>
    <n v="1"/>
    <n v="5.9"/>
    <n v="4.9000000000000004"/>
    <n v="5.8"/>
    <n v="1.4"/>
    <n v="4.2"/>
    <n v="4.0999999999999996"/>
    <n v="9.5"/>
    <n v="6.7"/>
    <n v="6.3"/>
    <n v="5"/>
    <n v="6.1"/>
    <n v="6"/>
    <n v="3.6"/>
    <n v="8.1999999999999993"/>
    <n v="2.4"/>
    <n v="1.4"/>
    <n v="2.8"/>
    <n v="4.2"/>
    <n v="4.0999999999999996"/>
    <n v="4.0999999999999996"/>
    <n v="4"/>
    <n v="2.5"/>
    <n v="3.7"/>
    <n v="6.1"/>
    <n v="2.4"/>
    <n v="2.4"/>
    <n v="7"/>
    <n v="4.9000000000000004"/>
  </r>
  <r>
    <x v="8"/>
    <n v="9112"/>
    <x v="8"/>
    <s v="Padre Las Casas"/>
    <n v="4"/>
    <s v="Detenciones"/>
    <n v="220104005"/>
    <n v="220104"/>
    <s v="Delitos Sexuales"/>
    <s v="Violación"/>
    <n v="4"/>
    <n v="0"/>
    <n v="1.4"/>
    <n v="1.4"/>
    <n v="1.4"/>
    <n v="1"/>
    <n v="0"/>
    <n v="1.3"/>
    <n v="1.3"/>
    <n v="2.5"/>
    <n v="1.2"/>
    <n v="1"/>
    <n v="0"/>
    <n v="1.2"/>
    <n v="0"/>
    <n v="1.4"/>
    <n v="1.4"/>
    <n v="1.4"/>
    <n v="1"/>
    <n v="0"/>
    <n v="0"/>
    <n v="0"/>
    <n v="2.5"/>
    <n v="2.4"/>
    <n v="1"/>
    <n v="0"/>
    <n v="0"/>
    <n v="1.4"/>
    <n v="0"/>
    <n v="1.4"/>
    <n v="0"/>
    <n v="1"/>
    <n v="0"/>
    <n v="1.3"/>
    <n v="0"/>
    <n v="0"/>
    <n v="0"/>
    <n v="1.2"/>
    <n v="0"/>
    <n v="0"/>
    <n v="0"/>
    <n v="0"/>
    <n v="0"/>
    <n v="1.4"/>
    <n v="1"/>
    <n v="0"/>
    <n v="0"/>
    <n v="0"/>
    <n v="0"/>
    <n v="0"/>
    <n v="3.5"/>
    <n v="0"/>
    <n v="2.5"/>
  </r>
  <r>
    <x v="8"/>
    <n v="9113"/>
    <x v="8"/>
    <s v="Perquenco"/>
    <n v="1"/>
    <s v="Aprehendidos"/>
    <n v="220104005"/>
    <n v="220104"/>
    <s v="Delitos Sexuales"/>
    <s v="Violación"/>
    <n v="1"/>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3"/>
    <x v="8"/>
    <s v="Perquenco"/>
    <n v="2"/>
    <s v="Casos Policiales"/>
    <n v="220104005"/>
    <n v="220104"/>
    <s v="Delitos Sexuales"/>
    <s v="Violación"/>
    <n v="2"/>
    <n v="14.5"/>
    <n v="0"/>
    <n v="0"/>
    <n v="0"/>
    <n v="1"/>
    <n v="0"/>
    <n v="0"/>
    <n v="0"/>
    <n v="0"/>
    <n v="0"/>
    <n v="1"/>
    <n v="0"/>
    <n v="0"/>
    <n v="0"/>
    <n v="14.5"/>
    <n v="14.4"/>
    <n v="0"/>
    <n v="1"/>
    <n v="14.2"/>
    <n v="28.5"/>
    <n v="28.4"/>
    <n v="14.2"/>
    <n v="0"/>
    <n v="1"/>
    <n v="0"/>
    <n v="13.8"/>
    <n v="14.5"/>
    <n v="0"/>
    <n v="14.4"/>
    <n v="0"/>
    <n v="28.6"/>
    <n v="0"/>
    <n v="0"/>
    <n v="0"/>
    <n v="28.3"/>
    <n v="0"/>
    <n v="1"/>
    <n v="0"/>
    <n v="27.7"/>
    <n v="0"/>
    <n v="0"/>
    <n v="28.8"/>
    <n v="0"/>
    <n v="1"/>
    <n v="0"/>
    <n v="0"/>
    <n v="14.2"/>
    <n v="0"/>
    <n v="14.1"/>
    <n v="14.1"/>
    <n v="14"/>
    <n v="0"/>
  </r>
  <r>
    <x v="8"/>
    <n v="9113"/>
    <x v="8"/>
    <s v="Perquenco"/>
    <n v="3"/>
    <s v="Denuncias"/>
    <n v="220104005"/>
    <n v="220104"/>
    <s v="Delitos Sexuales"/>
    <s v="Violación"/>
    <n v="3"/>
    <n v="14.5"/>
    <n v="0"/>
    <n v="0"/>
    <n v="0"/>
    <n v="1"/>
    <n v="0"/>
    <n v="0"/>
    <n v="0"/>
    <n v="0"/>
    <n v="0"/>
    <n v="1"/>
    <n v="0"/>
    <n v="0"/>
    <n v="0"/>
    <n v="14.5"/>
    <n v="14.4"/>
    <n v="0"/>
    <n v="1"/>
    <n v="14.2"/>
    <n v="14.2"/>
    <n v="28.4"/>
    <n v="14.2"/>
    <n v="0"/>
    <n v="1"/>
    <n v="0"/>
    <n v="0"/>
    <n v="14.5"/>
    <n v="0"/>
    <n v="14.4"/>
    <n v="0"/>
    <n v="28.6"/>
    <n v="0"/>
    <n v="0"/>
    <n v="0"/>
    <n v="14.1"/>
    <n v="0"/>
    <n v="1"/>
    <n v="0"/>
    <n v="27.7"/>
    <n v="0"/>
    <n v="0"/>
    <n v="28.8"/>
    <n v="0"/>
    <n v="1"/>
    <n v="0"/>
    <n v="0"/>
    <n v="14.2"/>
    <n v="0"/>
    <n v="14.1"/>
    <n v="14.1"/>
    <n v="14"/>
    <n v="0"/>
  </r>
  <r>
    <x v="8"/>
    <n v="9113"/>
    <x v="8"/>
    <s v="Perquenco"/>
    <n v="4"/>
    <s v="Detenciones"/>
    <n v="220104005"/>
    <n v="220104"/>
    <s v="Delitos Sexuales"/>
    <s v="Violación"/>
    <n v="4"/>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4"/>
    <x v="8"/>
    <s v="Pitrufquén"/>
    <n v="1"/>
    <s v="Aprehendidos"/>
    <n v="220104005"/>
    <n v="220104"/>
    <s v="Delitos Sexuales"/>
    <s v="Violación"/>
    <n v="1"/>
    <n v="0"/>
    <n v="0"/>
    <n v="0"/>
    <n v="0"/>
    <n v="1"/>
    <n v="0"/>
    <n v="0"/>
    <n v="0"/>
    <n v="3.9"/>
    <n v="0"/>
    <n v="1"/>
    <n v="0"/>
    <n v="0"/>
    <n v="4.2"/>
    <n v="0"/>
    <n v="0"/>
    <n v="0"/>
    <n v="1"/>
    <n v="0"/>
    <n v="0"/>
    <n v="4"/>
    <n v="0"/>
    <n v="0"/>
    <n v="1"/>
    <n v="0"/>
    <n v="3.8"/>
    <n v="0"/>
    <n v="0"/>
    <n v="4.0999999999999996"/>
    <n v="0"/>
    <n v="1"/>
    <n v="0"/>
    <n v="0"/>
    <n v="4.0999999999999996"/>
    <n v="0"/>
    <n v="0"/>
    <n v="4"/>
    <n v="0"/>
    <n v="0"/>
    <n v="0"/>
    <n v="4.2"/>
    <n v="4.0999999999999996"/>
    <n v="0"/>
    <n v="1"/>
    <n v="0"/>
    <n v="0"/>
    <n v="0"/>
    <n v="0"/>
    <n v="0"/>
    <n v="1"/>
    <n v="0"/>
    <n v="4.0999999999999996"/>
  </r>
  <r>
    <x v="8"/>
    <n v="9114"/>
    <x v="8"/>
    <s v="Pitrufquén"/>
    <n v="2"/>
    <s v="Casos Policiales"/>
    <n v="220104005"/>
    <n v="220104"/>
    <s v="Delitos Sexuales"/>
    <s v="Violación"/>
    <n v="2"/>
    <n v="8.4"/>
    <n v="0"/>
    <n v="8.1999999999999993"/>
    <n v="8.1999999999999993"/>
    <n v="8.1"/>
    <n v="4"/>
    <n v="12.3"/>
    <n v="8.1999999999999993"/>
    <n v="8.1"/>
    <n v="4.0999999999999996"/>
    <n v="8.1"/>
    <n v="4"/>
    <n v="7.7"/>
    <n v="4.2"/>
    <n v="8.3000000000000007"/>
    <n v="12.4"/>
    <n v="4.0999999999999996"/>
    <n v="12.2"/>
    <n v="8.1"/>
    <n v="4.0999999999999996"/>
    <n v="8.1999999999999993"/>
    <n v="4.0999999999999996"/>
    <n v="4"/>
    <n v="4"/>
    <n v="8"/>
    <n v="3.8"/>
    <n v="4.2"/>
    <n v="4.2"/>
    <n v="8.1999999999999993"/>
    <n v="4.0999999999999996"/>
    <n v="1"/>
    <n v="8.1"/>
    <n v="8.1999999999999993"/>
    <n v="4.0999999999999996"/>
    <n v="0"/>
    <n v="16.2"/>
    <n v="4"/>
    <n v="12"/>
    <n v="11.5"/>
    <n v="8.4"/>
    <n v="8.3000000000000007"/>
    <n v="16.5"/>
    <n v="12.3"/>
    <n v="8.1"/>
    <n v="0"/>
    <n v="4.0999999999999996"/>
    <n v="0"/>
    <n v="8.1"/>
    <n v="4"/>
    <n v="8.1"/>
    <n v="8"/>
    <n v="8.1"/>
  </r>
  <r>
    <x v="8"/>
    <n v="9114"/>
    <x v="8"/>
    <s v="Pitrufquén"/>
    <n v="3"/>
    <s v="Denuncias"/>
    <n v="220104005"/>
    <n v="220104"/>
    <s v="Delitos Sexuales"/>
    <s v="Violación"/>
    <n v="3"/>
    <n v="8.4"/>
    <n v="0"/>
    <n v="8.1999999999999993"/>
    <n v="8.1999999999999993"/>
    <n v="8.1"/>
    <n v="4"/>
    <n v="12.3"/>
    <n v="8.1999999999999993"/>
    <n v="4.0999999999999996"/>
    <n v="4.0999999999999996"/>
    <n v="8.1"/>
    <n v="4"/>
    <n v="7.7"/>
    <n v="0"/>
    <n v="8.3000000000000007"/>
    <n v="12.4"/>
    <n v="4.0999999999999996"/>
    <n v="12.2"/>
    <n v="8.1"/>
    <n v="4.0999999999999996"/>
    <n v="4.0999999999999996"/>
    <n v="4.0999999999999996"/>
    <n v="4"/>
    <n v="4"/>
    <n v="8"/>
    <n v="0"/>
    <n v="4.2"/>
    <n v="4.2"/>
    <n v="4.0999999999999996"/>
    <n v="4.0999999999999996"/>
    <n v="1"/>
    <n v="8.1"/>
    <n v="8.1999999999999993"/>
    <n v="0"/>
    <n v="0"/>
    <n v="16.2"/>
    <n v="1"/>
    <n v="12"/>
    <n v="7.7"/>
    <n v="8.4"/>
    <n v="4.2"/>
    <n v="12.4"/>
    <n v="12.3"/>
    <n v="8.1"/>
    <n v="0"/>
    <n v="4.0999999999999996"/>
    <n v="0"/>
    <n v="8.1"/>
    <n v="4"/>
    <n v="8.1"/>
    <n v="8"/>
    <n v="4.0999999999999996"/>
  </r>
  <r>
    <x v="8"/>
    <n v="9114"/>
    <x v="8"/>
    <s v="Pitrufquén"/>
    <n v="4"/>
    <s v="Detenciones"/>
    <n v="220104005"/>
    <n v="220104"/>
    <s v="Delitos Sexuales"/>
    <s v="Violación"/>
    <n v="4"/>
    <n v="0"/>
    <n v="0"/>
    <n v="0"/>
    <n v="0"/>
    <n v="1"/>
    <n v="0"/>
    <n v="0"/>
    <n v="0"/>
    <n v="4.0999999999999996"/>
    <n v="0"/>
    <n v="1"/>
    <n v="0"/>
    <n v="0"/>
    <n v="4.2"/>
    <n v="0"/>
    <n v="0"/>
    <n v="0"/>
    <n v="1"/>
    <n v="0"/>
    <n v="0"/>
    <n v="4.0999999999999996"/>
    <n v="0"/>
    <n v="0"/>
    <n v="1"/>
    <n v="0"/>
    <n v="3.8"/>
    <n v="0"/>
    <n v="0"/>
    <n v="4.0999999999999996"/>
    <n v="0"/>
    <n v="1"/>
    <n v="0"/>
    <n v="0"/>
    <n v="4.0999999999999996"/>
    <n v="0"/>
    <n v="0"/>
    <n v="4"/>
    <n v="0"/>
    <n v="3.8"/>
    <n v="0"/>
    <n v="4.2"/>
    <n v="4.0999999999999996"/>
    <n v="0"/>
    <n v="1"/>
    <n v="0"/>
    <n v="0"/>
    <n v="0"/>
    <n v="0"/>
    <n v="0"/>
    <n v="1"/>
    <n v="0"/>
    <n v="4.0999999999999996"/>
  </r>
  <r>
    <x v="8"/>
    <n v="9115"/>
    <x v="8"/>
    <s v="Pucón"/>
    <n v="1"/>
    <s v="Aprehendidos"/>
    <n v="220104005"/>
    <n v="220104"/>
    <s v="Delitos Sexuales"/>
    <s v="Violación"/>
    <n v="1"/>
    <n v="0"/>
    <n v="0"/>
    <n v="0"/>
    <n v="0"/>
    <n v="1"/>
    <n v="7.3"/>
    <n v="3.6"/>
    <n v="0"/>
    <n v="3.5"/>
    <n v="0"/>
    <n v="1"/>
    <n v="3.4"/>
    <n v="0"/>
    <n v="0"/>
    <n v="3.9"/>
    <n v="0"/>
    <n v="3.8"/>
    <n v="1"/>
    <n v="0"/>
    <n v="0"/>
    <n v="0"/>
    <n v="0"/>
    <n v="0"/>
    <n v="6.9"/>
    <n v="3.4"/>
    <n v="0"/>
    <n v="0"/>
    <n v="3.9"/>
    <n v="3.8"/>
    <n v="0"/>
    <n v="1"/>
    <n v="3.7"/>
    <n v="0"/>
    <n v="0"/>
    <n v="7.9"/>
    <n v="5.0999999999999996"/>
    <n v="1"/>
    <n v="0"/>
    <n v="0"/>
    <n v="0"/>
    <n v="3.9"/>
    <n v="3.8"/>
    <n v="0"/>
    <n v="1"/>
    <n v="0"/>
    <n v="2.8"/>
    <n v="2.7"/>
    <n v="2.6"/>
    <n v="5"/>
    <n v="1"/>
    <n v="2.4"/>
    <n v="2.7"/>
  </r>
  <r>
    <x v="8"/>
    <n v="9115"/>
    <x v="8"/>
    <s v="Pucón"/>
    <n v="2"/>
    <s v="Casos Policiales"/>
    <n v="220104005"/>
    <n v="220104"/>
    <s v="Delitos Sexuales"/>
    <s v="Violación"/>
    <n v="2"/>
    <n v="4"/>
    <n v="7.8"/>
    <n v="11.5"/>
    <n v="7.6"/>
    <n v="7.4"/>
    <n v="3.7"/>
    <n v="11.4"/>
    <n v="13.7"/>
    <n v="5.3"/>
    <n v="5.0999999999999996"/>
    <n v="2.5"/>
    <n v="4.8"/>
    <n v="0"/>
    <n v="0"/>
    <n v="3.9"/>
    <n v="3.8"/>
    <n v="15.1"/>
    <n v="7.4"/>
    <n v="0"/>
    <n v="0"/>
    <n v="0"/>
    <n v="5.3"/>
    <n v="5.0999999999999996"/>
    <n v="4.9000000000000004"/>
    <n v="9.6"/>
    <n v="3.4"/>
    <n v="0"/>
    <n v="11.7"/>
    <n v="11.5"/>
    <n v="7.6"/>
    <n v="7.4"/>
    <n v="7.3"/>
    <n v="0"/>
    <n v="2.7"/>
    <n v="7.9"/>
    <n v="7.6"/>
    <n v="2.4"/>
    <n v="0"/>
    <n v="3.4"/>
    <n v="0"/>
    <n v="7.8"/>
    <n v="7.7"/>
    <n v="3.8"/>
    <n v="7.4"/>
    <n v="11"/>
    <n v="11.1"/>
    <n v="5.4"/>
    <n v="2.6"/>
    <n v="2.5"/>
    <n v="2.4"/>
    <n v="7.1"/>
    <n v="5.3"/>
  </r>
  <r>
    <x v="8"/>
    <n v="9115"/>
    <x v="8"/>
    <s v="Pucón"/>
    <n v="3"/>
    <s v="Denuncias"/>
    <n v="220104005"/>
    <n v="220104"/>
    <s v="Delitos Sexuales"/>
    <s v="Violación"/>
    <n v="3"/>
    <n v="4"/>
    <n v="7.8"/>
    <n v="11.5"/>
    <n v="7.6"/>
    <n v="7.4"/>
    <n v="0"/>
    <n v="8.5"/>
    <n v="13.7"/>
    <n v="2.7"/>
    <n v="5.0999999999999996"/>
    <n v="2.5"/>
    <n v="2.4"/>
    <n v="0"/>
    <n v="0"/>
    <n v="0"/>
    <n v="3.8"/>
    <n v="11.3"/>
    <n v="7.4"/>
    <n v="0"/>
    <n v="0"/>
    <n v="0"/>
    <n v="5.3"/>
    <n v="5.0999999999999996"/>
    <n v="1"/>
    <n v="7.2"/>
    <n v="3.4"/>
    <n v="0"/>
    <n v="7.8"/>
    <n v="7.7"/>
    <n v="7.6"/>
    <n v="7.4"/>
    <n v="3.7"/>
    <n v="0"/>
    <n v="2.7"/>
    <n v="2.6"/>
    <n v="5.0999999999999996"/>
    <n v="2.4"/>
    <n v="0"/>
    <n v="3.4"/>
    <n v="0"/>
    <n v="3.9"/>
    <n v="3.8"/>
    <n v="3.8"/>
    <n v="7.4"/>
    <n v="11"/>
    <n v="8.3000000000000007"/>
    <n v="2.7"/>
    <n v="0"/>
    <n v="0"/>
    <n v="2.4"/>
    <n v="4.7"/>
    <n v="2.7"/>
  </r>
  <r>
    <x v="8"/>
    <n v="9115"/>
    <x v="8"/>
    <s v="Pucón"/>
    <n v="4"/>
    <s v="Detenciones"/>
    <n v="220104005"/>
    <n v="220104"/>
    <s v="Delitos Sexuales"/>
    <s v="Violación"/>
    <n v="4"/>
    <n v="0"/>
    <n v="0"/>
    <n v="0"/>
    <n v="0"/>
    <n v="1"/>
    <n v="3.7"/>
    <n v="2.8"/>
    <n v="0"/>
    <n v="2.7"/>
    <n v="0"/>
    <n v="1"/>
    <n v="2.4"/>
    <n v="0"/>
    <n v="0"/>
    <n v="3.9"/>
    <n v="0"/>
    <n v="3.8"/>
    <n v="1"/>
    <n v="0"/>
    <n v="0"/>
    <n v="0"/>
    <n v="0"/>
    <n v="0"/>
    <n v="4.9000000000000004"/>
    <n v="2.4"/>
    <n v="0"/>
    <n v="0"/>
    <n v="3.9"/>
    <n v="3.8"/>
    <n v="0"/>
    <n v="1"/>
    <n v="3.7"/>
    <n v="0"/>
    <n v="0"/>
    <n v="5.2"/>
    <n v="2.5"/>
    <n v="1"/>
    <n v="0"/>
    <n v="0"/>
    <n v="0"/>
    <n v="3.9"/>
    <n v="3.8"/>
    <n v="0"/>
    <n v="1"/>
    <n v="0"/>
    <n v="2.8"/>
    <n v="2.7"/>
    <n v="2.6"/>
    <n v="2.5"/>
    <n v="1"/>
    <n v="2.4"/>
    <n v="2.7"/>
  </r>
  <r>
    <x v="8"/>
    <n v="9116"/>
    <x v="8"/>
    <s v="Saavedra"/>
    <n v="1"/>
    <s v="Aprehendidos"/>
    <n v="220104005"/>
    <n v="220104"/>
    <s v="Delitos Sexuales"/>
    <s v="Violación"/>
    <n v="1"/>
    <n v="0"/>
    <n v="7.5"/>
    <n v="0"/>
    <n v="7.6"/>
    <n v="7.6"/>
    <n v="0"/>
    <n v="0"/>
    <n v="15.5"/>
    <n v="0"/>
    <n v="7.8"/>
    <n v="1"/>
    <n v="0"/>
    <n v="0"/>
    <n v="0"/>
    <n v="0"/>
    <n v="0"/>
    <n v="0"/>
    <n v="1"/>
    <n v="0"/>
    <n v="0"/>
    <n v="0"/>
    <n v="0"/>
    <n v="0"/>
    <n v="1"/>
    <n v="0"/>
    <n v="0"/>
    <n v="0"/>
    <n v="0"/>
    <n v="0"/>
    <n v="0"/>
    <n v="1"/>
    <n v="0"/>
    <n v="0"/>
    <n v="0"/>
    <n v="0"/>
    <n v="0"/>
    <n v="1"/>
    <n v="0"/>
    <n v="0"/>
    <n v="0"/>
    <n v="15"/>
    <n v="7.5"/>
    <n v="0"/>
    <n v="1"/>
    <n v="15.3"/>
    <n v="0"/>
    <n v="7.7"/>
    <n v="0"/>
    <n v="0"/>
    <n v="1"/>
    <n v="0"/>
    <n v="0"/>
  </r>
  <r>
    <x v="8"/>
    <n v="9116"/>
    <x v="8"/>
    <s v="Saavedra"/>
    <n v="2"/>
    <s v="Casos Policiales"/>
    <n v="220104005"/>
    <n v="220104"/>
    <s v="Delitos Sexuales"/>
    <s v="Violación"/>
    <n v="2"/>
    <n v="7.4"/>
    <n v="22.5"/>
    <n v="0"/>
    <n v="7.6"/>
    <n v="22.9"/>
    <n v="0"/>
    <n v="0"/>
    <n v="15.4"/>
    <n v="0"/>
    <n v="7.8"/>
    <n v="1"/>
    <n v="0"/>
    <n v="15.6"/>
    <n v="0"/>
    <n v="0"/>
    <n v="0"/>
    <n v="0"/>
    <n v="7.6"/>
    <n v="0"/>
    <n v="7.6"/>
    <n v="15.4"/>
    <n v="0"/>
    <n v="0"/>
    <n v="1"/>
    <n v="0"/>
    <n v="0"/>
    <n v="14.9"/>
    <n v="7.5"/>
    <n v="0"/>
    <n v="0"/>
    <n v="7.6"/>
    <n v="0"/>
    <n v="7.7"/>
    <n v="0"/>
    <n v="7.8"/>
    <n v="0"/>
    <n v="7.9"/>
    <n v="0"/>
    <n v="7.8"/>
    <n v="0"/>
    <n v="15"/>
    <n v="15.1"/>
    <n v="0"/>
    <n v="7.6"/>
    <n v="23"/>
    <n v="0"/>
    <n v="7.7"/>
    <n v="0"/>
    <n v="0"/>
    <n v="1"/>
    <n v="0"/>
    <n v="0"/>
  </r>
  <r>
    <x v="8"/>
    <n v="9116"/>
    <x v="8"/>
    <s v="Saavedra"/>
    <n v="3"/>
    <s v="Denuncias"/>
    <n v="220104005"/>
    <n v="220104"/>
    <s v="Delitos Sexuales"/>
    <s v="Violación"/>
    <n v="3"/>
    <n v="7.4"/>
    <n v="15"/>
    <n v="0"/>
    <n v="0"/>
    <n v="15.3"/>
    <n v="0"/>
    <n v="0"/>
    <n v="7.7"/>
    <n v="0"/>
    <n v="0"/>
    <n v="1"/>
    <n v="0"/>
    <n v="15.6"/>
    <n v="0"/>
    <n v="0"/>
    <n v="0"/>
    <n v="0"/>
    <n v="7.6"/>
    <n v="0"/>
    <n v="7.6"/>
    <n v="15.4"/>
    <n v="0"/>
    <n v="0"/>
    <n v="1"/>
    <n v="0"/>
    <n v="0"/>
    <n v="14.9"/>
    <n v="7.5"/>
    <n v="0"/>
    <n v="0"/>
    <n v="7.6"/>
    <n v="0"/>
    <n v="7.7"/>
    <n v="0"/>
    <n v="7.8"/>
    <n v="0"/>
    <n v="7.9"/>
    <n v="0"/>
    <n v="7.8"/>
    <n v="0"/>
    <n v="0"/>
    <n v="7.5"/>
    <n v="0"/>
    <n v="7.6"/>
    <n v="7.7"/>
    <n v="0"/>
    <n v="0"/>
    <n v="0"/>
    <n v="0"/>
    <n v="1"/>
    <n v="0"/>
    <n v="0"/>
  </r>
  <r>
    <x v="8"/>
    <n v="9116"/>
    <x v="8"/>
    <s v="Saavedra"/>
    <n v="4"/>
    <s v="Detenciones"/>
    <n v="220104005"/>
    <n v="220104"/>
    <s v="Delitos Sexuales"/>
    <s v="Violación"/>
    <n v="4"/>
    <n v="0"/>
    <n v="7.5"/>
    <n v="0"/>
    <n v="7.6"/>
    <n v="7.6"/>
    <n v="0"/>
    <n v="0"/>
    <n v="7.7"/>
    <n v="0"/>
    <n v="7.8"/>
    <n v="1"/>
    <n v="0"/>
    <n v="0"/>
    <n v="0"/>
    <n v="0"/>
    <n v="0"/>
    <n v="0"/>
    <n v="1"/>
    <n v="0"/>
    <n v="0"/>
    <n v="0"/>
    <n v="0"/>
    <n v="0"/>
    <n v="1"/>
    <n v="0"/>
    <n v="0"/>
    <n v="0"/>
    <n v="0"/>
    <n v="0"/>
    <n v="0"/>
    <n v="1"/>
    <n v="0"/>
    <n v="0"/>
    <n v="0"/>
    <n v="0"/>
    <n v="0"/>
    <n v="1"/>
    <n v="0"/>
    <n v="0"/>
    <n v="0"/>
    <n v="15"/>
    <n v="7.5"/>
    <n v="0"/>
    <n v="1"/>
    <n v="15.3"/>
    <n v="0"/>
    <n v="7.7"/>
    <n v="0"/>
    <n v="0"/>
    <n v="1"/>
    <n v="0"/>
    <n v="0"/>
  </r>
  <r>
    <x v="8"/>
    <n v="9117"/>
    <x v="8"/>
    <s v="Teodoro Schmidt"/>
    <n v="1"/>
    <s v="Aprehendidos"/>
    <n v="220104005"/>
    <n v="220104"/>
    <s v="Delitos Sexuales"/>
    <s v="Violación"/>
    <n v="1"/>
    <n v="0"/>
    <n v="6.4"/>
    <n v="0"/>
    <n v="6.4"/>
    <n v="1"/>
    <n v="0"/>
    <n v="0"/>
    <n v="0"/>
    <n v="0"/>
    <n v="0"/>
    <n v="6.3"/>
    <n v="0"/>
    <n v="0"/>
    <n v="0"/>
    <n v="0"/>
    <n v="0"/>
    <n v="0"/>
    <n v="1"/>
    <n v="0"/>
    <n v="0"/>
    <n v="0"/>
    <n v="0"/>
    <n v="0"/>
    <n v="1"/>
    <n v="0"/>
    <n v="0"/>
    <n v="0"/>
    <n v="0"/>
    <n v="0"/>
    <n v="0"/>
    <n v="1"/>
    <n v="6.4"/>
    <n v="0"/>
    <n v="0"/>
    <n v="0"/>
    <n v="0"/>
    <n v="1"/>
    <n v="0"/>
    <n v="0"/>
    <n v="0"/>
    <n v="6.4"/>
    <n v="0"/>
    <n v="0"/>
    <n v="6.4"/>
    <n v="12.7"/>
    <n v="0"/>
    <n v="0"/>
    <n v="0"/>
    <n v="0"/>
    <n v="6.4"/>
    <n v="0"/>
    <n v="0"/>
  </r>
  <r>
    <x v="8"/>
    <n v="9117"/>
    <x v="8"/>
    <s v="Teodoro Schmidt"/>
    <n v="2"/>
    <s v="Casos Policiales"/>
    <n v="220104005"/>
    <n v="220104"/>
    <s v="Delitos Sexuales"/>
    <s v="Violación"/>
    <n v="2"/>
    <n v="0"/>
    <n v="6.4"/>
    <n v="6.4"/>
    <n v="12.7"/>
    <n v="1"/>
    <n v="0"/>
    <n v="0"/>
    <n v="6.3"/>
    <n v="12.7"/>
    <n v="12.7"/>
    <n v="19.100000000000001"/>
    <n v="25.5"/>
    <n v="6.3"/>
    <n v="0"/>
    <n v="0"/>
    <n v="6.4"/>
    <n v="12.7"/>
    <n v="1"/>
    <n v="0"/>
    <n v="6.3"/>
    <n v="6.3"/>
    <n v="12.7"/>
    <n v="6.4"/>
    <n v="6.4"/>
    <n v="6.4"/>
    <n v="6.3"/>
    <n v="0"/>
    <n v="0"/>
    <n v="6.4"/>
    <n v="0"/>
    <n v="12.7"/>
    <n v="6.4"/>
    <n v="0"/>
    <n v="0"/>
    <n v="0"/>
    <n v="0"/>
    <n v="1"/>
    <n v="0"/>
    <n v="6.3"/>
    <n v="12.7"/>
    <n v="19.100000000000001"/>
    <n v="6.4"/>
    <n v="19.100000000000001"/>
    <n v="6.4"/>
    <n v="19.100000000000001"/>
    <n v="0"/>
    <n v="0"/>
    <n v="6.3"/>
    <n v="0"/>
    <n v="6.4"/>
    <n v="0"/>
    <n v="12.7"/>
  </r>
  <r>
    <x v="8"/>
    <n v="9117"/>
    <x v="8"/>
    <s v="Teodoro Schmidt"/>
    <n v="3"/>
    <s v="Denuncias"/>
    <n v="220104005"/>
    <n v="220104"/>
    <s v="Delitos Sexuales"/>
    <s v="Violación"/>
    <n v="3"/>
    <n v="0"/>
    <n v="0"/>
    <n v="6.4"/>
    <n v="6.4"/>
    <n v="1"/>
    <n v="0"/>
    <n v="0"/>
    <n v="6.3"/>
    <n v="12.7"/>
    <n v="12.7"/>
    <n v="12.7"/>
    <n v="25.5"/>
    <n v="6.3"/>
    <n v="0"/>
    <n v="0"/>
    <n v="6.4"/>
    <n v="12.7"/>
    <n v="1"/>
    <n v="0"/>
    <n v="6.3"/>
    <n v="6.3"/>
    <n v="12.7"/>
    <n v="6.4"/>
    <n v="6.4"/>
    <n v="6.4"/>
    <n v="6.3"/>
    <n v="0"/>
    <n v="0"/>
    <n v="6.4"/>
    <n v="0"/>
    <n v="12.7"/>
    <n v="0"/>
    <n v="0"/>
    <n v="0"/>
    <n v="0"/>
    <n v="0"/>
    <n v="1"/>
    <n v="0"/>
    <n v="6.3"/>
    <n v="12.7"/>
    <n v="12.7"/>
    <n v="6.4"/>
    <n v="19.100000000000001"/>
    <n v="1"/>
    <n v="6.4"/>
    <n v="0"/>
    <n v="0"/>
    <n v="6.3"/>
    <n v="0"/>
    <n v="1"/>
    <n v="0"/>
    <n v="12.7"/>
  </r>
  <r>
    <x v="8"/>
    <n v="9117"/>
    <x v="8"/>
    <s v="Teodoro Schmidt"/>
    <n v="4"/>
    <s v="Detenciones"/>
    <n v="220104005"/>
    <n v="220104"/>
    <s v="Delitos Sexuales"/>
    <s v="Violación"/>
    <n v="4"/>
    <n v="0"/>
    <n v="6.4"/>
    <n v="0"/>
    <n v="6.4"/>
    <n v="1"/>
    <n v="0"/>
    <n v="0"/>
    <n v="0"/>
    <n v="0"/>
    <n v="0"/>
    <n v="6.4"/>
    <n v="0"/>
    <n v="0"/>
    <n v="0"/>
    <n v="0"/>
    <n v="0"/>
    <n v="0"/>
    <n v="1"/>
    <n v="0"/>
    <n v="0"/>
    <n v="0"/>
    <n v="0"/>
    <n v="0"/>
    <n v="1"/>
    <n v="0"/>
    <n v="0"/>
    <n v="0"/>
    <n v="0"/>
    <n v="0"/>
    <n v="0"/>
    <n v="1"/>
    <n v="6.4"/>
    <n v="0"/>
    <n v="0"/>
    <n v="0"/>
    <n v="0"/>
    <n v="1"/>
    <n v="0"/>
    <n v="0"/>
    <n v="0"/>
    <n v="6.4"/>
    <n v="0"/>
    <n v="0"/>
    <n v="6.4"/>
    <n v="12.7"/>
    <n v="0"/>
    <n v="0"/>
    <n v="0"/>
    <n v="0"/>
    <n v="6.4"/>
    <n v="0"/>
    <n v="0"/>
  </r>
  <r>
    <x v="8"/>
    <n v="9118"/>
    <x v="8"/>
    <s v="Toltén"/>
    <n v="1"/>
    <s v="Aprehendidos"/>
    <n v="220104005"/>
    <n v="220104"/>
    <s v="Delitos Sexuales"/>
    <s v="Violación"/>
    <n v="1"/>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8"/>
    <x v="8"/>
    <s v="Toltén"/>
    <n v="2"/>
    <s v="Casos Policiales"/>
    <n v="220104005"/>
    <n v="220104"/>
    <s v="Delitos Sexuales"/>
    <s v="Violación"/>
    <n v="2"/>
    <n v="9.4"/>
    <n v="0"/>
    <n v="0"/>
    <n v="9.6"/>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9.6999999999999993"/>
    <n v="0"/>
    <n v="31.1"/>
    <n v="10.5"/>
    <n v="0"/>
    <n v="10.8"/>
    <n v="0"/>
    <n v="0"/>
  </r>
  <r>
    <x v="8"/>
    <n v="9118"/>
    <x v="8"/>
    <s v="Toltén"/>
    <n v="3"/>
    <s v="Denuncias"/>
    <n v="220104005"/>
    <n v="220104"/>
    <s v="Delitos Sexuales"/>
    <s v="Violación"/>
    <n v="3"/>
    <n v="9.4"/>
    <n v="0"/>
    <n v="0"/>
    <n v="0"/>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0"/>
    <n v="0"/>
    <n v="31.1"/>
    <n v="10.5"/>
    <n v="0"/>
    <n v="1"/>
    <n v="0"/>
    <n v="0"/>
  </r>
  <r>
    <x v="8"/>
    <n v="9118"/>
    <x v="8"/>
    <s v="Toltén"/>
    <n v="4"/>
    <s v="Detenciones"/>
    <n v="220104005"/>
    <n v="220104"/>
    <s v="Delitos Sexuales"/>
    <s v="Violación"/>
    <n v="4"/>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9"/>
    <x v="8"/>
    <s v="Vilcún"/>
    <n v="1"/>
    <s v="Aprehendidos"/>
    <n v="220104005"/>
    <n v="220104"/>
    <s v="Delitos Sexuales"/>
    <s v="Violación"/>
    <n v="1"/>
    <n v="11.8"/>
    <n v="3.9"/>
    <n v="0"/>
    <n v="0"/>
    <n v="1"/>
    <n v="3.6"/>
    <n v="0"/>
    <n v="3.5"/>
    <n v="0"/>
    <n v="0"/>
    <n v="1"/>
    <n v="0"/>
    <n v="0"/>
    <n v="0"/>
    <n v="3.9"/>
    <n v="11.4"/>
    <n v="0"/>
    <n v="3.7"/>
    <n v="0"/>
    <n v="3.6"/>
    <n v="0"/>
    <n v="0"/>
    <n v="0"/>
    <n v="1"/>
    <n v="0"/>
    <n v="3.3"/>
    <n v="0"/>
    <n v="0"/>
    <n v="0"/>
    <n v="0"/>
    <n v="1"/>
    <n v="0"/>
    <n v="0"/>
    <n v="0"/>
    <n v="0"/>
    <n v="4.0999999999999996"/>
    <n v="1"/>
    <n v="0"/>
    <n v="0"/>
    <n v="0"/>
    <n v="0"/>
    <n v="0"/>
    <n v="0"/>
    <n v="1"/>
    <n v="0"/>
    <n v="0"/>
    <n v="4.0999999999999996"/>
    <n v="0"/>
    <n v="0"/>
    <n v="1"/>
    <n v="0"/>
    <n v="0"/>
  </r>
  <r>
    <x v="8"/>
    <n v="9119"/>
    <x v="8"/>
    <s v="Vilcún"/>
    <n v="2"/>
    <s v="Casos Policiales"/>
    <n v="220104005"/>
    <n v="220104"/>
    <s v="Delitos Sexuales"/>
    <s v="Violación"/>
    <n v="2"/>
    <n v="11.8"/>
    <n v="11.6"/>
    <n v="0"/>
    <n v="3.8"/>
    <n v="1"/>
    <n v="3.6"/>
    <n v="0"/>
    <n v="8.3000000000000007"/>
    <n v="0"/>
    <n v="0"/>
    <n v="8.3000000000000007"/>
    <n v="4.0999999999999996"/>
    <n v="9.8000000000000007"/>
    <n v="3.9"/>
    <n v="11.6"/>
    <n v="19.100000000000001"/>
    <n v="3.8"/>
    <n v="11.1"/>
    <n v="7.3"/>
    <n v="4.2"/>
    <n v="0"/>
    <n v="0"/>
    <n v="4.0999999999999996"/>
    <n v="4.0999999999999996"/>
    <n v="8.3000000000000007"/>
    <n v="9.8000000000000007"/>
    <n v="15.7"/>
    <n v="0"/>
    <n v="0"/>
    <n v="7.5"/>
    <n v="14.8"/>
    <n v="3.6"/>
    <n v="20.8"/>
    <n v="0"/>
    <n v="0"/>
    <n v="12.4"/>
    <n v="1"/>
    <n v="0"/>
    <n v="3.3"/>
    <n v="0"/>
    <n v="7.7"/>
    <n v="0"/>
    <n v="0"/>
    <n v="1"/>
    <n v="3.6"/>
    <n v="0"/>
    <n v="8.3000000000000007"/>
    <n v="0"/>
    <n v="4.0999999999999996"/>
    <n v="16.5"/>
    <n v="4.0999999999999996"/>
    <n v="0"/>
  </r>
  <r>
    <x v="8"/>
    <n v="9119"/>
    <x v="8"/>
    <s v="Vilcún"/>
    <n v="3"/>
    <s v="Denuncias"/>
    <n v="220104005"/>
    <n v="220104"/>
    <s v="Delitos Sexuales"/>
    <s v="Violación"/>
    <n v="3"/>
    <n v="3.9"/>
    <n v="7.7"/>
    <n v="0"/>
    <n v="3.8"/>
    <n v="1"/>
    <n v="0"/>
    <n v="0"/>
    <n v="4.0999999999999996"/>
    <n v="0"/>
    <n v="0"/>
    <n v="8.3000000000000007"/>
    <n v="4.0999999999999996"/>
    <n v="9.8000000000000007"/>
    <n v="3.9"/>
    <n v="7.7"/>
    <n v="15.3"/>
    <n v="3.8"/>
    <n v="7.4"/>
    <n v="7.3"/>
    <n v="0"/>
    <n v="0"/>
    <n v="0"/>
    <n v="4.0999999999999996"/>
    <n v="4.0999999999999996"/>
    <n v="8.3000000000000007"/>
    <n v="6.5"/>
    <n v="15.7"/>
    <n v="0"/>
    <n v="0"/>
    <n v="7.5"/>
    <n v="14.8"/>
    <n v="3.6"/>
    <n v="20.8"/>
    <n v="0"/>
    <n v="0"/>
    <n v="8.3000000000000007"/>
    <n v="1"/>
    <n v="0"/>
    <n v="3.3"/>
    <n v="0"/>
    <n v="7.7"/>
    <n v="0"/>
    <n v="0"/>
    <n v="1"/>
    <n v="3.6"/>
    <n v="0"/>
    <n v="4.0999999999999996"/>
    <n v="0"/>
    <n v="4.0999999999999996"/>
    <n v="16.5"/>
    <n v="4.0999999999999996"/>
    <n v="0"/>
  </r>
  <r>
    <x v="8"/>
    <n v="9119"/>
    <x v="8"/>
    <s v="Vilcún"/>
    <n v="4"/>
    <s v="Detenciones"/>
    <n v="220104005"/>
    <n v="220104"/>
    <s v="Delitos Sexuales"/>
    <s v="Violación"/>
    <n v="4"/>
    <n v="7.9"/>
    <n v="3.9"/>
    <n v="0"/>
    <n v="0"/>
    <n v="1"/>
    <n v="3.6"/>
    <n v="0"/>
    <n v="4.0999999999999996"/>
    <n v="0"/>
    <n v="0"/>
    <n v="1"/>
    <n v="0"/>
    <n v="0"/>
    <n v="0"/>
    <n v="3.9"/>
    <n v="3.8"/>
    <n v="0"/>
    <n v="3.7"/>
    <n v="0"/>
    <n v="4.2"/>
    <n v="0"/>
    <n v="0"/>
    <n v="0"/>
    <n v="1"/>
    <n v="0"/>
    <n v="3.3"/>
    <n v="0"/>
    <n v="0"/>
    <n v="0"/>
    <n v="0"/>
    <n v="1"/>
    <n v="0"/>
    <n v="0"/>
    <n v="0"/>
    <n v="0"/>
    <n v="4.0999999999999996"/>
    <n v="1"/>
    <n v="0"/>
    <n v="0"/>
    <n v="0"/>
    <n v="0"/>
    <n v="0"/>
    <n v="0"/>
    <n v="1"/>
    <n v="0"/>
    <n v="0"/>
    <n v="4.0999999999999996"/>
    <n v="0"/>
    <n v="0"/>
    <n v="1"/>
    <n v="0"/>
    <n v="0"/>
  </r>
  <r>
    <x v="8"/>
    <n v="9120"/>
    <x v="8"/>
    <s v="Villarrica"/>
    <n v="1"/>
    <s v="Aprehendidos"/>
    <n v="220104005"/>
    <n v="220104"/>
    <s v="Delitos Sexuales"/>
    <s v="Violación"/>
    <n v="1"/>
    <n v="0"/>
    <n v="1.9"/>
    <n v="0"/>
    <n v="5.6"/>
    <n v="1.8"/>
    <n v="0"/>
    <n v="1.8"/>
    <n v="0"/>
    <n v="0"/>
    <n v="1.7"/>
    <n v="1.7"/>
    <n v="0"/>
    <n v="1.7"/>
    <n v="0"/>
    <n v="1.9"/>
    <n v="1.9"/>
    <n v="0"/>
    <n v="1.8"/>
    <n v="1.8"/>
    <n v="0"/>
    <n v="1.8"/>
    <n v="1.8"/>
    <n v="1.7"/>
    <n v="1.7"/>
    <n v="0"/>
    <n v="0"/>
    <n v="0"/>
    <n v="0"/>
    <n v="1.9"/>
    <n v="0"/>
    <n v="1.8"/>
    <n v="0"/>
    <n v="0"/>
    <n v="1.6"/>
    <n v="3.1"/>
    <n v="0"/>
    <n v="1"/>
    <n v="0"/>
    <n v="5.0999999999999996"/>
    <n v="0"/>
    <n v="3.8"/>
    <n v="0"/>
    <n v="3.7"/>
    <n v="1"/>
    <n v="0"/>
    <n v="1.6"/>
    <n v="1.6"/>
    <n v="1.6"/>
    <n v="1.5"/>
    <n v="1"/>
    <n v="0"/>
    <n v="0"/>
  </r>
  <r>
    <x v="8"/>
    <n v="9120"/>
    <x v="8"/>
    <s v="Villarrica"/>
    <n v="2"/>
    <s v="Casos Policiales"/>
    <n v="220104005"/>
    <n v="220104"/>
    <s v="Delitos Sexuales"/>
    <s v="Violación"/>
    <n v="2"/>
    <n v="7.7"/>
    <n v="3.8"/>
    <n v="9.4"/>
    <n v="14.8"/>
    <n v="5.5"/>
    <n v="3.6"/>
    <n v="6.5"/>
    <n v="1.6"/>
    <n v="3.1"/>
    <n v="7.7"/>
    <n v="6.1"/>
    <n v="4.5"/>
    <n v="10.199999999999999"/>
    <n v="3.9"/>
    <n v="9.5"/>
    <n v="1.9"/>
    <n v="5.6"/>
    <n v="7.3"/>
    <n v="5.4"/>
    <n v="3.2"/>
    <n v="6.4"/>
    <n v="1.6"/>
    <n v="1.5"/>
    <n v="3"/>
    <n v="3"/>
    <n v="6.8"/>
    <n v="7.7"/>
    <n v="3.8"/>
    <n v="11.3"/>
    <n v="3.7"/>
    <n v="1.8"/>
    <n v="3.6"/>
    <n v="6.5"/>
    <n v="1.6"/>
    <n v="7.8"/>
    <n v="3.1"/>
    <n v="3"/>
    <n v="11.8"/>
    <n v="13.5"/>
    <n v="7.7"/>
    <n v="13.3"/>
    <n v="11.3"/>
    <n v="11.1"/>
    <n v="3.7"/>
    <n v="5.4"/>
    <n v="8"/>
    <n v="4.7"/>
    <n v="6.2"/>
    <n v="4.5999999999999996"/>
    <n v="6"/>
    <n v="2.9"/>
    <n v="3.1"/>
  </r>
  <r>
    <x v="8"/>
    <n v="9120"/>
    <x v="8"/>
    <s v="Villarrica"/>
    <n v="3"/>
    <s v="Denuncias"/>
    <n v="220104005"/>
    <n v="220104"/>
    <s v="Delitos Sexuales"/>
    <s v="Violación"/>
    <n v="3"/>
    <n v="7.7"/>
    <n v="1.9"/>
    <n v="9.4"/>
    <n v="9.3000000000000007"/>
    <n v="3.7"/>
    <n v="3.6"/>
    <n v="4.9000000000000004"/>
    <n v="1.6"/>
    <n v="3.1"/>
    <n v="6.2"/>
    <n v="4.5999999999999996"/>
    <n v="4.5"/>
    <n v="8.5"/>
    <n v="3.9"/>
    <n v="7.6"/>
    <n v="0"/>
    <n v="5.6"/>
    <n v="5.5"/>
    <n v="3.6"/>
    <n v="3.2"/>
    <n v="4.8"/>
    <n v="0"/>
    <n v="0"/>
    <n v="1.5"/>
    <n v="3"/>
    <n v="6.8"/>
    <n v="7.7"/>
    <n v="3.8"/>
    <n v="9.4"/>
    <n v="3.7"/>
    <n v="1"/>
    <n v="3.6"/>
    <n v="6.5"/>
    <n v="0"/>
    <n v="6.2"/>
    <n v="3.1"/>
    <n v="3"/>
    <n v="11.8"/>
    <n v="8.5"/>
    <n v="7.7"/>
    <n v="9.5"/>
    <n v="11.3"/>
    <n v="7.4"/>
    <n v="3.7"/>
    <n v="5.4"/>
    <n v="6.4"/>
    <n v="3.2"/>
    <n v="4.7"/>
    <n v="3"/>
    <n v="6"/>
    <n v="2.9"/>
    <n v="3.1"/>
  </r>
  <r>
    <x v="8"/>
    <n v="9120"/>
    <x v="8"/>
    <s v="Villarrica"/>
    <n v="4"/>
    <s v="Detenciones"/>
    <n v="220104005"/>
    <n v="220104"/>
    <s v="Delitos Sexuales"/>
    <s v="Violación"/>
    <n v="4"/>
    <n v="0"/>
    <n v="1.9"/>
    <n v="0"/>
    <n v="5.6"/>
    <n v="1.8"/>
    <n v="0"/>
    <n v="1.6"/>
    <n v="0"/>
    <n v="0"/>
    <n v="1.5"/>
    <n v="1.5"/>
    <n v="0"/>
    <n v="1.7"/>
    <n v="0"/>
    <n v="1.9"/>
    <n v="1.9"/>
    <n v="0"/>
    <n v="1.8"/>
    <n v="1.8"/>
    <n v="0"/>
    <n v="1.6"/>
    <n v="1.6"/>
    <n v="1.5"/>
    <n v="1.5"/>
    <n v="0"/>
    <n v="0"/>
    <n v="0"/>
    <n v="0"/>
    <n v="1.9"/>
    <n v="0"/>
    <n v="1.8"/>
    <n v="0"/>
    <n v="0"/>
    <n v="1.6"/>
    <n v="1.6"/>
    <n v="0"/>
    <n v="1"/>
    <n v="0"/>
    <n v="5.0999999999999996"/>
    <n v="0"/>
    <n v="3.8"/>
    <n v="0"/>
    <n v="3.7"/>
    <n v="1"/>
    <n v="0"/>
    <n v="1.6"/>
    <n v="1.6"/>
    <n v="1.6"/>
    <n v="1.5"/>
    <n v="1"/>
    <n v="0"/>
    <n v="0"/>
  </r>
  <r>
    <x v="8"/>
    <n v="9121"/>
    <x v="8"/>
    <s v="Cholchol"/>
    <n v="1"/>
    <s v="Aprehendidos"/>
    <n v="220104005"/>
    <n v="220104"/>
    <s v="Delitos Sexuales"/>
    <s v="Violación"/>
    <n v="1"/>
    <n v="0"/>
    <n v="27"/>
    <n v="0"/>
    <n v="0"/>
    <n v="1"/>
    <n v="0"/>
    <n v="0"/>
    <n v="0"/>
    <n v="0"/>
    <n v="0"/>
    <n v="1"/>
    <n v="0"/>
    <n v="0"/>
    <n v="0"/>
    <n v="9"/>
    <n v="0"/>
    <n v="8.8000000000000007"/>
    <n v="1"/>
    <n v="0"/>
    <n v="0"/>
    <n v="18"/>
    <n v="0"/>
    <n v="0"/>
    <n v="1"/>
    <n v="0"/>
    <n v="0"/>
    <n v="9.1"/>
    <n v="0"/>
    <n v="0"/>
    <n v="8.8000000000000007"/>
    <n v="1"/>
    <n v="0"/>
    <n v="0"/>
    <n v="0"/>
    <n v="0"/>
    <n v="0"/>
    <n v="1"/>
    <n v="0"/>
    <n v="0"/>
    <n v="0"/>
    <n v="0"/>
    <n v="0"/>
    <n v="0"/>
    <n v="1"/>
    <n v="0"/>
    <n v="0"/>
    <n v="9"/>
    <n v="0"/>
    <n v="0"/>
    <n v="8.9"/>
    <n v="0"/>
    <n v="0"/>
  </r>
  <r>
    <x v="8"/>
    <n v="9121"/>
    <x v="8"/>
    <s v="Cholchol"/>
    <n v="2"/>
    <s v="Casos Policiales"/>
    <n v="220104005"/>
    <n v="220104"/>
    <s v="Delitos Sexuales"/>
    <s v="Violación"/>
    <n v="2"/>
    <n v="0"/>
    <n v="45"/>
    <n v="8.9"/>
    <n v="17.600000000000001"/>
    <n v="1"/>
    <n v="0"/>
    <n v="0"/>
    <n v="0"/>
    <n v="0"/>
    <n v="0"/>
    <n v="1"/>
    <n v="35.6"/>
    <n v="24.3"/>
    <n v="0"/>
    <n v="18"/>
    <n v="0"/>
    <n v="17.600000000000001"/>
    <n v="1"/>
    <n v="0"/>
    <n v="18.100000000000001"/>
    <n v="9"/>
    <n v="0"/>
    <n v="8.9"/>
    <n v="1"/>
    <n v="17.8"/>
    <n v="8.1"/>
    <n v="18.2"/>
    <n v="0"/>
    <n v="0"/>
    <n v="8.8000000000000007"/>
    <n v="1"/>
    <n v="0"/>
    <n v="0"/>
    <n v="0"/>
    <n v="0"/>
    <n v="0"/>
    <n v="8.9"/>
    <n v="8.9"/>
    <n v="0"/>
    <n v="18.2"/>
    <n v="9"/>
    <n v="0"/>
    <n v="0"/>
    <n v="1"/>
    <n v="0"/>
    <n v="0"/>
    <n v="18"/>
    <n v="0"/>
    <n v="0"/>
    <n v="8.9"/>
    <n v="0"/>
    <n v="0"/>
  </r>
  <r>
    <x v="8"/>
    <n v="9121"/>
    <x v="8"/>
    <s v="Cholchol"/>
    <n v="3"/>
    <s v="Denuncias"/>
    <n v="220104005"/>
    <n v="220104"/>
    <s v="Delitos Sexuales"/>
    <s v="Violación"/>
    <n v="3"/>
    <n v="0"/>
    <n v="18"/>
    <n v="8.9"/>
    <n v="17.600000000000001"/>
    <n v="1"/>
    <n v="0"/>
    <n v="0"/>
    <n v="0"/>
    <n v="0"/>
    <n v="0"/>
    <n v="1"/>
    <n v="35.6"/>
    <n v="24.3"/>
    <n v="0"/>
    <n v="18"/>
    <n v="0"/>
    <n v="17.600000000000001"/>
    <n v="1"/>
    <n v="0"/>
    <n v="18.100000000000001"/>
    <n v="0"/>
    <n v="0"/>
    <n v="8.9"/>
    <n v="1"/>
    <n v="17.8"/>
    <n v="8.1"/>
    <n v="9.1"/>
    <n v="0"/>
    <n v="0"/>
    <n v="0"/>
    <n v="1"/>
    <n v="0"/>
    <n v="0"/>
    <n v="0"/>
    <n v="0"/>
    <n v="0"/>
    <n v="8.9"/>
    <n v="8.9"/>
    <n v="0"/>
    <n v="18.2"/>
    <n v="9"/>
    <n v="0"/>
    <n v="0"/>
    <n v="1"/>
    <n v="0"/>
    <n v="0"/>
    <n v="9"/>
    <n v="0"/>
    <n v="0"/>
    <n v="1"/>
    <n v="0"/>
    <n v="0"/>
  </r>
  <r>
    <x v="8"/>
    <n v="9121"/>
    <x v="8"/>
    <s v="Cholchol"/>
    <n v="4"/>
    <s v="Detenciones"/>
    <n v="220104005"/>
    <n v="220104"/>
    <s v="Delitos Sexuales"/>
    <s v="Violación"/>
    <n v="4"/>
    <n v="0"/>
    <n v="27"/>
    <n v="0"/>
    <n v="0"/>
    <n v="1"/>
    <n v="0"/>
    <n v="0"/>
    <n v="0"/>
    <n v="0"/>
    <n v="0"/>
    <n v="1"/>
    <n v="0"/>
    <n v="0"/>
    <n v="0"/>
    <n v="9"/>
    <n v="0"/>
    <n v="8.8000000000000007"/>
    <n v="1"/>
    <n v="0"/>
    <n v="0"/>
    <n v="9"/>
    <n v="0"/>
    <n v="0"/>
    <n v="1"/>
    <n v="0"/>
    <n v="0"/>
    <n v="9.1"/>
    <n v="0"/>
    <n v="0"/>
    <n v="8.8000000000000007"/>
    <n v="1"/>
    <n v="0"/>
    <n v="0"/>
    <n v="0"/>
    <n v="0"/>
    <n v="0"/>
    <n v="1"/>
    <n v="0"/>
    <n v="0"/>
    <n v="0"/>
    <n v="0"/>
    <n v="0"/>
    <n v="0"/>
    <n v="1"/>
    <n v="0"/>
    <n v="0"/>
    <n v="9"/>
    <n v="0"/>
    <n v="0"/>
    <n v="8.9"/>
    <n v="0"/>
    <n v="0"/>
  </r>
  <r>
    <x v="8"/>
    <n v="9201"/>
    <x v="8"/>
    <s v="Angol"/>
    <n v="1"/>
    <s v="Aprehendidos"/>
    <n v="220104005"/>
    <n v="220104"/>
    <s v="Delitos Sexuales"/>
    <s v="Violación"/>
    <n v="1"/>
    <n v="1.9"/>
    <n v="5.7"/>
    <n v="3.8"/>
    <n v="0"/>
    <n v="1"/>
    <n v="0"/>
    <n v="0"/>
    <n v="3.7"/>
    <n v="0"/>
    <n v="0"/>
    <n v="1"/>
    <n v="0"/>
    <n v="0"/>
    <n v="0"/>
    <n v="0"/>
    <n v="0"/>
    <n v="3.8"/>
    <n v="1"/>
    <n v="0"/>
    <n v="0"/>
    <n v="0"/>
    <n v="0"/>
    <n v="0"/>
    <n v="1"/>
    <n v="2"/>
    <n v="0"/>
    <n v="1.9"/>
    <n v="0"/>
    <n v="1.9"/>
    <n v="0"/>
    <n v="1"/>
    <n v="0"/>
    <n v="0"/>
    <n v="0"/>
    <n v="0"/>
    <n v="0"/>
    <n v="1"/>
    <n v="0"/>
    <n v="1.8"/>
    <n v="1.9"/>
    <n v="0"/>
    <n v="1.9"/>
    <n v="0"/>
    <n v="1.9"/>
    <n v="1.9"/>
    <n v="3.9"/>
    <n v="0"/>
    <n v="1.9"/>
    <n v="0"/>
    <n v="1"/>
    <n v="0"/>
    <n v="0"/>
  </r>
  <r>
    <x v="8"/>
    <n v="9201"/>
    <x v="8"/>
    <s v="Angol"/>
    <n v="2"/>
    <s v="Casos Policiales"/>
    <n v="220104005"/>
    <n v="220104"/>
    <s v="Delitos Sexuales"/>
    <s v="Violación"/>
    <n v="2"/>
    <n v="1.9"/>
    <n v="11.4"/>
    <n v="5.7"/>
    <n v="1.9"/>
    <n v="3.7"/>
    <n v="0"/>
    <n v="3.9"/>
    <n v="13.6"/>
    <n v="1.9"/>
    <n v="5.8"/>
    <n v="3.9"/>
    <n v="9.8000000000000007"/>
    <n v="10.7"/>
    <n v="0"/>
    <n v="7.6"/>
    <n v="5.7"/>
    <n v="11.3"/>
    <n v="9.3000000000000007"/>
    <n v="7.4"/>
    <n v="1.9"/>
    <n v="3.9"/>
    <n v="0"/>
    <n v="7.8"/>
    <n v="7.8"/>
    <n v="9.8000000000000007"/>
    <n v="3.6"/>
    <n v="7.7"/>
    <n v="11.4"/>
    <n v="7.6"/>
    <n v="3.8"/>
    <n v="1"/>
    <n v="3.7"/>
    <n v="5.8"/>
    <n v="1.9"/>
    <n v="3.9"/>
    <n v="2"/>
    <n v="3.9"/>
    <n v="7.8"/>
    <n v="7.1"/>
    <n v="7.7"/>
    <n v="1.9"/>
    <n v="5.7"/>
    <n v="11.3"/>
    <n v="11.2"/>
    <n v="3.7"/>
    <n v="11.7"/>
    <n v="1.9"/>
    <n v="7.8"/>
    <n v="0"/>
    <n v="2"/>
    <n v="7.8"/>
    <n v="1.9"/>
  </r>
  <r>
    <x v="8"/>
    <n v="9201"/>
    <x v="8"/>
    <s v="Angol"/>
    <n v="3"/>
    <s v="Denuncias"/>
    <n v="220104005"/>
    <n v="220104"/>
    <s v="Delitos Sexuales"/>
    <s v="Violación"/>
    <n v="3"/>
    <n v="0"/>
    <n v="5.7"/>
    <n v="1.9"/>
    <n v="1.9"/>
    <n v="3.7"/>
    <n v="0"/>
    <n v="3.9"/>
    <n v="9.6999999999999993"/>
    <n v="1.9"/>
    <n v="5.8"/>
    <n v="3.9"/>
    <n v="9.8000000000000007"/>
    <n v="10.7"/>
    <n v="0"/>
    <n v="7.6"/>
    <n v="5.7"/>
    <n v="7.5"/>
    <n v="9.3000000000000007"/>
    <n v="7.4"/>
    <n v="1.9"/>
    <n v="3.9"/>
    <n v="0"/>
    <n v="7.8"/>
    <n v="7.8"/>
    <n v="7.8"/>
    <n v="3.6"/>
    <n v="5.7"/>
    <n v="11.4"/>
    <n v="5.7"/>
    <n v="3.8"/>
    <n v="1"/>
    <n v="3.7"/>
    <n v="5.8"/>
    <n v="1.9"/>
    <n v="3.9"/>
    <n v="2"/>
    <n v="3.9"/>
    <n v="7.8"/>
    <n v="5.4"/>
    <n v="5.7"/>
    <n v="1.9"/>
    <n v="3.8"/>
    <n v="11.3"/>
    <n v="9.3000000000000007"/>
    <n v="1.9"/>
    <n v="7.8"/>
    <n v="1.9"/>
    <n v="5.8"/>
    <n v="0"/>
    <n v="2"/>
    <n v="7.8"/>
    <n v="1.9"/>
  </r>
  <r>
    <x v="8"/>
    <n v="9201"/>
    <x v="8"/>
    <s v="Angol"/>
    <n v="4"/>
    <s v="Detenciones"/>
    <n v="220104005"/>
    <n v="220104"/>
    <s v="Delitos Sexuales"/>
    <s v="Violación"/>
    <n v="4"/>
    <n v="1.9"/>
    <n v="5.7"/>
    <n v="3.8"/>
    <n v="0"/>
    <n v="1"/>
    <n v="0"/>
    <n v="0"/>
    <n v="3.9"/>
    <n v="0"/>
    <n v="0"/>
    <n v="1"/>
    <n v="0"/>
    <n v="0"/>
    <n v="0"/>
    <n v="0"/>
    <n v="0"/>
    <n v="3.8"/>
    <n v="1"/>
    <n v="0"/>
    <n v="0"/>
    <n v="0"/>
    <n v="0"/>
    <n v="0"/>
    <n v="1"/>
    <n v="2"/>
    <n v="0"/>
    <n v="1.9"/>
    <n v="0"/>
    <n v="1.9"/>
    <n v="0"/>
    <n v="1"/>
    <n v="0"/>
    <n v="0"/>
    <n v="0"/>
    <n v="0"/>
    <n v="0"/>
    <n v="1"/>
    <n v="0"/>
    <n v="1.8"/>
    <n v="1.9"/>
    <n v="0"/>
    <n v="1.9"/>
    <n v="0"/>
    <n v="1.9"/>
    <n v="1.9"/>
    <n v="3.9"/>
    <n v="0"/>
    <n v="1.9"/>
    <n v="0"/>
    <n v="1"/>
    <n v="0"/>
    <n v="0"/>
  </r>
  <r>
    <x v="8"/>
    <n v="9202"/>
    <x v="8"/>
    <s v="Collipulli"/>
    <n v="1"/>
    <s v="Aprehendidos"/>
    <n v="220104005"/>
    <n v="220104"/>
    <s v="Delitos Sexuales"/>
    <s v="Violación"/>
    <n v="1"/>
    <n v="4.0999999999999996"/>
    <n v="4.0999999999999996"/>
    <n v="0"/>
    <n v="8.1"/>
    <n v="1"/>
    <n v="0"/>
    <n v="7.9"/>
    <n v="0"/>
    <n v="3.9"/>
    <n v="0"/>
    <n v="1"/>
    <n v="0"/>
    <n v="0"/>
    <n v="0"/>
    <n v="0"/>
    <n v="0"/>
    <n v="0"/>
    <n v="4"/>
    <n v="4"/>
    <n v="0"/>
    <n v="0"/>
    <n v="0"/>
    <n v="0"/>
    <n v="4.9000000000000004"/>
    <n v="0"/>
    <n v="3.8"/>
    <n v="12.4"/>
    <n v="0"/>
    <n v="4.0999999999999996"/>
    <n v="0"/>
    <n v="1"/>
    <n v="0"/>
    <n v="0"/>
    <n v="0"/>
    <n v="0"/>
    <n v="0"/>
    <n v="9.9"/>
    <n v="0"/>
    <n v="0"/>
    <n v="4.0999999999999996"/>
    <n v="20.5"/>
    <n v="0"/>
    <n v="0"/>
    <n v="1"/>
    <n v="0"/>
    <n v="0"/>
    <n v="4.8"/>
    <n v="0"/>
    <n v="0"/>
    <n v="1"/>
    <n v="0"/>
    <n v="4.8"/>
  </r>
  <r>
    <x v="8"/>
    <n v="9202"/>
    <x v="8"/>
    <s v="Collipulli"/>
    <n v="2"/>
    <s v="Casos Policiales"/>
    <n v="220104005"/>
    <n v="220104"/>
    <s v="Delitos Sexuales"/>
    <s v="Violación"/>
    <n v="2"/>
    <n v="12.4"/>
    <n v="12.3"/>
    <n v="20.399999999999999"/>
    <n v="12.1"/>
    <n v="4"/>
    <n v="4"/>
    <n v="14.3"/>
    <n v="0"/>
    <n v="4.8"/>
    <n v="4.9000000000000004"/>
    <n v="19.600000000000001"/>
    <n v="0"/>
    <n v="3.8"/>
    <n v="0"/>
    <n v="0"/>
    <n v="4.0999999999999996"/>
    <n v="12.1"/>
    <n v="8"/>
    <n v="8"/>
    <n v="4.8"/>
    <n v="0"/>
    <n v="9.6999999999999993"/>
    <n v="14.6"/>
    <n v="4.9000000000000004"/>
    <n v="5"/>
    <n v="7.6"/>
    <n v="16.5"/>
    <n v="4.0999999999999996"/>
    <n v="20.399999999999999"/>
    <n v="4"/>
    <n v="1"/>
    <n v="4"/>
    <n v="9.5"/>
    <n v="9.6"/>
    <n v="9.6999999999999993"/>
    <n v="4.9000000000000004"/>
    <n v="24.6"/>
    <n v="19.899999999999999"/>
    <n v="3.8"/>
    <n v="16.5"/>
    <n v="28.7"/>
    <n v="4.0999999999999996"/>
    <n v="8.1"/>
    <n v="4"/>
    <n v="4"/>
    <n v="9.6"/>
    <n v="19.3"/>
    <n v="4.9000000000000004"/>
    <n v="4.9000000000000004"/>
    <n v="4.9000000000000004"/>
    <n v="14.9"/>
    <n v="4.8"/>
  </r>
  <r>
    <x v="8"/>
    <n v="9202"/>
    <x v="8"/>
    <s v="Collipulli"/>
    <n v="3"/>
    <s v="Denuncias"/>
    <n v="220104005"/>
    <n v="220104"/>
    <s v="Delitos Sexuales"/>
    <s v="Violación"/>
    <n v="3"/>
    <n v="8.3000000000000007"/>
    <n v="8.1999999999999993"/>
    <n v="20.399999999999999"/>
    <n v="4"/>
    <n v="4"/>
    <n v="4"/>
    <n v="4.8"/>
    <n v="0"/>
    <n v="0"/>
    <n v="4.9000000000000004"/>
    <n v="19.600000000000001"/>
    <n v="0"/>
    <n v="3.8"/>
    <n v="0"/>
    <n v="0"/>
    <n v="4.0999999999999996"/>
    <n v="12.1"/>
    <n v="8"/>
    <n v="8"/>
    <n v="4.8"/>
    <n v="0"/>
    <n v="9.6999999999999993"/>
    <n v="14.6"/>
    <n v="1"/>
    <n v="5"/>
    <n v="3.8"/>
    <n v="4.0999999999999996"/>
    <n v="4.0999999999999996"/>
    <n v="16.3"/>
    <n v="4"/>
    <n v="1"/>
    <n v="4"/>
    <n v="9.5"/>
    <n v="9.6"/>
    <n v="9.6999999999999993"/>
    <n v="4.9000000000000004"/>
    <n v="14.8"/>
    <n v="19.899999999999999"/>
    <n v="3.8"/>
    <n v="12.4"/>
    <n v="16.399999999999999"/>
    <n v="4.0999999999999996"/>
    <n v="8.1"/>
    <n v="4"/>
    <n v="4"/>
    <n v="9.6"/>
    <n v="14.5"/>
    <n v="4.9000000000000004"/>
    <n v="4.9000000000000004"/>
    <n v="4.9000000000000004"/>
    <n v="14.9"/>
    <n v="0"/>
  </r>
  <r>
    <x v="8"/>
    <n v="9202"/>
    <x v="8"/>
    <s v="Collipulli"/>
    <n v="4"/>
    <s v="Detenciones"/>
    <n v="220104005"/>
    <n v="220104"/>
    <s v="Delitos Sexuales"/>
    <s v="Violación"/>
    <n v="4"/>
    <n v="4.0999999999999996"/>
    <n v="4.0999999999999996"/>
    <n v="0"/>
    <n v="8.1"/>
    <n v="1"/>
    <n v="0"/>
    <n v="9.5"/>
    <n v="0"/>
    <n v="4.8"/>
    <n v="0"/>
    <n v="1"/>
    <n v="0"/>
    <n v="0"/>
    <n v="0"/>
    <n v="0"/>
    <n v="0"/>
    <n v="0"/>
    <n v="4"/>
    <n v="4"/>
    <n v="0"/>
    <n v="0"/>
    <n v="0"/>
    <n v="0"/>
    <n v="4.9000000000000004"/>
    <n v="0"/>
    <n v="3.8"/>
    <n v="12.4"/>
    <n v="0"/>
    <n v="4.0999999999999996"/>
    <n v="0"/>
    <n v="1"/>
    <n v="0"/>
    <n v="0"/>
    <n v="0"/>
    <n v="0"/>
    <n v="0"/>
    <n v="9.9"/>
    <n v="0"/>
    <n v="0"/>
    <n v="4.0999999999999996"/>
    <n v="12.3"/>
    <n v="0"/>
    <n v="0"/>
    <n v="1"/>
    <n v="0"/>
    <n v="0"/>
    <n v="4.8"/>
    <n v="0"/>
    <n v="0"/>
    <n v="1"/>
    <n v="0"/>
    <n v="4.8"/>
  </r>
  <r>
    <x v="8"/>
    <n v="9203"/>
    <x v="8"/>
    <s v="Curacautín"/>
    <n v="1"/>
    <s v="Aprehendidos"/>
    <n v="220104005"/>
    <n v="220104"/>
    <s v="Delitos Sexuales"/>
    <s v="Violación"/>
    <n v="1"/>
    <n v="22.6"/>
    <n v="0"/>
    <n v="5.6"/>
    <n v="0"/>
    <n v="1"/>
    <n v="0"/>
    <n v="5.6"/>
    <n v="0"/>
    <n v="0"/>
    <n v="0"/>
    <n v="1"/>
    <n v="0"/>
    <n v="5.5"/>
    <n v="0"/>
    <n v="5.6"/>
    <n v="0"/>
    <n v="0"/>
    <n v="1"/>
    <n v="0"/>
    <n v="0"/>
    <n v="0"/>
    <n v="0"/>
    <n v="0"/>
    <n v="1"/>
    <n v="0"/>
    <n v="0"/>
    <n v="5.6"/>
    <n v="0"/>
    <n v="5.6"/>
    <n v="0"/>
    <n v="1"/>
    <n v="0"/>
    <n v="0"/>
    <n v="13.7"/>
    <n v="0"/>
    <n v="0"/>
    <n v="1"/>
    <n v="0"/>
    <n v="0"/>
    <n v="0"/>
    <n v="0"/>
    <n v="0"/>
    <n v="0"/>
    <n v="1"/>
    <n v="0"/>
    <n v="0"/>
    <n v="0"/>
    <n v="6.9"/>
    <n v="0"/>
    <n v="1"/>
    <n v="0"/>
    <n v="0"/>
  </r>
  <r>
    <x v="8"/>
    <n v="9203"/>
    <x v="8"/>
    <s v="Curacautín"/>
    <n v="2"/>
    <s v="Casos Policiales"/>
    <n v="220104005"/>
    <n v="220104"/>
    <s v="Delitos Sexuales"/>
    <s v="Violación"/>
    <n v="2"/>
    <n v="11.3"/>
    <n v="0"/>
    <n v="5.6"/>
    <n v="0"/>
    <n v="11.2"/>
    <n v="11.2"/>
    <n v="20.100000000000001"/>
    <n v="0"/>
    <n v="6.9"/>
    <n v="0"/>
    <n v="7.1"/>
    <n v="7.2"/>
    <n v="5.5"/>
    <n v="0"/>
    <n v="11.3"/>
    <n v="0"/>
    <n v="0"/>
    <n v="5.6"/>
    <n v="5.6"/>
    <n v="6.7"/>
    <n v="6.8"/>
    <n v="6.9"/>
    <n v="0"/>
    <n v="14.2"/>
    <n v="0"/>
    <n v="0"/>
    <n v="11.3"/>
    <n v="0"/>
    <n v="5.6"/>
    <n v="22.4"/>
    <n v="11.2"/>
    <n v="0"/>
    <n v="0"/>
    <n v="20.5"/>
    <n v="0"/>
    <n v="0"/>
    <n v="1"/>
    <n v="7.2"/>
    <n v="11"/>
    <n v="5.6"/>
    <n v="5.6"/>
    <n v="0"/>
    <n v="0"/>
    <n v="5.6"/>
    <n v="0"/>
    <n v="0"/>
    <n v="6.9"/>
    <n v="20.8"/>
    <n v="0"/>
    <n v="1"/>
    <n v="0"/>
    <n v="6.9"/>
  </r>
  <r>
    <x v="8"/>
    <n v="9203"/>
    <x v="8"/>
    <s v="Curacautín"/>
    <n v="3"/>
    <s v="Denuncias"/>
    <n v="220104005"/>
    <n v="220104"/>
    <s v="Delitos Sexuales"/>
    <s v="Violación"/>
    <n v="3"/>
    <n v="0"/>
    <n v="0"/>
    <n v="0"/>
    <n v="0"/>
    <n v="11.2"/>
    <n v="11.2"/>
    <n v="13.4"/>
    <n v="0"/>
    <n v="6.9"/>
    <n v="0"/>
    <n v="7.1"/>
    <n v="7.2"/>
    <n v="0"/>
    <n v="0"/>
    <n v="11.3"/>
    <n v="0"/>
    <n v="0"/>
    <n v="5.6"/>
    <n v="5.6"/>
    <n v="6.7"/>
    <n v="6.8"/>
    <n v="6.9"/>
    <n v="0"/>
    <n v="14.2"/>
    <n v="0"/>
    <n v="0"/>
    <n v="5.6"/>
    <n v="0"/>
    <n v="0"/>
    <n v="22.4"/>
    <n v="11.2"/>
    <n v="0"/>
    <n v="0"/>
    <n v="6.8"/>
    <n v="0"/>
    <n v="0"/>
    <n v="1"/>
    <n v="7.2"/>
    <n v="11"/>
    <n v="5.6"/>
    <n v="5.6"/>
    <n v="0"/>
    <n v="0"/>
    <n v="5.6"/>
    <n v="0"/>
    <n v="0"/>
    <n v="6.9"/>
    <n v="13.9"/>
    <n v="0"/>
    <n v="1"/>
    <n v="0"/>
    <n v="6.9"/>
  </r>
  <r>
    <x v="8"/>
    <n v="9203"/>
    <x v="8"/>
    <s v="Curacautín"/>
    <n v="4"/>
    <s v="Detenciones"/>
    <n v="220104005"/>
    <n v="220104"/>
    <s v="Delitos Sexuales"/>
    <s v="Violación"/>
    <n v="4"/>
    <n v="11.3"/>
    <n v="0"/>
    <n v="5.6"/>
    <n v="0"/>
    <n v="1"/>
    <n v="0"/>
    <n v="6.7"/>
    <n v="0"/>
    <n v="0"/>
    <n v="0"/>
    <n v="1"/>
    <n v="0"/>
    <n v="5.5"/>
    <n v="0"/>
    <n v="5.6"/>
    <n v="0"/>
    <n v="0"/>
    <n v="1"/>
    <n v="0"/>
    <n v="0"/>
    <n v="0"/>
    <n v="0"/>
    <n v="0"/>
    <n v="1"/>
    <n v="0"/>
    <n v="0"/>
    <n v="5.6"/>
    <n v="0"/>
    <n v="5.6"/>
    <n v="0"/>
    <n v="1"/>
    <n v="0"/>
    <n v="0"/>
    <n v="13.7"/>
    <n v="0"/>
    <n v="0"/>
    <n v="1"/>
    <n v="0"/>
    <n v="0"/>
    <n v="0"/>
    <n v="0"/>
    <n v="0"/>
    <n v="0"/>
    <n v="1"/>
    <n v="0"/>
    <n v="0"/>
    <n v="0"/>
    <n v="6.9"/>
    <n v="0"/>
    <n v="1"/>
    <n v="0"/>
    <n v="0"/>
  </r>
  <r>
    <x v="8"/>
    <n v="9204"/>
    <x v="8"/>
    <s v="Ercilla"/>
    <n v="1"/>
    <s v="Aprehendidos"/>
    <n v="220104005"/>
    <n v="220104"/>
    <s v="Delitos Sexuales"/>
    <s v="Violación"/>
    <n v="1"/>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4"/>
    <x v="8"/>
    <s v="Ercilla"/>
    <n v="2"/>
    <s v="Casos Policiales"/>
    <n v="220104005"/>
    <n v="220104"/>
    <s v="Delitos Sexuales"/>
    <s v="Violación"/>
    <n v="2"/>
    <n v="0"/>
    <n v="11.4"/>
    <n v="11.5"/>
    <n v="0"/>
    <n v="11.6"/>
    <n v="0"/>
    <n v="0"/>
    <n v="11.1"/>
    <n v="11.1"/>
    <n v="0"/>
    <n v="1"/>
    <n v="0"/>
    <n v="11.8"/>
    <n v="0"/>
    <n v="11.4"/>
    <n v="0"/>
    <n v="11.5"/>
    <n v="11.6"/>
    <n v="0"/>
    <n v="0"/>
    <n v="0"/>
    <n v="11.1"/>
    <n v="0"/>
    <n v="11.2"/>
    <n v="22.6"/>
    <n v="23.6"/>
    <n v="0"/>
    <n v="0"/>
    <n v="0"/>
    <n v="11.5"/>
    <n v="1"/>
    <n v="11.6"/>
    <n v="0"/>
    <n v="0"/>
    <n v="11.2"/>
    <n v="0"/>
    <n v="11.2"/>
    <n v="22.6"/>
    <n v="0"/>
    <n v="0"/>
    <n v="0"/>
    <n v="0"/>
    <n v="0"/>
    <n v="1"/>
    <n v="0"/>
    <n v="11.1"/>
    <n v="11.1"/>
    <n v="0"/>
    <n v="22.4"/>
    <n v="1"/>
    <n v="11.3"/>
    <n v="11.1"/>
  </r>
  <r>
    <x v="8"/>
    <n v="9204"/>
    <x v="8"/>
    <s v="Ercilla"/>
    <n v="3"/>
    <s v="Denuncias"/>
    <n v="220104005"/>
    <n v="220104"/>
    <s v="Delitos Sexuales"/>
    <s v="Violación"/>
    <n v="3"/>
    <n v="0"/>
    <n v="11.4"/>
    <n v="11.5"/>
    <n v="0"/>
    <n v="11.6"/>
    <n v="0"/>
    <n v="0"/>
    <n v="11.1"/>
    <n v="11.1"/>
    <n v="0"/>
    <n v="1"/>
    <n v="0"/>
    <n v="11.8"/>
    <n v="0"/>
    <n v="11.4"/>
    <n v="0"/>
    <n v="11.5"/>
    <n v="11.6"/>
    <n v="0"/>
    <n v="0"/>
    <n v="0"/>
    <n v="11.1"/>
    <n v="0"/>
    <n v="11.2"/>
    <n v="22.6"/>
    <n v="23.6"/>
    <n v="0"/>
    <n v="0"/>
    <n v="0"/>
    <n v="0"/>
    <n v="1"/>
    <n v="0"/>
    <n v="0"/>
    <n v="0"/>
    <n v="11.2"/>
    <n v="0"/>
    <n v="11.2"/>
    <n v="22.6"/>
    <n v="0"/>
    <n v="0"/>
    <n v="0"/>
    <n v="0"/>
    <n v="0"/>
    <n v="1"/>
    <n v="0"/>
    <n v="11.1"/>
    <n v="11.1"/>
    <n v="0"/>
    <n v="11.2"/>
    <n v="1"/>
    <n v="11.3"/>
    <n v="11.1"/>
  </r>
  <r>
    <x v="8"/>
    <n v="9204"/>
    <x v="8"/>
    <s v="Ercilla"/>
    <n v="4"/>
    <s v="Detenciones"/>
    <n v="220104005"/>
    <n v="220104"/>
    <s v="Delitos Sexuales"/>
    <s v="Violación"/>
    <n v="4"/>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5"/>
    <x v="8"/>
    <s v="Lonquimay"/>
    <n v="1"/>
    <s v="Aprehendidos"/>
    <n v="220104005"/>
    <n v="220104"/>
    <s v="Delitos Sexuales"/>
    <s v="Violación"/>
    <n v="1"/>
    <n v="0"/>
    <n v="0"/>
    <n v="0"/>
    <n v="0"/>
    <n v="1"/>
    <n v="0"/>
    <n v="0"/>
    <n v="0"/>
    <n v="0"/>
    <n v="9.1"/>
    <n v="1"/>
    <n v="9.1"/>
    <n v="0"/>
    <n v="0"/>
    <n v="0"/>
    <n v="0"/>
    <n v="0"/>
    <n v="1"/>
    <n v="0"/>
    <n v="0"/>
    <n v="0"/>
    <n v="0"/>
    <n v="0"/>
    <n v="1"/>
    <n v="0"/>
    <n v="9.1"/>
    <n v="0"/>
    <n v="0"/>
    <n v="0"/>
    <n v="0"/>
    <n v="1"/>
    <n v="0"/>
    <n v="0"/>
    <n v="0"/>
    <n v="0"/>
    <n v="0"/>
    <n v="1"/>
    <n v="16.7"/>
    <n v="0"/>
    <n v="0"/>
    <n v="0"/>
    <n v="0"/>
    <n v="0"/>
    <n v="1"/>
    <n v="9.3000000000000007"/>
    <n v="0"/>
    <n v="0"/>
    <n v="0"/>
    <n v="0"/>
    <n v="1"/>
    <n v="0"/>
    <n v="0"/>
  </r>
  <r>
    <x v="8"/>
    <n v="9205"/>
    <x v="8"/>
    <s v="Lonquimay"/>
    <n v="2"/>
    <s v="Casos Policiales"/>
    <n v="220104005"/>
    <n v="220104"/>
    <s v="Delitos Sexuales"/>
    <s v="Violación"/>
    <n v="2"/>
    <n v="0"/>
    <n v="0"/>
    <n v="0"/>
    <n v="0"/>
    <n v="1"/>
    <n v="0"/>
    <n v="0"/>
    <n v="17.100000000000001"/>
    <n v="8.5"/>
    <n v="8.4"/>
    <n v="8.4"/>
    <n v="8.4"/>
    <n v="0"/>
    <n v="0"/>
    <n v="0"/>
    <n v="9.4"/>
    <n v="0"/>
    <n v="9.3000000000000007"/>
    <n v="0"/>
    <n v="0"/>
    <n v="8.5"/>
    <n v="0"/>
    <n v="0"/>
    <n v="1"/>
    <n v="0"/>
    <n v="9.1"/>
    <n v="0"/>
    <n v="9.4"/>
    <n v="0"/>
    <n v="0"/>
    <n v="9.3000000000000007"/>
    <n v="9.3000000000000007"/>
    <n v="0"/>
    <n v="0"/>
    <n v="0"/>
    <n v="0"/>
    <n v="1"/>
    <n v="25.1"/>
    <n v="0"/>
    <n v="0"/>
    <n v="9.4"/>
    <n v="0"/>
    <n v="9.3000000000000007"/>
    <n v="9.3000000000000007"/>
    <n v="18.5"/>
    <n v="17.100000000000001"/>
    <n v="0"/>
    <n v="0"/>
    <n v="0"/>
    <n v="8.4"/>
    <n v="8.4"/>
    <n v="8.5"/>
  </r>
  <r>
    <x v="8"/>
    <n v="9205"/>
    <x v="8"/>
    <s v="Lonquimay"/>
    <n v="3"/>
    <s v="Denuncias"/>
    <n v="220104005"/>
    <n v="220104"/>
    <s v="Delitos Sexuales"/>
    <s v="Violación"/>
    <n v="3"/>
    <n v="0"/>
    <n v="0"/>
    <n v="0"/>
    <n v="0"/>
    <n v="1"/>
    <n v="0"/>
    <n v="0"/>
    <n v="17.100000000000001"/>
    <n v="8.5"/>
    <n v="0"/>
    <n v="8.4"/>
    <n v="0"/>
    <n v="0"/>
    <n v="0"/>
    <n v="0"/>
    <n v="9.4"/>
    <n v="0"/>
    <n v="9.3000000000000007"/>
    <n v="0"/>
    <n v="0"/>
    <n v="8.5"/>
    <n v="0"/>
    <n v="0"/>
    <n v="1"/>
    <n v="0"/>
    <n v="0"/>
    <n v="0"/>
    <n v="9.4"/>
    <n v="0"/>
    <n v="0"/>
    <n v="9.3000000000000007"/>
    <n v="9.3000000000000007"/>
    <n v="0"/>
    <n v="0"/>
    <n v="0"/>
    <n v="0"/>
    <n v="1"/>
    <n v="8.4"/>
    <n v="0"/>
    <n v="0"/>
    <n v="9.4"/>
    <n v="0"/>
    <n v="9.3000000000000007"/>
    <n v="9.3000000000000007"/>
    <n v="9.3000000000000007"/>
    <n v="17.100000000000001"/>
    <n v="0"/>
    <n v="0"/>
    <n v="0"/>
    <n v="8.4"/>
    <n v="8.4"/>
    <n v="8.5"/>
  </r>
  <r>
    <x v="8"/>
    <n v="9205"/>
    <x v="8"/>
    <s v="Lonquimay"/>
    <n v="4"/>
    <s v="Detenciones"/>
    <n v="220104005"/>
    <n v="220104"/>
    <s v="Delitos Sexuales"/>
    <s v="Violación"/>
    <n v="4"/>
    <n v="0"/>
    <n v="0"/>
    <n v="0"/>
    <n v="0"/>
    <n v="1"/>
    <n v="0"/>
    <n v="0"/>
    <n v="0"/>
    <n v="0"/>
    <n v="8.4"/>
    <n v="1"/>
    <n v="8.4"/>
    <n v="0"/>
    <n v="0"/>
    <n v="0"/>
    <n v="0"/>
    <n v="0"/>
    <n v="1"/>
    <n v="0"/>
    <n v="0"/>
    <n v="0"/>
    <n v="0"/>
    <n v="0"/>
    <n v="1"/>
    <n v="0"/>
    <n v="9.1"/>
    <n v="0"/>
    <n v="0"/>
    <n v="0"/>
    <n v="0"/>
    <n v="1"/>
    <n v="0"/>
    <n v="0"/>
    <n v="0"/>
    <n v="0"/>
    <n v="0"/>
    <n v="1"/>
    <n v="16.7"/>
    <n v="0"/>
    <n v="0"/>
    <n v="0"/>
    <n v="0"/>
    <n v="0"/>
    <n v="1"/>
    <n v="9.3000000000000007"/>
    <n v="0"/>
    <n v="0"/>
    <n v="0"/>
    <n v="0"/>
    <n v="1"/>
    <n v="0"/>
    <n v="0"/>
  </r>
  <r>
    <x v="8"/>
    <n v="9206"/>
    <x v="8"/>
    <s v="Los Sauces"/>
    <n v="1"/>
    <s v="Aprehendidos"/>
    <n v="220104005"/>
    <n v="220104"/>
    <s v="Delitos Sexuales"/>
    <s v="Violación"/>
    <n v="1"/>
    <n v="0"/>
    <n v="0"/>
    <n v="0"/>
    <n v="13.1"/>
    <n v="1"/>
    <n v="0"/>
    <n v="0"/>
    <n v="0"/>
    <n v="0"/>
    <n v="0"/>
    <n v="1"/>
    <n v="0"/>
    <n v="0"/>
    <n v="0"/>
    <n v="0"/>
    <n v="0"/>
    <n v="0"/>
    <n v="1"/>
    <n v="0"/>
    <n v="0"/>
    <n v="13.3"/>
    <n v="0"/>
    <n v="0"/>
    <n v="1"/>
    <n v="0"/>
    <n v="0"/>
    <n v="0"/>
    <n v="0"/>
    <n v="0"/>
    <n v="0"/>
    <n v="1"/>
    <n v="0"/>
    <n v="0"/>
    <n v="0"/>
    <n v="0"/>
    <n v="0"/>
    <n v="1"/>
    <n v="0"/>
    <n v="0"/>
    <n v="0"/>
    <n v="0"/>
    <n v="0"/>
    <n v="0"/>
    <n v="13.2"/>
    <n v="0"/>
    <n v="0"/>
    <n v="0"/>
    <n v="0"/>
    <n v="0"/>
    <n v="1"/>
    <n v="0"/>
    <n v="0"/>
  </r>
  <r>
    <x v="8"/>
    <n v="9206"/>
    <x v="8"/>
    <s v="Los Sauces"/>
    <n v="2"/>
    <s v="Casos Policiales"/>
    <n v="220104005"/>
    <n v="220104"/>
    <s v="Delitos Sexuales"/>
    <s v="Violación"/>
    <n v="2"/>
    <n v="0"/>
    <n v="0"/>
    <n v="0"/>
    <n v="13.1"/>
    <n v="1"/>
    <n v="13.2"/>
    <n v="0"/>
    <n v="0"/>
    <n v="0"/>
    <n v="0"/>
    <n v="18.399999999999999"/>
    <n v="0"/>
    <n v="0"/>
    <n v="0"/>
    <n v="0"/>
    <n v="0"/>
    <n v="0"/>
    <n v="1"/>
    <n v="0"/>
    <n v="0"/>
    <n v="17.3"/>
    <n v="0"/>
    <n v="0"/>
    <n v="18.5"/>
    <n v="0"/>
    <n v="0"/>
    <n v="0"/>
    <n v="0"/>
    <n v="0"/>
    <n v="0"/>
    <n v="1"/>
    <n v="0"/>
    <n v="0"/>
    <n v="0"/>
    <n v="0"/>
    <n v="0"/>
    <n v="1"/>
    <n v="0"/>
    <n v="13.3"/>
    <n v="0"/>
    <n v="26.1"/>
    <n v="0"/>
    <n v="0"/>
    <n v="26.4"/>
    <n v="0"/>
    <n v="0"/>
    <n v="0"/>
    <n v="0"/>
    <n v="0"/>
    <n v="1"/>
    <n v="0"/>
    <n v="0"/>
  </r>
  <r>
    <x v="8"/>
    <n v="9206"/>
    <x v="8"/>
    <s v="Los Sauces"/>
    <n v="3"/>
    <s v="Denuncias"/>
    <n v="220104005"/>
    <n v="220104"/>
    <s v="Delitos Sexuales"/>
    <s v="Violación"/>
    <n v="3"/>
    <n v="0"/>
    <n v="0"/>
    <n v="0"/>
    <n v="0"/>
    <n v="1"/>
    <n v="13.2"/>
    <n v="0"/>
    <n v="0"/>
    <n v="0"/>
    <n v="0"/>
    <n v="18.399999999999999"/>
    <n v="0"/>
    <n v="0"/>
    <n v="0"/>
    <n v="0"/>
    <n v="0"/>
    <n v="0"/>
    <n v="1"/>
    <n v="0"/>
    <n v="0"/>
    <n v="0"/>
    <n v="0"/>
    <n v="0"/>
    <n v="18.5"/>
    <n v="0"/>
    <n v="0"/>
    <n v="0"/>
    <n v="0"/>
    <n v="0"/>
    <n v="0"/>
    <n v="1"/>
    <n v="0"/>
    <n v="0"/>
    <n v="0"/>
    <n v="0"/>
    <n v="0"/>
    <n v="1"/>
    <n v="0"/>
    <n v="13.3"/>
    <n v="0"/>
    <n v="26.1"/>
    <n v="0"/>
    <n v="0"/>
    <n v="13.2"/>
    <n v="0"/>
    <n v="0"/>
    <n v="0"/>
    <n v="0"/>
    <n v="0"/>
    <n v="1"/>
    <n v="0"/>
    <n v="0"/>
  </r>
  <r>
    <x v="8"/>
    <n v="9206"/>
    <x v="8"/>
    <s v="Los Sauces"/>
    <n v="4"/>
    <s v="Detenciones"/>
    <n v="220104005"/>
    <n v="220104"/>
    <s v="Delitos Sexuales"/>
    <s v="Violación"/>
    <n v="4"/>
    <n v="0"/>
    <n v="0"/>
    <n v="0"/>
    <n v="13.1"/>
    <n v="1"/>
    <n v="0"/>
    <n v="0"/>
    <n v="0"/>
    <n v="0"/>
    <n v="0"/>
    <n v="1"/>
    <n v="0"/>
    <n v="0"/>
    <n v="0"/>
    <n v="0"/>
    <n v="0"/>
    <n v="0"/>
    <n v="1"/>
    <n v="0"/>
    <n v="0"/>
    <n v="17.3"/>
    <n v="0"/>
    <n v="0"/>
    <n v="1"/>
    <n v="0"/>
    <n v="0"/>
    <n v="0"/>
    <n v="0"/>
    <n v="0"/>
    <n v="0"/>
    <n v="1"/>
    <n v="0"/>
    <n v="0"/>
    <n v="0"/>
    <n v="0"/>
    <n v="0"/>
    <n v="1"/>
    <n v="0"/>
    <n v="0"/>
    <n v="0"/>
    <n v="0"/>
    <n v="0"/>
    <n v="0"/>
    <n v="13.2"/>
    <n v="0"/>
    <n v="0"/>
    <n v="0"/>
    <n v="0"/>
    <n v="0"/>
    <n v="1"/>
    <n v="0"/>
    <n v="0"/>
  </r>
  <r>
    <x v="8"/>
    <n v="9207"/>
    <x v="8"/>
    <s v="Lumaco"/>
    <n v="1"/>
    <s v="Aprehendidos"/>
    <n v="220104005"/>
    <n v="220104"/>
    <s v="Delitos Sexuales"/>
    <s v="Violación"/>
    <n v="1"/>
    <n v="0"/>
    <n v="0"/>
    <n v="28.5"/>
    <n v="0"/>
    <n v="1"/>
    <n v="0"/>
    <n v="0"/>
    <n v="9.8000000000000007"/>
    <n v="0"/>
    <n v="0"/>
    <n v="1"/>
    <n v="9.9"/>
    <n v="0"/>
    <n v="0"/>
    <n v="0"/>
    <n v="0"/>
    <n v="9.6"/>
    <n v="1"/>
    <n v="0"/>
    <n v="0"/>
    <n v="0"/>
    <n v="0"/>
    <n v="0"/>
    <n v="1"/>
    <n v="0"/>
    <n v="0"/>
    <n v="0"/>
    <n v="0"/>
    <n v="0"/>
    <n v="9.6"/>
    <n v="9.6"/>
    <n v="0"/>
    <n v="0"/>
    <n v="0"/>
    <n v="0"/>
    <n v="0"/>
    <n v="1"/>
    <n v="0"/>
    <n v="0"/>
    <n v="0"/>
    <n v="0"/>
    <n v="0"/>
    <n v="0"/>
    <n v="1"/>
    <n v="0"/>
    <n v="0"/>
    <n v="0"/>
    <n v="0"/>
    <n v="0"/>
    <n v="1"/>
    <n v="10.9"/>
    <n v="0"/>
  </r>
  <r>
    <x v="8"/>
    <n v="9207"/>
    <x v="8"/>
    <s v="Lumaco"/>
    <n v="2"/>
    <s v="Casos Policiales"/>
    <n v="220104005"/>
    <n v="220104"/>
    <s v="Delitos Sexuales"/>
    <s v="Violación"/>
    <n v="2"/>
    <n v="0"/>
    <n v="0"/>
    <n v="38"/>
    <n v="9.6"/>
    <n v="1"/>
    <n v="0"/>
    <n v="0"/>
    <n v="10.199999999999999"/>
    <n v="10.4"/>
    <n v="10.5"/>
    <n v="1"/>
    <n v="10.8"/>
    <n v="0"/>
    <n v="0"/>
    <n v="0"/>
    <n v="0"/>
    <n v="28.7"/>
    <n v="1"/>
    <n v="0"/>
    <n v="0"/>
    <n v="0"/>
    <n v="10.4"/>
    <n v="10.5"/>
    <n v="10.7"/>
    <n v="0"/>
    <n v="10"/>
    <n v="0"/>
    <n v="0"/>
    <n v="0"/>
    <n v="9.6"/>
    <n v="19.2"/>
    <n v="9.6999999999999993"/>
    <n v="0"/>
    <n v="0"/>
    <n v="0"/>
    <n v="0"/>
    <n v="1"/>
    <n v="0"/>
    <n v="0"/>
    <n v="9.3000000000000007"/>
    <n v="0"/>
    <n v="9.5"/>
    <n v="0"/>
    <n v="9.6"/>
    <n v="0"/>
    <n v="10.199999999999999"/>
    <n v="10.3"/>
    <n v="0"/>
    <n v="10.6"/>
    <n v="10.8"/>
    <n v="10.9"/>
    <n v="10.4"/>
  </r>
  <r>
    <x v="8"/>
    <n v="9207"/>
    <x v="8"/>
    <s v="Lumaco"/>
    <n v="3"/>
    <s v="Denuncias"/>
    <n v="220104005"/>
    <n v="220104"/>
    <s v="Delitos Sexuales"/>
    <s v="Violación"/>
    <n v="3"/>
    <n v="0"/>
    <n v="0"/>
    <n v="9.5"/>
    <n v="9.6"/>
    <n v="1"/>
    <n v="0"/>
    <n v="0"/>
    <n v="0"/>
    <n v="10.4"/>
    <n v="10.5"/>
    <n v="1"/>
    <n v="0"/>
    <n v="0"/>
    <n v="0"/>
    <n v="0"/>
    <n v="0"/>
    <n v="19.100000000000001"/>
    <n v="1"/>
    <n v="0"/>
    <n v="0"/>
    <n v="0"/>
    <n v="10.4"/>
    <n v="10.5"/>
    <n v="10.7"/>
    <n v="0"/>
    <n v="10"/>
    <n v="0"/>
    <n v="0"/>
    <n v="0"/>
    <n v="0"/>
    <n v="9.6"/>
    <n v="9.6999999999999993"/>
    <n v="0"/>
    <n v="0"/>
    <n v="0"/>
    <n v="0"/>
    <n v="1"/>
    <n v="0"/>
    <n v="0"/>
    <n v="9.3000000000000007"/>
    <n v="0"/>
    <n v="9.5"/>
    <n v="0"/>
    <n v="9.6"/>
    <n v="0"/>
    <n v="10.199999999999999"/>
    <n v="10.3"/>
    <n v="0"/>
    <n v="10.6"/>
    <n v="10.8"/>
    <n v="0"/>
    <n v="10.4"/>
  </r>
  <r>
    <x v="8"/>
    <n v="9207"/>
    <x v="8"/>
    <s v="Lumaco"/>
    <n v="4"/>
    <s v="Detenciones"/>
    <n v="220104005"/>
    <n v="220104"/>
    <s v="Delitos Sexuales"/>
    <s v="Violación"/>
    <n v="4"/>
    <n v="0"/>
    <n v="0"/>
    <n v="28.5"/>
    <n v="0"/>
    <n v="1"/>
    <n v="0"/>
    <n v="0"/>
    <n v="10.199999999999999"/>
    <n v="0"/>
    <n v="0"/>
    <n v="1"/>
    <n v="10.8"/>
    <n v="0"/>
    <n v="0"/>
    <n v="0"/>
    <n v="0"/>
    <n v="9.6"/>
    <n v="1"/>
    <n v="0"/>
    <n v="0"/>
    <n v="0"/>
    <n v="0"/>
    <n v="0"/>
    <n v="1"/>
    <n v="0"/>
    <n v="0"/>
    <n v="0"/>
    <n v="0"/>
    <n v="0"/>
    <n v="9.6"/>
    <n v="9.6"/>
    <n v="0"/>
    <n v="0"/>
    <n v="0"/>
    <n v="0"/>
    <n v="0"/>
    <n v="1"/>
    <n v="0"/>
    <n v="0"/>
    <n v="0"/>
    <n v="0"/>
    <n v="0"/>
    <n v="0"/>
    <n v="1"/>
    <n v="0"/>
    <n v="0"/>
    <n v="0"/>
    <n v="0"/>
    <n v="0"/>
    <n v="1"/>
    <n v="10.9"/>
    <n v="0"/>
  </r>
  <r>
    <x v="8"/>
    <n v="9208"/>
    <x v="8"/>
    <s v="Purén"/>
    <n v="1"/>
    <s v="Aprehendidos"/>
    <n v="220104005"/>
    <n v="220104"/>
    <s v="Delitos Sexuales"/>
    <s v="Violación"/>
    <n v="1"/>
    <n v="0"/>
    <n v="0"/>
    <n v="0"/>
    <n v="8"/>
    <n v="8.1"/>
    <n v="0"/>
    <n v="0"/>
    <n v="0"/>
    <n v="0"/>
    <n v="0"/>
    <n v="1"/>
    <n v="0"/>
    <n v="0"/>
    <n v="0"/>
    <n v="0"/>
    <n v="0"/>
    <n v="0"/>
    <n v="8.1"/>
    <n v="0"/>
    <n v="0"/>
    <n v="0"/>
    <n v="0"/>
    <n v="0"/>
    <n v="1"/>
    <n v="0"/>
    <n v="0"/>
    <n v="0"/>
    <n v="0"/>
    <n v="0"/>
    <n v="0"/>
    <n v="1"/>
    <n v="0"/>
    <n v="0"/>
    <n v="0"/>
    <n v="0"/>
    <n v="0"/>
    <n v="1"/>
    <n v="0"/>
    <n v="0"/>
    <n v="0"/>
    <n v="0"/>
    <n v="0"/>
    <n v="0"/>
    <n v="8.1"/>
    <n v="0"/>
    <n v="0"/>
    <n v="0"/>
    <n v="0"/>
    <n v="0"/>
    <n v="1"/>
    <n v="0"/>
    <n v="0"/>
  </r>
  <r>
    <x v="8"/>
    <n v="9208"/>
    <x v="8"/>
    <s v="Purén"/>
    <n v="2"/>
    <s v="Casos Policiales"/>
    <n v="220104005"/>
    <n v="220104"/>
    <s v="Delitos Sexuales"/>
    <s v="Violación"/>
    <n v="2"/>
    <n v="7.9"/>
    <n v="8"/>
    <n v="8"/>
    <n v="16.100000000000001"/>
    <n v="16.100000000000001"/>
    <n v="8.1"/>
    <n v="0"/>
    <n v="9.1"/>
    <n v="9.3000000000000007"/>
    <n v="9.4"/>
    <n v="9.5"/>
    <n v="9.6999999999999993"/>
    <n v="0"/>
    <n v="0"/>
    <n v="0"/>
    <n v="8"/>
    <n v="0"/>
    <n v="8.1"/>
    <n v="0"/>
    <n v="0"/>
    <n v="0"/>
    <n v="27.9"/>
    <n v="0"/>
    <n v="9.6"/>
    <n v="9.6999999999999993"/>
    <n v="0"/>
    <n v="0"/>
    <n v="0"/>
    <n v="0"/>
    <n v="0"/>
    <n v="1"/>
    <n v="0"/>
    <n v="9.1"/>
    <n v="9.1999999999999993"/>
    <n v="0"/>
    <n v="0"/>
    <n v="1"/>
    <n v="9.6999999999999993"/>
    <n v="0"/>
    <n v="0"/>
    <n v="15.9"/>
    <n v="8"/>
    <n v="0"/>
    <n v="8.1"/>
    <n v="0"/>
    <n v="9.1"/>
    <n v="0"/>
    <n v="18.7"/>
    <n v="9.5"/>
    <n v="1"/>
    <n v="29.3"/>
    <n v="9.3000000000000007"/>
  </r>
  <r>
    <x v="8"/>
    <n v="9208"/>
    <x v="8"/>
    <s v="Purén"/>
    <n v="3"/>
    <s v="Denuncias"/>
    <n v="220104005"/>
    <n v="220104"/>
    <s v="Delitos Sexuales"/>
    <s v="Violación"/>
    <n v="3"/>
    <n v="7.9"/>
    <n v="8"/>
    <n v="8"/>
    <n v="8"/>
    <n v="8.1"/>
    <n v="8.1"/>
    <n v="0"/>
    <n v="9.1"/>
    <n v="9.3000000000000007"/>
    <n v="9.4"/>
    <n v="9.5"/>
    <n v="9.6999999999999993"/>
    <n v="0"/>
    <n v="0"/>
    <n v="0"/>
    <n v="8"/>
    <n v="0"/>
    <n v="1"/>
    <n v="0"/>
    <n v="0"/>
    <n v="0"/>
    <n v="27.9"/>
    <n v="0"/>
    <n v="9.6"/>
    <n v="9.6999999999999993"/>
    <n v="0"/>
    <n v="0"/>
    <n v="0"/>
    <n v="0"/>
    <n v="0"/>
    <n v="1"/>
    <n v="0"/>
    <n v="9.1"/>
    <n v="9.1999999999999993"/>
    <n v="0"/>
    <n v="0"/>
    <n v="1"/>
    <n v="9.6999999999999993"/>
    <n v="0"/>
    <n v="0"/>
    <n v="15.9"/>
    <n v="8"/>
    <n v="0"/>
    <n v="1"/>
    <n v="0"/>
    <n v="9.1"/>
    <n v="0"/>
    <n v="18.7"/>
    <n v="9.5"/>
    <n v="1"/>
    <n v="19.600000000000001"/>
    <n v="9.3000000000000007"/>
  </r>
  <r>
    <x v="8"/>
    <n v="9208"/>
    <x v="8"/>
    <s v="Purén"/>
    <n v="4"/>
    <s v="Detenciones"/>
    <n v="220104005"/>
    <n v="220104"/>
    <s v="Delitos Sexuales"/>
    <s v="Violación"/>
    <n v="4"/>
    <n v="0"/>
    <n v="0"/>
    <n v="0"/>
    <n v="8"/>
    <n v="8.1"/>
    <n v="0"/>
    <n v="0"/>
    <n v="0"/>
    <n v="0"/>
    <n v="0"/>
    <n v="1"/>
    <n v="0"/>
    <n v="0"/>
    <n v="0"/>
    <n v="0"/>
    <n v="0"/>
    <n v="0"/>
    <n v="8.1"/>
    <n v="0"/>
    <n v="0"/>
    <n v="0"/>
    <n v="0"/>
    <n v="0"/>
    <n v="1"/>
    <n v="0"/>
    <n v="0"/>
    <n v="0"/>
    <n v="0"/>
    <n v="0"/>
    <n v="0"/>
    <n v="1"/>
    <n v="0"/>
    <n v="0"/>
    <n v="0"/>
    <n v="0"/>
    <n v="0"/>
    <n v="1"/>
    <n v="0"/>
    <n v="0"/>
    <n v="0"/>
    <n v="0"/>
    <n v="0"/>
    <n v="0"/>
    <n v="8.1"/>
    <n v="0"/>
    <n v="0"/>
    <n v="0"/>
    <n v="0"/>
    <n v="0"/>
    <n v="1"/>
    <n v="9.8000000000000007"/>
    <n v="0"/>
  </r>
  <r>
    <x v="8"/>
    <n v="9209"/>
    <x v="8"/>
    <s v="Renaico"/>
    <n v="1"/>
    <s v="Aprehendidos"/>
    <n v="220104005"/>
    <n v="220104"/>
    <s v="Delitos Sexuales"/>
    <s v="Violación"/>
    <n v="1"/>
    <n v="0"/>
    <n v="0"/>
    <n v="0"/>
    <n v="0"/>
    <n v="1"/>
    <n v="0"/>
    <n v="0"/>
    <n v="0"/>
    <n v="0"/>
    <n v="0"/>
    <n v="1"/>
    <n v="0"/>
    <n v="0"/>
    <n v="0"/>
    <n v="0"/>
    <n v="0"/>
    <n v="0"/>
    <n v="1"/>
    <n v="0"/>
    <n v="0"/>
    <n v="0"/>
    <n v="0"/>
    <n v="0"/>
    <n v="1"/>
    <n v="0"/>
    <n v="0"/>
    <n v="0"/>
    <n v="0"/>
    <n v="0"/>
    <n v="39.1"/>
    <n v="1"/>
    <n v="0"/>
    <n v="0"/>
    <n v="0"/>
    <n v="0"/>
    <n v="0"/>
    <n v="1"/>
    <n v="0"/>
    <n v="0"/>
    <n v="0"/>
    <n v="0"/>
    <n v="0"/>
    <n v="0"/>
    <n v="1"/>
    <n v="0"/>
    <n v="0"/>
    <n v="0"/>
    <n v="0"/>
    <n v="11.5"/>
    <n v="1"/>
    <n v="0"/>
    <n v="0"/>
  </r>
  <r>
    <x v="8"/>
    <n v="9209"/>
    <x v="8"/>
    <s v="Renaico"/>
    <n v="2"/>
    <s v="Casos Policiales"/>
    <n v="220104005"/>
    <n v="220104"/>
    <s v="Delitos Sexuales"/>
    <s v="Violación"/>
    <n v="2"/>
    <n v="0"/>
    <n v="0"/>
    <n v="9.8000000000000007"/>
    <n v="0"/>
    <n v="1"/>
    <n v="0"/>
    <n v="0"/>
    <n v="0"/>
    <n v="0"/>
    <n v="11.4"/>
    <n v="1"/>
    <n v="23.1"/>
    <n v="9.1999999999999993"/>
    <n v="0"/>
    <n v="9.9"/>
    <n v="9.8000000000000007"/>
    <n v="9.8000000000000007"/>
    <n v="9.6999999999999993"/>
    <n v="0"/>
    <n v="0"/>
    <n v="22.7"/>
    <n v="11.4"/>
    <n v="22.9"/>
    <n v="1"/>
    <n v="11.6"/>
    <n v="0"/>
    <n v="0"/>
    <n v="0"/>
    <n v="0"/>
    <n v="29.3"/>
    <n v="1"/>
    <n v="19.3"/>
    <n v="0"/>
    <n v="0"/>
    <n v="11.4"/>
    <n v="11.5"/>
    <n v="1"/>
    <n v="34.799999999999997"/>
    <n v="9.1999999999999993"/>
    <n v="0"/>
    <n v="0"/>
    <n v="9.8000000000000007"/>
    <n v="0"/>
    <n v="1"/>
    <n v="0"/>
    <n v="0"/>
    <n v="0"/>
    <n v="0"/>
    <n v="11.5"/>
    <n v="11.5"/>
    <n v="0"/>
    <n v="0"/>
  </r>
  <r>
    <x v="8"/>
    <n v="9209"/>
    <x v="8"/>
    <s v="Renaico"/>
    <n v="3"/>
    <s v="Denuncias"/>
    <n v="220104005"/>
    <n v="220104"/>
    <s v="Delitos Sexuales"/>
    <s v="Violación"/>
    <n v="3"/>
    <n v="0"/>
    <n v="0"/>
    <n v="9.8000000000000007"/>
    <n v="0"/>
    <n v="1"/>
    <n v="0"/>
    <n v="0"/>
    <n v="0"/>
    <n v="0"/>
    <n v="11.4"/>
    <n v="1"/>
    <n v="23.1"/>
    <n v="9.1999999999999993"/>
    <n v="0"/>
    <n v="9.9"/>
    <n v="9.8000000000000007"/>
    <n v="9.8000000000000007"/>
    <n v="9.6999999999999993"/>
    <n v="0"/>
    <n v="0"/>
    <n v="22.7"/>
    <n v="11.4"/>
    <n v="22.9"/>
    <n v="1"/>
    <n v="11.6"/>
    <n v="0"/>
    <n v="0"/>
    <n v="0"/>
    <n v="0"/>
    <n v="0"/>
    <n v="1"/>
    <n v="19.3"/>
    <n v="0"/>
    <n v="0"/>
    <n v="11.4"/>
    <n v="11.5"/>
    <n v="1"/>
    <n v="34.799999999999997"/>
    <n v="9.1999999999999993"/>
    <n v="0"/>
    <n v="0"/>
    <n v="9.8000000000000007"/>
    <n v="0"/>
    <n v="1"/>
    <n v="0"/>
    <n v="0"/>
    <n v="0"/>
    <n v="0"/>
    <n v="0"/>
    <n v="11.5"/>
    <n v="0"/>
    <n v="0"/>
  </r>
  <r>
    <x v="8"/>
    <n v="9209"/>
    <x v="8"/>
    <s v="Renaico"/>
    <n v="4"/>
    <s v="Detenciones"/>
    <n v="220104005"/>
    <n v="220104"/>
    <s v="Delitos Sexuales"/>
    <s v="Violación"/>
    <n v="4"/>
    <n v="0"/>
    <n v="0"/>
    <n v="0"/>
    <n v="0"/>
    <n v="1"/>
    <n v="0"/>
    <n v="0"/>
    <n v="0"/>
    <n v="0"/>
    <n v="0"/>
    <n v="1"/>
    <n v="0"/>
    <n v="0"/>
    <n v="0"/>
    <n v="0"/>
    <n v="0"/>
    <n v="0"/>
    <n v="1"/>
    <n v="0"/>
    <n v="0"/>
    <n v="0"/>
    <n v="0"/>
    <n v="0"/>
    <n v="1"/>
    <n v="0"/>
    <n v="0"/>
    <n v="0"/>
    <n v="0"/>
    <n v="0"/>
    <n v="29.3"/>
    <n v="1"/>
    <n v="0"/>
    <n v="0"/>
    <n v="0"/>
    <n v="0"/>
    <n v="0"/>
    <n v="1"/>
    <n v="0"/>
    <n v="0"/>
    <n v="0"/>
    <n v="0"/>
    <n v="0"/>
    <n v="0"/>
    <n v="1"/>
    <n v="0"/>
    <n v="0"/>
    <n v="0"/>
    <n v="0"/>
    <n v="11.5"/>
    <n v="1"/>
    <n v="0"/>
    <n v="0"/>
  </r>
  <r>
    <x v="8"/>
    <n v="9210"/>
    <x v="8"/>
    <s v="Traiguén"/>
    <n v="1"/>
    <s v="Aprehendidos"/>
    <n v="220104005"/>
    <n v="220104"/>
    <s v="Delitos Sexuales"/>
    <s v="Violación"/>
    <n v="1"/>
    <n v="5.2"/>
    <n v="10.3"/>
    <n v="0"/>
    <n v="0"/>
    <n v="1"/>
    <n v="5.2"/>
    <n v="0"/>
    <n v="0"/>
    <n v="0"/>
    <n v="0"/>
    <n v="1"/>
    <n v="0"/>
    <n v="0"/>
    <n v="0"/>
    <n v="5.2"/>
    <n v="0"/>
    <n v="10.4"/>
    <n v="5.2"/>
    <n v="0"/>
    <n v="0"/>
    <n v="0"/>
    <n v="5.2"/>
    <n v="0"/>
    <n v="1"/>
    <n v="0"/>
    <n v="0"/>
    <n v="5.2"/>
    <n v="0"/>
    <n v="15.5"/>
    <n v="0"/>
    <n v="1"/>
    <n v="0"/>
    <n v="0"/>
    <n v="11.6"/>
    <n v="0"/>
    <n v="0"/>
    <n v="1"/>
    <n v="0"/>
    <n v="0"/>
    <n v="5.2"/>
    <n v="10.3"/>
    <n v="0"/>
    <n v="5.2"/>
    <n v="5.2"/>
    <n v="0"/>
    <n v="5.8"/>
    <n v="0"/>
    <n v="0"/>
    <n v="0"/>
    <n v="1"/>
    <n v="0"/>
    <n v="0"/>
  </r>
  <r>
    <x v="8"/>
    <n v="9210"/>
    <x v="8"/>
    <s v="Traiguén"/>
    <n v="2"/>
    <s v="Casos Policiales"/>
    <n v="220104005"/>
    <n v="220104"/>
    <s v="Delitos Sexuales"/>
    <s v="Violación"/>
    <n v="2"/>
    <n v="5.2"/>
    <n v="20.7"/>
    <n v="10.4"/>
    <n v="0"/>
    <n v="5.2"/>
    <n v="15.6"/>
    <n v="5.7"/>
    <n v="17.3"/>
    <n v="0"/>
    <n v="0"/>
    <n v="6"/>
    <n v="6"/>
    <n v="5.2"/>
    <n v="10.3"/>
    <n v="5.2"/>
    <n v="10.4"/>
    <n v="15.5"/>
    <n v="15.5"/>
    <n v="0"/>
    <n v="17.2"/>
    <n v="0"/>
    <n v="11.7"/>
    <n v="0"/>
    <n v="6"/>
    <n v="0"/>
    <n v="5.2"/>
    <n v="10.3"/>
    <n v="0"/>
    <n v="31.1"/>
    <n v="15.5"/>
    <n v="10.4"/>
    <n v="10.4"/>
    <n v="5.7"/>
    <n v="11.6"/>
    <n v="35.200000000000003"/>
    <n v="0"/>
    <n v="1"/>
    <n v="6.1"/>
    <n v="15.5"/>
    <n v="15.5"/>
    <n v="20.7"/>
    <n v="5.2"/>
    <n v="5.2"/>
    <n v="10.4"/>
    <n v="10.4"/>
    <n v="11.5"/>
    <n v="11.6"/>
    <n v="5.9"/>
    <n v="0"/>
    <n v="6"/>
    <n v="0"/>
    <n v="0"/>
  </r>
  <r>
    <x v="8"/>
    <n v="9210"/>
    <x v="8"/>
    <s v="Traiguén"/>
    <n v="3"/>
    <s v="Denuncias"/>
    <n v="220104005"/>
    <n v="220104"/>
    <s v="Delitos Sexuales"/>
    <s v="Violación"/>
    <n v="3"/>
    <n v="0"/>
    <n v="10.3"/>
    <n v="10.4"/>
    <n v="0"/>
    <n v="5.2"/>
    <n v="10.4"/>
    <n v="5.7"/>
    <n v="17.3"/>
    <n v="0"/>
    <n v="0"/>
    <n v="6"/>
    <n v="6"/>
    <n v="5.2"/>
    <n v="10.3"/>
    <n v="0"/>
    <n v="10.4"/>
    <n v="5.2"/>
    <n v="10.4"/>
    <n v="0"/>
    <n v="17.2"/>
    <n v="0"/>
    <n v="5.8"/>
    <n v="0"/>
    <n v="6"/>
    <n v="0"/>
    <n v="5.2"/>
    <n v="5.2"/>
    <n v="0"/>
    <n v="15.5"/>
    <n v="15.5"/>
    <n v="10.4"/>
    <n v="10.4"/>
    <n v="5.7"/>
    <n v="0"/>
    <n v="35.200000000000003"/>
    <n v="0"/>
    <n v="1"/>
    <n v="6.1"/>
    <n v="15.5"/>
    <n v="10.3"/>
    <n v="10.3"/>
    <n v="5.2"/>
    <n v="0"/>
    <n v="5.2"/>
    <n v="10.4"/>
    <n v="5.8"/>
    <n v="11.6"/>
    <n v="5.9"/>
    <n v="0"/>
    <n v="6"/>
    <n v="0"/>
    <n v="0"/>
  </r>
  <r>
    <x v="8"/>
    <n v="9210"/>
    <x v="8"/>
    <s v="Traiguén"/>
    <n v="4"/>
    <s v="Detenciones"/>
    <n v="220104005"/>
    <n v="220104"/>
    <s v="Delitos Sexuales"/>
    <s v="Violación"/>
    <n v="4"/>
    <n v="5.2"/>
    <n v="10.3"/>
    <n v="0"/>
    <n v="0"/>
    <n v="1"/>
    <n v="5.2"/>
    <n v="0"/>
    <n v="0"/>
    <n v="0"/>
    <n v="0"/>
    <n v="1"/>
    <n v="0"/>
    <n v="0"/>
    <n v="0"/>
    <n v="5.2"/>
    <n v="0"/>
    <n v="10.4"/>
    <n v="5.2"/>
    <n v="0"/>
    <n v="0"/>
    <n v="0"/>
    <n v="5.8"/>
    <n v="0"/>
    <n v="1"/>
    <n v="0"/>
    <n v="0"/>
    <n v="5.2"/>
    <n v="0"/>
    <n v="15.5"/>
    <n v="0"/>
    <n v="1"/>
    <n v="0"/>
    <n v="0"/>
    <n v="11.6"/>
    <n v="0"/>
    <n v="0"/>
    <n v="1"/>
    <n v="0"/>
    <n v="0"/>
    <n v="5.2"/>
    <n v="10.3"/>
    <n v="0"/>
    <n v="5.2"/>
    <n v="5.2"/>
    <n v="0"/>
    <n v="5.8"/>
    <n v="0"/>
    <n v="0"/>
    <n v="0"/>
    <n v="1"/>
    <n v="0"/>
    <n v="0"/>
  </r>
  <r>
    <x v="8"/>
    <n v="9211"/>
    <x v="8"/>
    <s v="Victoria"/>
    <n v="1"/>
    <s v="Aprehendidos"/>
    <n v="220104005"/>
    <n v="220104"/>
    <s v="Delitos Sexuales"/>
    <s v="Violación"/>
    <n v="1"/>
    <n v="0"/>
    <n v="0"/>
    <n v="2.9"/>
    <n v="0"/>
    <n v="1"/>
    <n v="0"/>
    <n v="2.9"/>
    <n v="0"/>
    <n v="0"/>
    <n v="0"/>
    <n v="1"/>
    <n v="2.8"/>
    <n v="0"/>
    <n v="2.9"/>
    <n v="0"/>
    <n v="0"/>
    <n v="2.9"/>
    <n v="2.9"/>
    <n v="0"/>
    <n v="0"/>
    <n v="0"/>
    <n v="0"/>
    <n v="0"/>
    <n v="1"/>
    <n v="0"/>
    <n v="0"/>
    <n v="0"/>
    <n v="0"/>
    <n v="0"/>
    <n v="0"/>
    <n v="1"/>
    <n v="2.9"/>
    <n v="0"/>
    <n v="0"/>
    <n v="0"/>
    <n v="0"/>
    <n v="3.2"/>
    <n v="0"/>
    <n v="0"/>
    <n v="2.9"/>
    <n v="0"/>
    <n v="0"/>
    <n v="2.9"/>
    <n v="1"/>
    <n v="0"/>
    <n v="0"/>
    <n v="3.1"/>
    <n v="0"/>
    <n v="0"/>
    <n v="1"/>
    <n v="0"/>
    <n v="0"/>
  </r>
  <r>
    <x v="8"/>
    <n v="9211"/>
    <x v="8"/>
    <s v="Victoria"/>
    <n v="2"/>
    <s v="Casos Policiales"/>
    <n v="220104005"/>
    <n v="220104"/>
    <s v="Delitos Sexuales"/>
    <s v="Violación"/>
    <n v="2"/>
    <n v="2.9"/>
    <n v="2.9"/>
    <n v="2.9"/>
    <n v="0"/>
    <n v="8.6"/>
    <n v="5.7"/>
    <n v="9.1999999999999993"/>
    <n v="6.2"/>
    <n v="15.6"/>
    <n v="3.1"/>
    <n v="3.2"/>
    <n v="12.7"/>
    <n v="2.8"/>
    <n v="5.8"/>
    <n v="2.9"/>
    <n v="5.7"/>
    <n v="5.7"/>
    <n v="8.6"/>
    <n v="5.7"/>
    <n v="9.3000000000000007"/>
    <n v="0"/>
    <n v="3.1"/>
    <n v="6.3"/>
    <n v="3.2"/>
    <n v="0"/>
    <n v="0"/>
    <n v="2.9"/>
    <n v="2.9"/>
    <n v="0"/>
    <n v="2.9"/>
    <n v="2.9"/>
    <n v="11.4"/>
    <n v="0"/>
    <n v="3.1"/>
    <n v="3.1"/>
    <n v="0"/>
    <n v="9.5"/>
    <n v="0"/>
    <n v="8.5"/>
    <n v="2.9"/>
    <n v="0"/>
    <n v="2.9"/>
    <n v="8.6"/>
    <n v="2.9"/>
    <n v="5.7"/>
    <n v="0"/>
    <n v="3.1"/>
    <n v="12.5"/>
    <n v="3.1"/>
    <n v="3.2"/>
    <n v="6.4"/>
    <n v="15.6"/>
  </r>
  <r>
    <x v="8"/>
    <n v="9211"/>
    <x v="8"/>
    <s v="Victoria"/>
    <n v="3"/>
    <s v="Denuncias"/>
    <n v="220104005"/>
    <n v="220104"/>
    <s v="Delitos Sexuales"/>
    <s v="Violación"/>
    <n v="3"/>
    <n v="2.9"/>
    <n v="2.9"/>
    <n v="0"/>
    <n v="0"/>
    <n v="8.6"/>
    <n v="5.7"/>
    <n v="6.2"/>
    <n v="6.2"/>
    <n v="15.6"/>
    <n v="3.1"/>
    <n v="3.2"/>
    <n v="9.5"/>
    <n v="2.8"/>
    <n v="2.9"/>
    <n v="2.9"/>
    <n v="5.7"/>
    <n v="2.9"/>
    <n v="5.7"/>
    <n v="5.7"/>
    <n v="9.3000000000000007"/>
    <n v="0"/>
    <n v="3.1"/>
    <n v="6.3"/>
    <n v="3.2"/>
    <n v="0"/>
    <n v="0"/>
    <n v="2.9"/>
    <n v="2.9"/>
    <n v="0"/>
    <n v="2.9"/>
    <n v="2.9"/>
    <n v="8.6"/>
    <n v="0"/>
    <n v="3.1"/>
    <n v="3.1"/>
    <n v="0"/>
    <n v="6.3"/>
    <n v="0"/>
    <n v="5.6"/>
    <n v="0"/>
    <n v="0"/>
    <n v="2.9"/>
    <n v="5.7"/>
    <n v="2.9"/>
    <n v="5.7"/>
    <n v="0"/>
    <n v="0"/>
    <n v="12.5"/>
    <n v="3.1"/>
    <n v="3.2"/>
    <n v="6.4"/>
    <n v="15.6"/>
  </r>
  <r>
    <x v="8"/>
    <n v="9211"/>
    <x v="8"/>
    <s v="Victoria"/>
    <n v="4"/>
    <s v="Detenciones"/>
    <n v="220104005"/>
    <n v="220104"/>
    <s v="Delitos Sexuales"/>
    <s v="Violación"/>
    <n v="4"/>
    <n v="0"/>
    <n v="0"/>
    <n v="2.9"/>
    <n v="0"/>
    <n v="1"/>
    <n v="0"/>
    <n v="3.1"/>
    <n v="0"/>
    <n v="0"/>
    <n v="0"/>
    <n v="1"/>
    <n v="3.2"/>
    <n v="0"/>
    <n v="2.9"/>
    <n v="0"/>
    <n v="0"/>
    <n v="2.9"/>
    <n v="2.9"/>
    <n v="0"/>
    <n v="0"/>
    <n v="0"/>
    <n v="0"/>
    <n v="0"/>
    <n v="1"/>
    <n v="0"/>
    <n v="0"/>
    <n v="0"/>
    <n v="0"/>
    <n v="0"/>
    <n v="0"/>
    <n v="1"/>
    <n v="2.9"/>
    <n v="0"/>
    <n v="0"/>
    <n v="0"/>
    <n v="0"/>
    <n v="3.2"/>
    <n v="0"/>
    <n v="2.8"/>
    <n v="2.9"/>
    <n v="0"/>
    <n v="0"/>
    <n v="2.9"/>
    <n v="1"/>
    <n v="0"/>
    <n v="0"/>
    <n v="3.1"/>
    <n v="0"/>
    <n v="0"/>
    <n v="1"/>
    <n v="0"/>
    <n v="0"/>
  </r>
  <r>
    <x v="9"/>
    <n v="10101"/>
    <x v="9"/>
    <s v="Puerto Montt"/>
    <n v="1"/>
    <s v="Aprehendidos"/>
    <n v="220104005"/>
    <n v="220104"/>
    <s v="Delitos Sexuales"/>
    <s v="Violación"/>
    <n v="1"/>
    <n v="0"/>
    <n v="0"/>
    <n v="0.4"/>
    <n v="0"/>
    <n v="0.4"/>
    <n v="1.7"/>
    <n v="0.4"/>
    <n v="0"/>
    <n v="0.8"/>
    <n v="0.8"/>
    <n v="0.8"/>
    <n v="0"/>
    <n v="0.4"/>
    <n v="0.9"/>
    <n v="0.5"/>
    <n v="0.9"/>
    <n v="0.9"/>
    <n v="0.8"/>
    <n v="1.2"/>
    <n v="0.4"/>
    <n v="0.4"/>
    <n v="0.4"/>
    <n v="0.8"/>
    <n v="0.4"/>
    <n v="0"/>
    <n v="0.7"/>
    <n v="2.2999999999999998"/>
    <n v="0"/>
    <n v="0.9"/>
    <n v="0.4"/>
    <n v="0.4"/>
    <n v="0"/>
    <n v="1.1000000000000001"/>
    <n v="0.4"/>
    <n v="0.7"/>
    <n v="0"/>
    <n v="1"/>
    <n v="0.7"/>
    <n v="0.4"/>
    <n v="0"/>
    <n v="0.9"/>
    <n v="0.4"/>
    <n v="0.4"/>
    <n v="1"/>
    <n v="0"/>
    <n v="1.1000000000000001"/>
    <n v="0"/>
    <n v="0.4"/>
    <n v="0.4"/>
    <n v="1"/>
    <n v="1"/>
    <n v="0.7"/>
  </r>
  <r>
    <x v="9"/>
    <n v="10101"/>
    <x v="9"/>
    <s v="Puerto Montt"/>
    <n v="2"/>
    <s v="Casos Policiales"/>
    <n v="220104005"/>
    <n v="220104"/>
    <s v="Delitos Sexuales"/>
    <s v="Violación"/>
    <n v="2"/>
    <n v="6"/>
    <n v="9"/>
    <n v="4"/>
    <n v="7.3"/>
    <n v="5.9"/>
    <n v="7"/>
    <n v="5.8"/>
    <n v="4.2"/>
    <n v="5.5"/>
    <n v="4.7"/>
    <n v="4.9000000000000004"/>
    <n v="7.2"/>
    <n v="10.4"/>
    <n v="6"/>
    <n v="8.6"/>
    <n v="10.1"/>
    <n v="3.5"/>
    <n v="4.5999999999999996"/>
    <n v="5"/>
    <n v="3.8"/>
    <n v="4.5"/>
    <n v="3.7"/>
    <n v="2.9"/>
    <n v="4.2"/>
    <n v="6.2"/>
    <n v="4.8"/>
    <n v="8.3000000000000007"/>
    <n v="8.6"/>
    <n v="6.6"/>
    <n v="7.8"/>
    <n v="7.2"/>
    <n v="4.5999999999999996"/>
    <n v="6.9"/>
    <n v="4.8"/>
    <n v="5.0999999999999996"/>
    <n v="6.1"/>
    <n v="4.2"/>
    <n v="4.4000000000000004"/>
    <n v="5.9"/>
    <n v="3.7"/>
    <n v="8.6"/>
    <n v="7.5"/>
    <n v="5.6"/>
    <n v="3.8"/>
    <n v="5.8"/>
    <n v="5.3"/>
    <n v="8.1999999999999993"/>
    <n v="3.3"/>
    <n v="5.3"/>
    <n v="6.2"/>
    <n v="8.1"/>
    <n v="5.5"/>
  </r>
  <r>
    <x v="9"/>
    <n v="10101"/>
    <x v="9"/>
    <s v="Puerto Montt"/>
    <n v="3"/>
    <s v="Denuncias"/>
    <n v="220104005"/>
    <n v="220104"/>
    <s v="Delitos Sexuales"/>
    <s v="Violación"/>
    <n v="3"/>
    <n v="6"/>
    <n v="9"/>
    <n v="3.5"/>
    <n v="7.3"/>
    <n v="5.5"/>
    <n v="5.8"/>
    <n v="5.4"/>
    <n v="4.2"/>
    <n v="4.8"/>
    <n v="4"/>
    <n v="4.2"/>
    <n v="7.2"/>
    <n v="9.6999999999999993"/>
    <n v="5.0999999999999996"/>
    <n v="8.1"/>
    <n v="9.3000000000000007"/>
    <n v="2.6"/>
    <n v="3.8"/>
    <n v="3.7"/>
    <n v="3.5"/>
    <n v="4.0999999999999996"/>
    <n v="3.3"/>
    <n v="2.2000000000000002"/>
    <n v="3.5"/>
    <n v="6.2"/>
    <n v="4.0999999999999996"/>
    <n v="7.4"/>
    <n v="8.6"/>
    <n v="5.7"/>
    <n v="7.3"/>
    <n v="6.8"/>
    <n v="4.5999999999999996"/>
    <n v="5.7"/>
    <n v="4.5"/>
    <n v="4.7"/>
    <n v="6.1"/>
    <n v="4.2"/>
    <n v="3.8"/>
    <n v="5.6"/>
    <n v="3.7"/>
    <n v="7.7"/>
    <n v="7.1"/>
    <n v="5.2"/>
    <n v="3.8"/>
    <n v="5.8"/>
    <n v="4.2"/>
    <n v="8.1999999999999993"/>
    <n v="2.9"/>
    <n v="5"/>
    <n v="6.2"/>
    <n v="6.8"/>
    <n v="4.8"/>
  </r>
  <r>
    <x v="9"/>
    <n v="10101"/>
    <x v="9"/>
    <s v="Puerto Montt"/>
    <n v="4"/>
    <s v="Detenciones"/>
    <n v="220104005"/>
    <n v="220104"/>
    <s v="Delitos Sexuales"/>
    <s v="Violación"/>
    <n v="4"/>
    <n v="0"/>
    <n v="0"/>
    <n v="0.4"/>
    <n v="0"/>
    <n v="0.4"/>
    <n v="1.2"/>
    <n v="0.4"/>
    <n v="0"/>
    <n v="0.7"/>
    <n v="0.7"/>
    <n v="0.7"/>
    <n v="0"/>
    <n v="0.7"/>
    <n v="0.9"/>
    <n v="0.5"/>
    <n v="0.9"/>
    <n v="0.9"/>
    <n v="0.8"/>
    <n v="1.2"/>
    <n v="0.4"/>
    <n v="0.4"/>
    <n v="0.4"/>
    <n v="0.7"/>
    <n v="0.7"/>
    <n v="0"/>
    <n v="0.7"/>
    <n v="0.9"/>
    <n v="0"/>
    <n v="0.9"/>
    <n v="0.4"/>
    <n v="0.4"/>
    <n v="0"/>
    <n v="1.1000000000000001"/>
    <n v="0.4"/>
    <n v="0.4"/>
    <n v="0"/>
    <n v="1"/>
    <n v="0.7"/>
    <n v="0.4"/>
    <n v="0"/>
    <n v="0.9"/>
    <n v="0.4"/>
    <n v="0.4"/>
    <n v="1"/>
    <n v="0"/>
    <n v="1.1000000000000001"/>
    <n v="0"/>
    <n v="0.4"/>
    <n v="0.4"/>
    <n v="1"/>
    <n v="1.4"/>
    <n v="0.7"/>
  </r>
  <r>
    <x v="9"/>
    <n v="10102"/>
    <x v="9"/>
    <s v="Calbuco"/>
    <n v="1"/>
    <s v="Aprehendidos"/>
    <n v="220104005"/>
    <n v="220104"/>
    <s v="Delitos Sexuales"/>
    <s v="Violación"/>
    <n v="1"/>
    <n v="0"/>
    <n v="0"/>
    <n v="2.9"/>
    <n v="0"/>
    <n v="1"/>
    <n v="0"/>
    <n v="0"/>
    <n v="0"/>
    <n v="0"/>
    <n v="0"/>
    <n v="1"/>
    <n v="2.7"/>
    <n v="0"/>
    <n v="0"/>
    <n v="0"/>
    <n v="0"/>
    <n v="0"/>
    <n v="5.7"/>
    <n v="2.8"/>
    <n v="0"/>
    <n v="0"/>
    <n v="2.7"/>
    <n v="0"/>
    <n v="5.3"/>
    <n v="0"/>
    <n v="0"/>
    <n v="0"/>
    <n v="2.9"/>
    <n v="0"/>
    <n v="5.8"/>
    <n v="1"/>
    <n v="0"/>
    <n v="0"/>
    <n v="0"/>
    <n v="0"/>
    <n v="0"/>
    <n v="1"/>
    <n v="2.6"/>
    <n v="0"/>
    <n v="0"/>
    <n v="2.9"/>
    <n v="0"/>
    <n v="2.9"/>
    <n v="1"/>
    <n v="2.8"/>
    <n v="0"/>
    <n v="0"/>
    <n v="0"/>
    <n v="0"/>
    <n v="1"/>
    <n v="2.6"/>
    <n v="0"/>
  </r>
  <r>
    <x v="9"/>
    <n v="10102"/>
    <x v="9"/>
    <s v="Calbuco"/>
    <n v="2"/>
    <s v="Casos Policiales"/>
    <n v="220104005"/>
    <n v="220104"/>
    <s v="Delitos Sexuales"/>
    <s v="Violación"/>
    <n v="2"/>
    <n v="2.9"/>
    <n v="5.8"/>
    <n v="14.5"/>
    <n v="5.8"/>
    <n v="1"/>
    <n v="0"/>
    <n v="2.7"/>
    <n v="2.7"/>
    <n v="10.8"/>
    <n v="0"/>
    <n v="1"/>
    <n v="10.6"/>
    <n v="5.4"/>
    <n v="11.8"/>
    <n v="8.8000000000000007"/>
    <n v="8.6999999999999993"/>
    <n v="8.6"/>
    <n v="5.7"/>
    <n v="2.8"/>
    <n v="0"/>
    <n v="2.7"/>
    <n v="2.7"/>
    <n v="5.4"/>
    <n v="8"/>
    <n v="2.6"/>
    <n v="2.7"/>
    <n v="2.9"/>
    <n v="5.8"/>
    <n v="2.9"/>
    <n v="8.6"/>
    <n v="1"/>
    <n v="2.8"/>
    <n v="2.7"/>
    <n v="0"/>
    <n v="10.8"/>
    <n v="0"/>
    <n v="5.3"/>
    <n v="5.3"/>
    <n v="10.9"/>
    <n v="5.9"/>
    <n v="8.8000000000000007"/>
    <n v="0"/>
    <n v="5.8"/>
    <n v="1"/>
    <n v="5.7"/>
    <n v="5.5"/>
    <n v="5.4"/>
    <n v="10.8"/>
    <n v="10.7"/>
    <n v="5.3"/>
    <n v="7.9"/>
    <n v="10.8"/>
  </r>
  <r>
    <x v="9"/>
    <n v="10102"/>
    <x v="9"/>
    <s v="Calbuco"/>
    <n v="3"/>
    <s v="Denuncias"/>
    <n v="220104005"/>
    <n v="220104"/>
    <s v="Delitos Sexuales"/>
    <s v="Violación"/>
    <n v="3"/>
    <n v="2.9"/>
    <n v="5.8"/>
    <n v="11.6"/>
    <n v="5.8"/>
    <n v="1"/>
    <n v="0"/>
    <n v="2.7"/>
    <n v="2.7"/>
    <n v="10.8"/>
    <n v="0"/>
    <n v="1"/>
    <n v="7.9"/>
    <n v="5.4"/>
    <n v="11.8"/>
    <n v="8.8000000000000007"/>
    <n v="8.6999999999999993"/>
    <n v="8.6"/>
    <n v="1"/>
    <n v="0"/>
    <n v="0"/>
    <n v="2.7"/>
    <n v="0"/>
    <n v="5.4"/>
    <n v="2.7"/>
    <n v="2.6"/>
    <n v="2.7"/>
    <n v="2.9"/>
    <n v="2.9"/>
    <n v="2.9"/>
    <n v="2.9"/>
    <n v="1"/>
    <n v="2.8"/>
    <n v="2.7"/>
    <n v="0"/>
    <n v="10.8"/>
    <n v="0"/>
    <n v="5.3"/>
    <n v="2.6"/>
    <n v="10.9"/>
    <n v="5.9"/>
    <n v="5.8"/>
    <n v="0"/>
    <n v="2.9"/>
    <n v="1"/>
    <n v="2.8"/>
    <n v="5.5"/>
    <n v="5.4"/>
    <n v="10.8"/>
    <n v="10.7"/>
    <n v="5.3"/>
    <n v="5.3"/>
    <n v="10.8"/>
  </r>
  <r>
    <x v="9"/>
    <n v="10102"/>
    <x v="9"/>
    <s v="Calbuco"/>
    <n v="4"/>
    <s v="Detenciones"/>
    <n v="220104005"/>
    <n v="220104"/>
    <s v="Delitos Sexuales"/>
    <s v="Violación"/>
    <n v="4"/>
    <n v="0"/>
    <n v="0"/>
    <n v="2.9"/>
    <n v="0"/>
    <n v="1"/>
    <n v="0"/>
    <n v="0"/>
    <n v="0"/>
    <n v="0"/>
    <n v="0"/>
    <n v="1"/>
    <n v="2.6"/>
    <n v="0"/>
    <n v="0"/>
    <n v="0"/>
    <n v="0"/>
    <n v="0"/>
    <n v="5.7"/>
    <n v="2.8"/>
    <n v="0"/>
    <n v="0"/>
    <n v="2.7"/>
    <n v="0"/>
    <n v="5.3"/>
    <n v="0"/>
    <n v="0"/>
    <n v="0"/>
    <n v="2.9"/>
    <n v="0"/>
    <n v="5.8"/>
    <n v="1"/>
    <n v="0"/>
    <n v="0"/>
    <n v="0"/>
    <n v="0"/>
    <n v="0"/>
    <n v="1"/>
    <n v="2.6"/>
    <n v="0"/>
    <n v="0"/>
    <n v="2.9"/>
    <n v="0"/>
    <n v="2.9"/>
    <n v="1"/>
    <n v="2.8"/>
    <n v="0"/>
    <n v="0"/>
    <n v="0"/>
    <n v="0"/>
    <n v="1"/>
    <n v="2.6"/>
    <n v="0"/>
  </r>
  <r>
    <x v="9"/>
    <n v="10103"/>
    <x v="9"/>
    <s v="Cochamó"/>
    <n v="1"/>
    <s v="Aprehendidos"/>
    <n v="220104005"/>
    <n v="220104"/>
    <s v="Delitos Sexuales"/>
    <s v="Violación"/>
    <n v="1"/>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3"/>
    <x v="9"/>
    <s v="Cochamó"/>
    <n v="2"/>
    <s v="Casos Policiales"/>
    <n v="220104005"/>
    <n v="220104"/>
    <s v="Delitos Sexuales"/>
    <s v="Violación"/>
    <n v="2"/>
    <n v="0"/>
    <n v="23.5"/>
    <n v="0"/>
    <n v="23.8"/>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3"/>
    <s v="Denuncias"/>
    <n v="220104005"/>
    <n v="220104"/>
    <s v="Delitos Sexuales"/>
    <s v="Violación"/>
    <n v="3"/>
    <n v="0"/>
    <n v="0"/>
    <n v="0"/>
    <n v="0"/>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4"/>
    <s v="Detenciones"/>
    <n v="220104005"/>
    <n v="220104"/>
    <s v="Delitos Sexuales"/>
    <s v="Violación"/>
    <n v="4"/>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4"/>
    <x v="9"/>
    <s v="Fresia"/>
    <n v="1"/>
    <s v="Aprehendidos"/>
    <n v="220104005"/>
    <n v="220104"/>
    <s v="Delitos Sexuales"/>
    <s v="Violación"/>
    <n v="1"/>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4"/>
    <x v="9"/>
    <s v="Fresia"/>
    <n v="2"/>
    <s v="Casos Policiales"/>
    <n v="220104005"/>
    <n v="220104"/>
    <s v="Delitos Sexuales"/>
    <s v="Violación"/>
    <n v="2"/>
    <n v="15.6"/>
    <n v="0"/>
    <n v="7.8"/>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8.4"/>
    <n v="0"/>
    <n v="0"/>
    <n v="1"/>
    <n v="8.6999999999999993"/>
    <n v="0"/>
  </r>
  <r>
    <x v="9"/>
    <n v="10104"/>
    <x v="9"/>
    <s v="Fresia"/>
    <n v="3"/>
    <s v="Denuncias"/>
    <n v="220104005"/>
    <n v="220104"/>
    <s v="Delitos Sexuales"/>
    <s v="Violación"/>
    <n v="3"/>
    <n v="0"/>
    <n v="0"/>
    <n v="0"/>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0"/>
    <n v="0"/>
    <n v="0"/>
    <n v="1"/>
    <n v="8.6999999999999993"/>
    <n v="0"/>
  </r>
  <r>
    <x v="9"/>
    <n v="10104"/>
    <x v="9"/>
    <s v="Fresia"/>
    <n v="4"/>
    <s v="Detenciones"/>
    <n v="220104005"/>
    <n v="220104"/>
    <s v="Delitos Sexuales"/>
    <s v="Violación"/>
    <n v="4"/>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5"/>
    <x v="9"/>
    <s v="Frutillar"/>
    <n v="1"/>
    <s v="Aprehendidos"/>
    <n v="220104005"/>
    <n v="220104"/>
    <s v="Delitos Sexuales"/>
    <s v="Violación"/>
    <n v="1"/>
    <n v="5.7"/>
    <n v="5.6"/>
    <n v="0"/>
    <n v="0"/>
    <n v="5.4"/>
    <n v="0"/>
    <n v="0"/>
    <n v="0"/>
    <n v="0"/>
    <n v="0"/>
    <n v="1"/>
    <n v="5"/>
    <n v="4.9000000000000004"/>
    <n v="5.7"/>
    <n v="0"/>
    <n v="5.5"/>
    <n v="0"/>
    <n v="5.4"/>
    <n v="5.3"/>
    <n v="0"/>
    <n v="0"/>
    <n v="0"/>
    <n v="15.6"/>
    <n v="1"/>
    <n v="5.0999999999999996"/>
    <n v="0"/>
    <n v="0"/>
    <n v="0"/>
    <n v="0"/>
    <n v="0"/>
    <n v="1"/>
    <n v="5.3"/>
    <n v="0"/>
    <n v="0"/>
    <n v="0"/>
    <n v="0"/>
    <n v="1"/>
    <n v="0"/>
    <n v="0"/>
    <n v="0"/>
    <n v="0"/>
    <n v="5.5"/>
    <n v="0"/>
    <n v="1"/>
    <n v="0"/>
    <n v="0"/>
    <n v="0"/>
    <n v="0"/>
    <n v="0"/>
    <n v="1"/>
    <n v="0"/>
    <n v="0"/>
  </r>
  <r>
    <x v="9"/>
    <n v="10105"/>
    <x v="9"/>
    <s v="Frutillar"/>
    <n v="2"/>
    <s v="Casos Policiales"/>
    <n v="220104005"/>
    <n v="220104"/>
    <s v="Delitos Sexuales"/>
    <s v="Violación"/>
    <n v="2"/>
    <n v="5.7"/>
    <n v="11.2"/>
    <n v="0"/>
    <n v="5.4"/>
    <n v="26.8"/>
    <n v="0"/>
    <n v="0"/>
    <n v="0"/>
    <n v="0"/>
    <n v="0"/>
    <n v="5.2"/>
    <n v="5.0999999999999996"/>
    <n v="9.9"/>
    <n v="17"/>
    <n v="5.6"/>
    <n v="11"/>
    <n v="10.9"/>
    <n v="10.7"/>
    <n v="10.6"/>
    <n v="0"/>
    <n v="5.3"/>
    <n v="0"/>
    <n v="10.4"/>
    <n v="1"/>
    <n v="10.199999999999999"/>
    <n v="0"/>
    <n v="5.7"/>
    <n v="0"/>
    <n v="0"/>
    <n v="0"/>
    <n v="1"/>
    <n v="5.3"/>
    <n v="0"/>
    <n v="5.3"/>
    <n v="15.7"/>
    <n v="0"/>
    <n v="1"/>
    <n v="0"/>
    <n v="0"/>
    <n v="0"/>
    <n v="0"/>
    <n v="5.5"/>
    <n v="0"/>
    <n v="1"/>
    <n v="0"/>
    <n v="5.3"/>
    <n v="0"/>
    <n v="0"/>
    <n v="0"/>
    <n v="1"/>
    <n v="0"/>
    <n v="0"/>
  </r>
  <r>
    <x v="9"/>
    <n v="10105"/>
    <x v="9"/>
    <s v="Frutillar"/>
    <n v="3"/>
    <s v="Denuncias"/>
    <n v="220104005"/>
    <n v="220104"/>
    <s v="Delitos Sexuales"/>
    <s v="Violación"/>
    <n v="3"/>
    <n v="0"/>
    <n v="5.6"/>
    <n v="0"/>
    <n v="5.4"/>
    <n v="21.4"/>
    <n v="0"/>
    <n v="0"/>
    <n v="0"/>
    <n v="0"/>
    <n v="0"/>
    <n v="5.2"/>
    <n v="0"/>
    <n v="4.9000000000000004"/>
    <n v="17"/>
    <n v="5.6"/>
    <n v="11"/>
    <n v="10.9"/>
    <n v="10.7"/>
    <n v="10.6"/>
    <n v="0"/>
    <n v="5.3"/>
    <n v="0"/>
    <n v="0"/>
    <n v="1"/>
    <n v="5.0999999999999996"/>
    <n v="0"/>
    <n v="5.7"/>
    <n v="0"/>
    <n v="0"/>
    <n v="0"/>
    <n v="1"/>
    <n v="0"/>
    <n v="0"/>
    <n v="5.3"/>
    <n v="15.7"/>
    <n v="0"/>
    <n v="1"/>
    <n v="0"/>
    <n v="0"/>
    <n v="0"/>
    <n v="0"/>
    <n v="0"/>
    <n v="0"/>
    <n v="1"/>
    <n v="0"/>
    <n v="5.3"/>
    <n v="0"/>
    <n v="0"/>
    <n v="0"/>
    <n v="1"/>
    <n v="0"/>
    <n v="0"/>
  </r>
  <r>
    <x v="9"/>
    <n v="10105"/>
    <x v="9"/>
    <s v="Frutillar"/>
    <n v="4"/>
    <s v="Detenciones"/>
    <n v="220104005"/>
    <n v="220104"/>
    <s v="Delitos Sexuales"/>
    <s v="Violación"/>
    <n v="4"/>
    <n v="5.7"/>
    <n v="5.6"/>
    <n v="0"/>
    <n v="0"/>
    <n v="5.4"/>
    <n v="0"/>
    <n v="0"/>
    <n v="0"/>
    <n v="0"/>
    <n v="0"/>
    <n v="1"/>
    <n v="5.0999999999999996"/>
    <n v="4.9000000000000004"/>
    <n v="5.7"/>
    <n v="0"/>
    <n v="5.5"/>
    <n v="0"/>
    <n v="5.4"/>
    <n v="5.3"/>
    <n v="0"/>
    <n v="0"/>
    <n v="0"/>
    <n v="10.4"/>
    <n v="1"/>
    <n v="5.0999999999999996"/>
    <n v="0"/>
    <n v="0"/>
    <n v="0"/>
    <n v="0"/>
    <n v="0"/>
    <n v="1"/>
    <n v="5.3"/>
    <n v="0"/>
    <n v="0"/>
    <n v="0"/>
    <n v="0"/>
    <n v="1"/>
    <n v="0"/>
    <n v="0"/>
    <n v="0"/>
    <n v="0"/>
    <n v="5.5"/>
    <n v="0"/>
    <n v="1"/>
    <n v="0"/>
    <n v="0"/>
    <n v="0"/>
    <n v="0"/>
    <n v="0"/>
    <n v="1"/>
    <n v="0"/>
    <n v="0"/>
  </r>
  <r>
    <x v="9"/>
    <n v="10106"/>
    <x v="9"/>
    <s v="Los Muermos"/>
    <n v="1"/>
    <s v="Aprehendidos"/>
    <n v="220104005"/>
    <n v="220104"/>
    <s v="Delitos Sexuales"/>
    <s v="Violación"/>
    <n v="1"/>
    <n v="0"/>
    <n v="0"/>
    <n v="0"/>
    <n v="11.3"/>
    <n v="1"/>
    <n v="0"/>
    <n v="5.7"/>
    <n v="0"/>
    <n v="0"/>
    <n v="0"/>
    <n v="5.6"/>
    <n v="5.6"/>
    <n v="0"/>
    <n v="0"/>
    <n v="0"/>
    <n v="0"/>
    <n v="0"/>
    <n v="1"/>
    <n v="0"/>
    <n v="0"/>
    <n v="0"/>
    <n v="0"/>
    <n v="0"/>
    <n v="1"/>
    <n v="0"/>
    <n v="11.2"/>
    <n v="0"/>
    <n v="0"/>
    <n v="0"/>
    <n v="0"/>
    <n v="1"/>
    <n v="0"/>
    <n v="0"/>
    <n v="0"/>
    <n v="0"/>
    <n v="0"/>
    <n v="1"/>
    <n v="0"/>
    <n v="0"/>
    <n v="0"/>
    <n v="0"/>
    <n v="11.4"/>
    <n v="0"/>
    <n v="1"/>
    <n v="0"/>
    <n v="0"/>
    <n v="0"/>
    <n v="0"/>
    <n v="0"/>
    <n v="1"/>
    <n v="0"/>
    <n v="0"/>
  </r>
  <r>
    <x v="9"/>
    <n v="10106"/>
    <x v="9"/>
    <s v="Los Muermos"/>
    <n v="2"/>
    <s v="Casos Policiales"/>
    <n v="220104005"/>
    <n v="220104"/>
    <s v="Delitos Sexuales"/>
    <s v="Violación"/>
    <n v="2"/>
    <n v="5.7"/>
    <n v="0"/>
    <n v="5.7"/>
    <n v="17"/>
    <n v="1"/>
    <n v="0"/>
    <n v="6.2"/>
    <n v="6.3"/>
    <n v="0"/>
    <n v="0"/>
    <n v="6.4"/>
    <n v="12.9"/>
    <n v="0"/>
    <n v="11.4"/>
    <n v="11.4"/>
    <n v="0"/>
    <n v="5.7"/>
    <n v="1"/>
    <n v="0"/>
    <n v="0"/>
    <n v="0"/>
    <n v="0"/>
    <n v="0"/>
    <n v="6.4"/>
    <n v="6.5"/>
    <n v="22.5"/>
    <n v="0"/>
    <n v="0"/>
    <n v="5.7"/>
    <n v="0"/>
    <n v="17"/>
    <n v="17"/>
    <n v="6.2"/>
    <n v="0"/>
    <n v="0"/>
    <n v="6.4"/>
    <n v="6.4"/>
    <n v="13"/>
    <n v="0"/>
    <n v="0"/>
    <n v="22.8"/>
    <n v="22.7"/>
    <n v="5.7"/>
    <n v="1"/>
    <n v="0"/>
    <n v="0"/>
    <n v="0"/>
    <n v="12.7"/>
    <n v="6.4"/>
    <n v="6.4"/>
    <n v="13"/>
    <n v="0"/>
  </r>
  <r>
    <x v="9"/>
    <n v="10106"/>
    <x v="9"/>
    <s v="Los Muermos"/>
    <n v="3"/>
    <s v="Denuncias"/>
    <n v="220104005"/>
    <n v="220104"/>
    <s v="Delitos Sexuales"/>
    <s v="Violación"/>
    <n v="3"/>
    <n v="5.7"/>
    <n v="0"/>
    <n v="5.7"/>
    <n v="5.7"/>
    <n v="1"/>
    <n v="0"/>
    <n v="0"/>
    <n v="6.3"/>
    <n v="0"/>
    <n v="0"/>
    <n v="1"/>
    <n v="6.5"/>
    <n v="0"/>
    <n v="11.4"/>
    <n v="11.4"/>
    <n v="0"/>
    <n v="5.7"/>
    <n v="1"/>
    <n v="0"/>
    <n v="0"/>
    <n v="0"/>
    <n v="0"/>
    <n v="0"/>
    <n v="6.4"/>
    <n v="6.5"/>
    <n v="11.2"/>
    <n v="0"/>
    <n v="0"/>
    <n v="5.7"/>
    <n v="0"/>
    <n v="17"/>
    <n v="17"/>
    <n v="6.2"/>
    <n v="0"/>
    <n v="0"/>
    <n v="6.4"/>
    <n v="6.4"/>
    <n v="13"/>
    <n v="0"/>
    <n v="0"/>
    <n v="22.8"/>
    <n v="11.4"/>
    <n v="5.7"/>
    <n v="1"/>
    <n v="0"/>
    <n v="0"/>
    <n v="0"/>
    <n v="12.7"/>
    <n v="6.4"/>
    <n v="6.4"/>
    <n v="13"/>
    <n v="0"/>
  </r>
  <r>
    <x v="9"/>
    <n v="10106"/>
    <x v="9"/>
    <s v="Los Muermos"/>
    <n v="4"/>
    <s v="Detenciones"/>
    <n v="220104005"/>
    <n v="220104"/>
    <s v="Delitos Sexuales"/>
    <s v="Violación"/>
    <n v="4"/>
    <n v="0"/>
    <n v="0"/>
    <n v="0"/>
    <n v="11.3"/>
    <n v="1"/>
    <n v="0"/>
    <n v="6.2"/>
    <n v="0"/>
    <n v="0"/>
    <n v="0"/>
    <n v="6.4"/>
    <n v="6.5"/>
    <n v="0"/>
    <n v="0"/>
    <n v="0"/>
    <n v="0"/>
    <n v="0"/>
    <n v="1"/>
    <n v="0"/>
    <n v="0"/>
    <n v="0"/>
    <n v="0"/>
    <n v="0"/>
    <n v="1"/>
    <n v="0"/>
    <n v="11.2"/>
    <n v="0"/>
    <n v="0"/>
    <n v="0"/>
    <n v="0"/>
    <n v="1"/>
    <n v="0"/>
    <n v="0"/>
    <n v="0"/>
    <n v="0"/>
    <n v="0"/>
    <n v="1"/>
    <n v="0"/>
    <n v="0"/>
    <n v="0"/>
    <n v="0"/>
    <n v="11.4"/>
    <n v="0"/>
    <n v="1"/>
    <n v="0"/>
    <n v="0"/>
    <n v="0"/>
    <n v="0"/>
    <n v="0"/>
    <n v="1"/>
    <n v="0"/>
    <n v="0"/>
  </r>
  <r>
    <x v="9"/>
    <n v="10107"/>
    <x v="9"/>
    <s v="Llanquihue"/>
    <n v="1"/>
    <s v="Aprehendidos"/>
    <n v="220104005"/>
    <n v="220104"/>
    <s v="Delitos Sexuales"/>
    <s v="Violación"/>
    <n v="1"/>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7"/>
    <x v="9"/>
    <s v="Llanquihue"/>
    <n v="2"/>
    <s v="Casos Policiales"/>
    <n v="220104005"/>
    <n v="220104"/>
    <s v="Delitos Sexuales"/>
    <s v="Violación"/>
    <n v="2"/>
    <n v="0"/>
    <n v="5.6"/>
    <n v="5.6"/>
    <n v="11.1"/>
    <n v="5.5"/>
    <n v="5.5"/>
    <n v="10.7"/>
    <n v="10.6"/>
    <n v="0"/>
    <n v="0"/>
    <n v="1"/>
    <n v="0"/>
    <n v="5.4"/>
    <n v="0"/>
    <n v="11.2"/>
    <n v="11.2"/>
    <n v="5.6"/>
    <n v="16.600000000000001"/>
    <n v="0"/>
    <n v="0"/>
    <n v="0"/>
    <n v="0"/>
    <n v="0"/>
    <n v="1"/>
    <n v="10.4"/>
    <n v="10.7"/>
    <n v="0"/>
    <n v="5.6"/>
    <n v="0"/>
    <n v="0"/>
    <n v="1"/>
    <n v="0"/>
    <n v="0"/>
    <n v="10.6"/>
    <n v="5.3"/>
    <n v="0"/>
    <n v="10.4"/>
    <n v="0"/>
    <n v="0"/>
    <n v="5.6"/>
    <n v="5.6"/>
    <n v="11.2"/>
    <n v="5.6"/>
    <n v="5.5"/>
    <n v="5.5"/>
    <n v="0"/>
    <n v="0"/>
    <n v="5.3"/>
    <n v="0"/>
    <n v="10.4"/>
    <n v="0"/>
    <n v="0"/>
  </r>
  <r>
    <x v="9"/>
    <n v="10107"/>
    <x v="9"/>
    <s v="Llanquihue"/>
    <n v="3"/>
    <s v="Denuncias"/>
    <n v="220104005"/>
    <n v="220104"/>
    <s v="Delitos Sexuales"/>
    <s v="Violación"/>
    <n v="3"/>
    <n v="0"/>
    <n v="5.6"/>
    <n v="0"/>
    <n v="5.6"/>
    <n v="5.5"/>
    <n v="0"/>
    <n v="10.7"/>
    <n v="10.6"/>
    <n v="0"/>
    <n v="0"/>
    <n v="1"/>
    <n v="0"/>
    <n v="5.4"/>
    <n v="0"/>
    <n v="5.6"/>
    <n v="11.2"/>
    <n v="5.6"/>
    <n v="16.600000000000001"/>
    <n v="0"/>
    <n v="0"/>
    <n v="0"/>
    <n v="0"/>
    <n v="0"/>
    <n v="1"/>
    <n v="10.4"/>
    <n v="10.7"/>
    <n v="0"/>
    <n v="5.6"/>
    <n v="0"/>
    <n v="0"/>
    <n v="1"/>
    <n v="0"/>
    <n v="0"/>
    <n v="10.6"/>
    <n v="5.3"/>
    <n v="0"/>
    <n v="10.4"/>
    <n v="0"/>
    <n v="0"/>
    <n v="5.6"/>
    <n v="5.6"/>
    <n v="11.2"/>
    <n v="5.6"/>
    <n v="5.5"/>
    <n v="5.5"/>
    <n v="0"/>
    <n v="0"/>
    <n v="5.3"/>
    <n v="0"/>
    <n v="10.4"/>
    <n v="0"/>
    <n v="0"/>
  </r>
  <r>
    <x v="9"/>
    <n v="10107"/>
    <x v="9"/>
    <s v="Llanquihue"/>
    <n v="4"/>
    <s v="Detenciones"/>
    <n v="220104005"/>
    <n v="220104"/>
    <s v="Delitos Sexuales"/>
    <s v="Violación"/>
    <n v="4"/>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8"/>
    <x v="9"/>
    <s v="Maullín"/>
    <n v="1"/>
    <s v="Aprehendidos"/>
    <n v="220104005"/>
    <n v="220104"/>
    <s v="Delitos Sexuales"/>
    <s v="Violación"/>
    <n v="1"/>
    <n v="0"/>
    <n v="0"/>
    <n v="0"/>
    <n v="0"/>
    <n v="6.5"/>
    <n v="0"/>
    <n v="0"/>
    <n v="0"/>
    <n v="0"/>
    <n v="0"/>
    <n v="1"/>
    <n v="0"/>
    <n v="0"/>
    <n v="0"/>
    <n v="0"/>
    <n v="0"/>
    <n v="0"/>
    <n v="1"/>
    <n v="0"/>
    <n v="0"/>
    <n v="0"/>
    <n v="0"/>
    <n v="6.7"/>
    <n v="1"/>
    <n v="0"/>
    <n v="0"/>
    <n v="0"/>
    <n v="0"/>
    <n v="0"/>
    <n v="6.5"/>
    <n v="1"/>
    <n v="0"/>
    <n v="0"/>
    <n v="0"/>
    <n v="0"/>
    <n v="0"/>
    <n v="1"/>
    <n v="0"/>
    <n v="0"/>
    <n v="0"/>
    <n v="0"/>
    <n v="0"/>
    <n v="0"/>
    <n v="1"/>
    <n v="0"/>
    <n v="0"/>
    <n v="0"/>
    <n v="0"/>
    <n v="0"/>
    <n v="1"/>
    <n v="0"/>
    <n v="0"/>
  </r>
  <r>
    <x v="9"/>
    <n v="10108"/>
    <x v="9"/>
    <s v="Maullín"/>
    <n v="2"/>
    <s v="Casos Policiales"/>
    <n v="220104005"/>
    <n v="220104"/>
    <s v="Delitos Sexuales"/>
    <s v="Violación"/>
    <n v="2"/>
    <n v="0"/>
    <n v="12.9"/>
    <n v="13"/>
    <n v="0"/>
    <n v="6.5"/>
    <n v="6.6"/>
    <n v="0"/>
    <n v="0"/>
    <n v="0"/>
    <n v="0"/>
    <n v="1"/>
    <n v="16.8"/>
    <n v="6.7"/>
    <n v="12.9"/>
    <n v="0"/>
    <n v="6.5"/>
    <n v="0"/>
    <n v="1"/>
    <n v="0"/>
    <n v="7.8"/>
    <n v="0"/>
    <n v="24"/>
    <n v="16.3"/>
    <n v="1"/>
    <n v="8.4"/>
    <n v="6.7"/>
    <n v="0"/>
    <n v="0"/>
    <n v="0"/>
    <n v="13"/>
    <n v="1"/>
    <n v="13.1"/>
    <n v="0"/>
    <n v="0"/>
    <n v="0"/>
    <n v="0"/>
    <n v="1"/>
    <n v="8.5"/>
    <n v="13.4"/>
    <n v="6.4"/>
    <n v="0"/>
    <n v="13"/>
    <n v="0"/>
    <n v="1"/>
    <n v="0"/>
    <n v="7.8"/>
    <n v="0"/>
    <n v="0"/>
    <n v="8.1999999999999993"/>
    <n v="1"/>
    <n v="0"/>
    <n v="0"/>
  </r>
  <r>
    <x v="9"/>
    <n v="10108"/>
    <x v="9"/>
    <s v="Maullín"/>
    <n v="3"/>
    <s v="Denuncias"/>
    <n v="220104005"/>
    <n v="220104"/>
    <s v="Delitos Sexuales"/>
    <s v="Violación"/>
    <n v="3"/>
    <n v="0"/>
    <n v="12.9"/>
    <n v="13"/>
    <n v="0"/>
    <n v="1"/>
    <n v="6.6"/>
    <n v="0"/>
    <n v="0"/>
    <n v="0"/>
    <n v="0"/>
    <n v="1"/>
    <n v="16.8"/>
    <n v="6.7"/>
    <n v="12.9"/>
    <n v="0"/>
    <n v="6.5"/>
    <n v="0"/>
    <n v="1"/>
    <n v="0"/>
    <n v="7.8"/>
    <n v="0"/>
    <n v="24"/>
    <n v="8.1"/>
    <n v="1"/>
    <n v="8.4"/>
    <n v="6.7"/>
    <n v="0"/>
    <n v="0"/>
    <n v="0"/>
    <n v="6.5"/>
    <n v="1"/>
    <n v="13.1"/>
    <n v="0"/>
    <n v="0"/>
    <n v="0"/>
    <n v="0"/>
    <n v="1"/>
    <n v="8.5"/>
    <n v="13.4"/>
    <n v="6.4"/>
    <n v="0"/>
    <n v="13"/>
    <n v="0"/>
    <n v="1"/>
    <n v="0"/>
    <n v="7.8"/>
    <n v="0"/>
    <n v="0"/>
    <n v="8.1999999999999993"/>
    <n v="1"/>
    <n v="0"/>
    <n v="0"/>
  </r>
  <r>
    <x v="9"/>
    <n v="10108"/>
    <x v="9"/>
    <s v="Maullín"/>
    <n v="4"/>
    <s v="Detenciones"/>
    <n v="220104005"/>
    <n v="220104"/>
    <s v="Delitos Sexuales"/>
    <s v="Violación"/>
    <n v="4"/>
    <n v="0"/>
    <n v="0"/>
    <n v="0"/>
    <n v="0"/>
    <n v="6.5"/>
    <n v="0"/>
    <n v="0"/>
    <n v="0"/>
    <n v="0"/>
    <n v="0"/>
    <n v="1"/>
    <n v="0"/>
    <n v="0"/>
    <n v="0"/>
    <n v="0"/>
    <n v="0"/>
    <n v="0"/>
    <n v="1"/>
    <n v="0"/>
    <n v="0"/>
    <n v="0"/>
    <n v="0"/>
    <n v="8.1"/>
    <n v="1"/>
    <n v="0"/>
    <n v="0"/>
    <n v="0"/>
    <n v="0"/>
    <n v="0"/>
    <n v="6.5"/>
    <n v="1"/>
    <n v="0"/>
    <n v="0"/>
    <n v="0"/>
    <n v="0"/>
    <n v="0"/>
    <n v="1"/>
    <n v="0"/>
    <n v="0"/>
    <n v="0"/>
    <n v="0"/>
    <n v="0"/>
    <n v="0"/>
    <n v="1"/>
    <n v="0"/>
    <n v="0"/>
    <n v="0"/>
    <n v="0"/>
    <n v="0"/>
    <n v="1"/>
    <n v="0"/>
    <n v="0"/>
  </r>
  <r>
    <x v="9"/>
    <n v="10109"/>
    <x v="9"/>
    <s v="Puerto Varas"/>
    <n v="1"/>
    <s v="Aprehendidos"/>
    <n v="220104005"/>
    <n v="220104"/>
    <s v="Delitos Sexuales"/>
    <s v="Violación"/>
    <n v="1"/>
    <n v="0"/>
    <n v="12.6"/>
    <n v="2.5"/>
    <n v="0"/>
    <n v="2.4"/>
    <n v="0"/>
    <n v="0"/>
    <n v="2.2000000000000002"/>
    <n v="0"/>
    <n v="2.2000000000000002"/>
    <n v="1"/>
    <n v="0"/>
    <n v="4.0999999999999996"/>
    <n v="0"/>
    <n v="0"/>
    <n v="2.5"/>
    <n v="0"/>
    <n v="1"/>
    <n v="2.2999999999999998"/>
    <n v="0"/>
    <n v="0"/>
    <n v="0"/>
    <n v="0"/>
    <n v="1"/>
    <n v="0"/>
    <n v="0"/>
    <n v="0"/>
    <n v="2.5"/>
    <n v="0"/>
    <n v="0"/>
    <n v="1"/>
    <n v="0"/>
    <n v="0"/>
    <n v="0"/>
    <n v="0"/>
    <n v="0"/>
    <n v="1"/>
    <n v="0"/>
    <n v="0"/>
    <n v="0"/>
    <n v="2.5"/>
    <n v="0"/>
    <n v="0"/>
    <n v="1"/>
    <n v="0"/>
    <n v="0"/>
    <n v="0"/>
    <n v="0"/>
    <n v="2.2999999999999998"/>
    <n v="1"/>
    <n v="0"/>
    <n v="0"/>
  </r>
  <r>
    <x v="9"/>
    <n v="10109"/>
    <x v="9"/>
    <s v="Puerto Varas"/>
    <n v="2"/>
    <s v="Casos Policiales"/>
    <n v="220104005"/>
    <n v="220104"/>
    <s v="Delitos Sexuales"/>
    <s v="Violación"/>
    <n v="2"/>
    <n v="5.0999999999999996"/>
    <n v="15.1"/>
    <n v="4.9000000000000004"/>
    <n v="4.8"/>
    <n v="2.4"/>
    <n v="4.5999999999999996"/>
    <n v="0"/>
    <n v="2.2999999999999998"/>
    <n v="2.2999999999999998"/>
    <n v="4.5"/>
    <n v="6.7"/>
    <n v="0"/>
    <n v="8.1999999999999993"/>
    <n v="5.0999999999999996"/>
    <n v="12.6"/>
    <n v="2.5"/>
    <n v="4.8"/>
    <n v="1"/>
    <n v="9.3000000000000007"/>
    <n v="0"/>
    <n v="0"/>
    <n v="6.9"/>
    <n v="9.1"/>
    <n v="2.2000000000000002"/>
    <n v="4.4000000000000004"/>
    <n v="0"/>
    <n v="5.0999999999999996"/>
    <n v="5"/>
    <n v="4.9000000000000004"/>
    <n v="4.8"/>
    <n v="4.7"/>
    <n v="4.5999999999999996"/>
    <n v="0"/>
    <n v="2.2999999999999998"/>
    <n v="2.2999999999999998"/>
    <n v="2.2999999999999998"/>
    <n v="6.7"/>
    <n v="6.6"/>
    <n v="6.2"/>
    <n v="12.9"/>
    <n v="5"/>
    <n v="0"/>
    <n v="12"/>
    <n v="2.4"/>
    <n v="2.2999999999999998"/>
    <n v="2.2999999999999998"/>
    <n v="4.5999999999999996"/>
    <n v="2.2999999999999998"/>
    <n v="2.2999999999999998"/>
    <n v="1"/>
    <n v="2.2000000000000002"/>
    <n v="2.2999999999999998"/>
  </r>
  <r>
    <x v="9"/>
    <n v="10109"/>
    <x v="9"/>
    <s v="Puerto Varas"/>
    <n v="3"/>
    <s v="Denuncias"/>
    <n v="220104005"/>
    <n v="220104"/>
    <s v="Delitos Sexuales"/>
    <s v="Violación"/>
    <n v="3"/>
    <n v="5.0999999999999996"/>
    <n v="7.5"/>
    <n v="2.5"/>
    <n v="4.8"/>
    <n v="1"/>
    <n v="4.5999999999999996"/>
    <n v="0"/>
    <n v="0"/>
    <n v="2.2999999999999998"/>
    <n v="2.2999999999999998"/>
    <n v="6.7"/>
    <n v="0"/>
    <n v="4.0999999999999996"/>
    <n v="5.0999999999999996"/>
    <n v="12.6"/>
    <n v="0"/>
    <n v="4.8"/>
    <n v="1"/>
    <n v="6.9"/>
    <n v="0"/>
    <n v="0"/>
    <n v="6.9"/>
    <n v="9.1"/>
    <n v="2.2000000000000002"/>
    <n v="4.4000000000000004"/>
    <n v="0"/>
    <n v="5.0999999999999996"/>
    <n v="2.5"/>
    <n v="4.9000000000000004"/>
    <n v="4.8"/>
    <n v="4.7"/>
    <n v="4.5999999999999996"/>
    <n v="0"/>
    <n v="2.2999999999999998"/>
    <n v="2.2999999999999998"/>
    <n v="2.2999999999999998"/>
    <n v="6.7"/>
    <n v="6.6"/>
    <n v="6.2"/>
    <n v="12.9"/>
    <n v="2.5"/>
    <n v="0"/>
    <n v="12"/>
    <n v="2.4"/>
    <n v="2.2999999999999998"/>
    <n v="2.2999999999999998"/>
    <n v="4.5999999999999996"/>
    <n v="2.2999999999999998"/>
    <n v="0"/>
    <n v="1"/>
    <n v="2.2000000000000002"/>
    <n v="2.2999999999999998"/>
  </r>
  <r>
    <x v="9"/>
    <n v="10109"/>
    <x v="9"/>
    <s v="Puerto Varas"/>
    <n v="4"/>
    <s v="Detenciones"/>
    <n v="220104005"/>
    <n v="220104"/>
    <s v="Delitos Sexuales"/>
    <s v="Violación"/>
    <n v="4"/>
    <n v="0"/>
    <n v="7.5"/>
    <n v="2.5"/>
    <n v="0"/>
    <n v="2.4"/>
    <n v="0"/>
    <n v="0"/>
    <n v="2.2999999999999998"/>
    <n v="0"/>
    <n v="2.2999999999999998"/>
    <n v="1"/>
    <n v="0"/>
    <n v="4.0999999999999996"/>
    <n v="0"/>
    <n v="0"/>
    <n v="2.5"/>
    <n v="0"/>
    <n v="1"/>
    <n v="2.2999999999999998"/>
    <n v="0"/>
    <n v="0"/>
    <n v="0"/>
    <n v="0"/>
    <n v="1"/>
    <n v="0"/>
    <n v="0"/>
    <n v="0"/>
    <n v="2.5"/>
    <n v="0"/>
    <n v="0"/>
    <n v="1"/>
    <n v="0"/>
    <n v="0"/>
    <n v="0"/>
    <n v="0"/>
    <n v="0"/>
    <n v="1"/>
    <n v="0"/>
    <n v="0"/>
    <n v="0"/>
    <n v="2.5"/>
    <n v="0"/>
    <n v="0"/>
    <n v="1"/>
    <n v="0"/>
    <n v="0"/>
    <n v="0"/>
    <n v="0"/>
    <n v="2.2999999999999998"/>
    <n v="1"/>
    <n v="0"/>
    <n v="0"/>
  </r>
  <r>
    <x v="9"/>
    <n v="10201"/>
    <x v="9"/>
    <s v="Castro"/>
    <n v="1"/>
    <s v="Aprehendidos"/>
    <n v="220104005"/>
    <n v="220104"/>
    <s v="Delitos Sexuales"/>
    <s v="Violación"/>
    <n v="1"/>
    <n v="0"/>
    <n v="0"/>
    <n v="0"/>
    <n v="4.5"/>
    <n v="2.2000000000000002"/>
    <n v="2.2000000000000002"/>
    <n v="2.2000000000000002"/>
    <n v="0"/>
    <n v="0"/>
    <n v="0"/>
    <n v="1"/>
    <n v="2.1"/>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1"/>
    <x v="9"/>
    <s v="Castro"/>
    <n v="2"/>
    <s v="Casos Policiales"/>
    <n v="220104005"/>
    <n v="220104"/>
    <s v="Delitos Sexuales"/>
    <s v="Violación"/>
    <n v="2"/>
    <n v="4.5999999999999996"/>
    <n v="6.8"/>
    <n v="13.5"/>
    <n v="8.9"/>
    <n v="4.4000000000000004"/>
    <n v="6.6"/>
    <n v="3.6"/>
    <n v="0"/>
    <n v="3.4"/>
    <n v="1.7"/>
    <n v="3.3"/>
    <n v="9.6"/>
    <n v="6.3"/>
    <n v="2.2999999999999998"/>
    <n v="9.1"/>
    <n v="4.5"/>
    <n v="11.2"/>
    <n v="2.2000000000000002"/>
    <n v="11"/>
    <n v="1.8"/>
    <n v="3.5"/>
    <n v="1.7"/>
    <n v="6.6"/>
    <n v="6.5"/>
    <n v="8"/>
    <n v="4.2"/>
    <n v="2.2999999999999998"/>
    <n v="6.8"/>
    <n v="4.5"/>
    <n v="6.7"/>
    <n v="6.7"/>
    <n v="6.6"/>
    <n v="3.5"/>
    <n v="1.7"/>
    <n v="10.1"/>
    <n v="1.6"/>
    <n v="16.2"/>
    <n v="4.7"/>
    <n v="6.3"/>
    <n v="4.5999999999999996"/>
    <n v="6.8"/>
    <n v="0"/>
    <n v="2.2000000000000002"/>
    <n v="2.2000000000000002"/>
    <n v="4.4000000000000004"/>
    <n v="0"/>
    <n v="8.6"/>
    <n v="6.7"/>
    <n v="4.9000000000000004"/>
    <n v="3.2"/>
    <n v="6.3"/>
    <n v="3.4"/>
  </r>
  <r>
    <x v="9"/>
    <n v="10201"/>
    <x v="9"/>
    <s v="Castro"/>
    <n v="3"/>
    <s v="Denuncias"/>
    <n v="220104005"/>
    <n v="220104"/>
    <s v="Delitos Sexuales"/>
    <s v="Violación"/>
    <n v="3"/>
    <n v="4.5999999999999996"/>
    <n v="6.8"/>
    <n v="13.5"/>
    <n v="4.5"/>
    <n v="2.2000000000000002"/>
    <n v="4.4000000000000004"/>
    <n v="1.8"/>
    <n v="0"/>
    <n v="3.4"/>
    <n v="1.7"/>
    <n v="3.3"/>
    <n v="6.4"/>
    <n v="6.3"/>
    <n v="2.2999999999999998"/>
    <n v="9.1"/>
    <n v="4.5"/>
    <n v="11.2"/>
    <n v="2.2000000000000002"/>
    <n v="11"/>
    <n v="1.8"/>
    <n v="3.5"/>
    <n v="0"/>
    <n v="3.3"/>
    <n v="4.9000000000000004"/>
    <n v="6.4"/>
    <n v="4.2"/>
    <n v="2.2999999999999998"/>
    <n v="4.5999999999999996"/>
    <n v="2.2999999999999998"/>
    <n v="6.7"/>
    <n v="6.7"/>
    <n v="6.6"/>
    <n v="3.5"/>
    <n v="1.7"/>
    <n v="8.4"/>
    <n v="1.6"/>
    <n v="16.2"/>
    <n v="4.7"/>
    <n v="6.3"/>
    <n v="4.5999999999999996"/>
    <n v="4.5999999999999996"/>
    <n v="0"/>
    <n v="2.2000000000000002"/>
    <n v="2.2000000000000002"/>
    <n v="4.4000000000000004"/>
    <n v="0"/>
    <n v="8.6"/>
    <n v="5"/>
    <n v="4.9000000000000004"/>
    <n v="3.2"/>
    <n v="6.3"/>
    <n v="3.4"/>
  </r>
  <r>
    <x v="9"/>
    <n v="10201"/>
    <x v="9"/>
    <s v="Castro"/>
    <n v="4"/>
    <s v="Detenciones"/>
    <n v="220104005"/>
    <n v="220104"/>
    <s v="Delitos Sexuales"/>
    <s v="Violación"/>
    <n v="4"/>
    <n v="0"/>
    <n v="0"/>
    <n v="0"/>
    <n v="4.5"/>
    <n v="2.2000000000000002"/>
    <n v="2.2000000000000002"/>
    <n v="1.8"/>
    <n v="0"/>
    <n v="0"/>
    <n v="0"/>
    <n v="1"/>
    <n v="3.2"/>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2"/>
    <x v="9"/>
    <s v="Ancud"/>
    <n v="1"/>
    <s v="Aprehendidos"/>
    <n v="220104005"/>
    <n v="220104"/>
    <s v="Delitos Sexuales"/>
    <s v="Violación"/>
    <n v="1"/>
    <n v="0"/>
    <n v="2.4"/>
    <n v="0"/>
    <n v="2.4"/>
    <n v="1"/>
    <n v="0"/>
    <n v="0"/>
    <n v="0"/>
    <n v="0"/>
    <n v="0"/>
    <n v="1"/>
    <n v="2.4"/>
    <n v="0"/>
    <n v="0"/>
    <n v="0"/>
    <n v="0"/>
    <n v="2.4"/>
    <n v="2.4"/>
    <n v="0"/>
    <n v="0"/>
    <n v="2.4"/>
    <n v="0"/>
    <n v="0"/>
    <n v="1"/>
    <n v="0"/>
    <n v="0"/>
    <n v="2.4"/>
    <n v="4.8"/>
    <n v="0"/>
    <n v="0"/>
    <n v="1"/>
    <n v="2.4"/>
    <n v="4.7"/>
    <n v="0"/>
    <n v="0"/>
    <n v="2.4"/>
    <n v="1"/>
    <n v="0"/>
    <n v="0"/>
    <n v="0"/>
    <n v="0"/>
    <n v="4.8"/>
    <n v="0"/>
    <n v="1"/>
    <n v="2.4"/>
    <n v="0"/>
    <n v="0"/>
    <n v="0"/>
    <n v="2.4"/>
    <n v="1"/>
    <n v="2.4"/>
    <n v="0"/>
  </r>
  <r>
    <x v="9"/>
    <n v="10202"/>
    <x v="9"/>
    <s v="Ancud"/>
    <n v="2"/>
    <s v="Casos Policiales"/>
    <n v="220104005"/>
    <n v="220104"/>
    <s v="Delitos Sexuales"/>
    <s v="Violación"/>
    <n v="2"/>
    <n v="4.8"/>
    <n v="12"/>
    <n v="0"/>
    <n v="4.8"/>
    <n v="1"/>
    <n v="4.8"/>
    <n v="9.5"/>
    <n v="4.7"/>
    <n v="4.7"/>
    <n v="2.4"/>
    <n v="2.4"/>
    <n v="7.1"/>
    <n v="9.4"/>
    <n v="0"/>
    <n v="12"/>
    <n v="4.8"/>
    <n v="9.5"/>
    <n v="9.5"/>
    <n v="2.4"/>
    <n v="11.8"/>
    <n v="4.7"/>
    <n v="0"/>
    <n v="7.1"/>
    <n v="4.7"/>
    <n v="9.5"/>
    <n v="9.4"/>
    <n v="9.6"/>
    <n v="12"/>
    <n v="9.6"/>
    <n v="7.2"/>
    <n v="2.4"/>
    <n v="2.4"/>
    <n v="14.2"/>
    <n v="4.7"/>
    <n v="11.8"/>
    <n v="11.9"/>
    <n v="9.5"/>
    <n v="4.8"/>
    <n v="7.1"/>
    <n v="0"/>
    <n v="12"/>
    <n v="16.7"/>
    <n v="9.5"/>
    <n v="14.3"/>
    <n v="7.1"/>
    <n v="11.8"/>
    <n v="7.1"/>
    <n v="7.1"/>
    <n v="9.5"/>
    <n v="7.1"/>
    <n v="7.1"/>
    <n v="4.7"/>
  </r>
  <r>
    <x v="9"/>
    <n v="10202"/>
    <x v="9"/>
    <s v="Ancud"/>
    <n v="3"/>
    <s v="Denuncias"/>
    <n v="220104005"/>
    <n v="220104"/>
    <s v="Delitos Sexuales"/>
    <s v="Violación"/>
    <n v="3"/>
    <n v="4.8"/>
    <n v="9.6"/>
    <n v="0"/>
    <n v="2.4"/>
    <n v="1"/>
    <n v="4.8"/>
    <n v="9.5"/>
    <n v="4.7"/>
    <n v="4.7"/>
    <n v="2.4"/>
    <n v="2.4"/>
    <n v="4.7"/>
    <n v="9.4"/>
    <n v="0"/>
    <n v="12"/>
    <n v="4.8"/>
    <n v="7.2"/>
    <n v="7.1"/>
    <n v="2.4"/>
    <n v="11.8"/>
    <n v="2.4"/>
    <n v="0"/>
    <n v="7.1"/>
    <n v="4.7"/>
    <n v="9.5"/>
    <n v="9.4"/>
    <n v="7.2"/>
    <n v="7.2"/>
    <n v="9.6"/>
    <n v="7.2"/>
    <n v="2.4"/>
    <n v="0"/>
    <n v="9.5"/>
    <n v="4.7"/>
    <n v="11.8"/>
    <n v="9.5"/>
    <n v="9.5"/>
    <n v="2.4"/>
    <n v="7.1"/>
    <n v="0"/>
    <n v="12"/>
    <n v="12"/>
    <n v="9.5"/>
    <n v="14.3"/>
    <n v="4.8"/>
    <n v="11.8"/>
    <n v="7.1"/>
    <n v="7.1"/>
    <n v="7.1"/>
    <n v="7.1"/>
    <n v="4.8"/>
    <n v="4.7"/>
  </r>
  <r>
    <x v="9"/>
    <n v="10202"/>
    <x v="9"/>
    <s v="Ancud"/>
    <n v="4"/>
    <s v="Detenciones"/>
    <n v="220104005"/>
    <n v="220104"/>
    <s v="Delitos Sexuales"/>
    <s v="Violación"/>
    <n v="4"/>
    <n v="0"/>
    <n v="2.4"/>
    <n v="0"/>
    <n v="2.4"/>
    <n v="1"/>
    <n v="0"/>
    <n v="0"/>
    <n v="0"/>
    <n v="0"/>
    <n v="0"/>
    <n v="1"/>
    <n v="2.4"/>
    <n v="0"/>
    <n v="0"/>
    <n v="0"/>
    <n v="0"/>
    <n v="2.4"/>
    <n v="2.4"/>
    <n v="0"/>
    <n v="0"/>
    <n v="2.4"/>
    <n v="0"/>
    <n v="0"/>
    <n v="1"/>
    <n v="0"/>
    <n v="0"/>
    <n v="2.4"/>
    <n v="4.8"/>
    <n v="0"/>
    <n v="0"/>
    <n v="1"/>
    <n v="2.4"/>
    <n v="4.7"/>
    <n v="0"/>
    <n v="0"/>
    <n v="2.4"/>
    <n v="1"/>
    <n v="2.4"/>
    <n v="0"/>
    <n v="0"/>
    <n v="0"/>
    <n v="4.8"/>
    <n v="0"/>
    <n v="1"/>
    <n v="2.4"/>
    <n v="0"/>
    <n v="0"/>
    <n v="0"/>
    <n v="2.4"/>
    <n v="1"/>
    <n v="2.4"/>
    <n v="0"/>
  </r>
  <r>
    <x v="9"/>
    <n v="10203"/>
    <x v="9"/>
    <s v="Chonchi"/>
    <n v="1"/>
    <s v="Aprehendidos"/>
    <n v="220104005"/>
    <n v="220104"/>
    <s v="Delitos Sexuales"/>
    <s v="Violación"/>
    <n v="1"/>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3"/>
    <x v="9"/>
    <s v="Chonchi"/>
    <n v="2"/>
    <s v="Casos Policiales"/>
    <n v="220104005"/>
    <n v="220104"/>
    <s v="Delitos Sexuales"/>
    <s v="Violación"/>
    <n v="2"/>
    <n v="0"/>
    <n v="7"/>
    <n v="0"/>
    <n v="0"/>
    <n v="1"/>
    <n v="0"/>
    <n v="6.4"/>
    <n v="0"/>
    <n v="0"/>
    <n v="0"/>
    <n v="1"/>
    <n v="0"/>
    <n v="6.2"/>
    <n v="0"/>
    <n v="0"/>
    <n v="13.8"/>
    <n v="6.8"/>
    <n v="6.7"/>
    <n v="0"/>
    <n v="0"/>
    <n v="0"/>
    <n v="6.3"/>
    <n v="6.2"/>
    <n v="1"/>
    <n v="12.2"/>
    <n v="0"/>
    <n v="7.1"/>
    <n v="7"/>
    <n v="0"/>
    <n v="13.6"/>
    <n v="1"/>
    <n v="6.6"/>
    <n v="0"/>
    <n v="0"/>
    <n v="6.3"/>
    <n v="0"/>
    <n v="1"/>
    <n v="18.3"/>
    <n v="0"/>
    <n v="0"/>
    <n v="7"/>
    <n v="0"/>
    <n v="0"/>
    <n v="6.7"/>
    <n v="0"/>
    <n v="6.4"/>
    <n v="0"/>
    <n v="0"/>
    <n v="6.2"/>
    <n v="6.1"/>
    <n v="12.1"/>
    <n v="0"/>
  </r>
  <r>
    <x v="9"/>
    <n v="10203"/>
    <x v="9"/>
    <s v="Chonchi"/>
    <n v="3"/>
    <s v="Denuncias"/>
    <n v="220104005"/>
    <n v="220104"/>
    <s v="Delitos Sexuales"/>
    <s v="Violación"/>
    <n v="3"/>
    <n v="0"/>
    <n v="7"/>
    <n v="0"/>
    <n v="0"/>
    <n v="1"/>
    <n v="0"/>
    <n v="6.4"/>
    <n v="0"/>
    <n v="0"/>
    <n v="0"/>
    <n v="1"/>
    <n v="0"/>
    <n v="6.2"/>
    <n v="0"/>
    <n v="0"/>
    <n v="13.8"/>
    <n v="6.8"/>
    <n v="6.7"/>
    <n v="0"/>
    <n v="0"/>
    <n v="0"/>
    <n v="6.3"/>
    <n v="6.2"/>
    <n v="1"/>
    <n v="6.1"/>
    <n v="0"/>
    <n v="7.1"/>
    <n v="7"/>
    <n v="0"/>
    <n v="13.6"/>
    <n v="1"/>
    <n v="0"/>
    <n v="0"/>
    <n v="0"/>
    <n v="6.3"/>
    <n v="0"/>
    <n v="1"/>
    <n v="6.1"/>
    <n v="0"/>
    <n v="0"/>
    <n v="7"/>
    <n v="0"/>
    <n v="0"/>
    <n v="6.7"/>
    <n v="0"/>
    <n v="6.4"/>
    <n v="0"/>
    <n v="0"/>
    <n v="6.2"/>
    <n v="6.1"/>
    <n v="12.1"/>
    <n v="0"/>
  </r>
  <r>
    <x v="9"/>
    <n v="10203"/>
    <x v="9"/>
    <s v="Chonchi"/>
    <n v="4"/>
    <s v="Detenciones"/>
    <n v="220104005"/>
    <n v="220104"/>
    <s v="Delitos Sexuales"/>
    <s v="Violación"/>
    <n v="4"/>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4"/>
    <x v="9"/>
    <s v="Curaco de Vél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204"/>
    <x v="9"/>
    <s v="Curaco de Vélez"/>
    <n v="2"/>
    <s v="Casos Policiales"/>
    <n v="220104005"/>
    <n v="220104"/>
    <s v="Delitos Sexuales"/>
    <s v="Violación"/>
    <n v="2"/>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3"/>
    <s v="Denuncias"/>
    <n v="220104005"/>
    <n v="220104"/>
    <s v="Delitos Sexuales"/>
    <s v="Violación"/>
    <n v="3"/>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205"/>
    <x v="9"/>
    <s v="Dalcahue"/>
    <n v="1"/>
    <s v="Aprehendidos"/>
    <n v="220104005"/>
    <n v="220104"/>
    <s v="Delitos Sexuales"/>
    <s v="Violación"/>
    <n v="1"/>
    <n v="0"/>
    <n v="0"/>
    <n v="0"/>
    <n v="0"/>
    <n v="7.1"/>
    <n v="0"/>
    <n v="0"/>
    <n v="0"/>
    <n v="6.9"/>
    <n v="0"/>
    <n v="6.7"/>
    <n v="0"/>
    <n v="0"/>
    <n v="0"/>
    <n v="0"/>
    <n v="0"/>
    <n v="0"/>
    <n v="1"/>
    <n v="0"/>
    <n v="0"/>
    <n v="0"/>
    <n v="0"/>
    <n v="0"/>
    <n v="1"/>
    <n v="0"/>
    <n v="6.6"/>
    <n v="0"/>
    <n v="0"/>
    <n v="0"/>
    <n v="14.4"/>
    <n v="1"/>
    <n v="0"/>
    <n v="0"/>
    <n v="0"/>
    <n v="0"/>
    <n v="0"/>
    <n v="5.3"/>
    <n v="0"/>
    <n v="13.3"/>
    <n v="0"/>
    <n v="0"/>
    <n v="7.3"/>
    <n v="0"/>
    <n v="1"/>
    <n v="0"/>
    <n v="0"/>
    <n v="0"/>
    <n v="0"/>
    <n v="0"/>
    <n v="1"/>
    <n v="0"/>
    <n v="5.7"/>
  </r>
  <r>
    <x v="9"/>
    <n v="10205"/>
    <x v="9"/>
    <s v="Dalcahue"/>
    <n v="2"/>
    <s v="Casos Policiales"/>
    <n v="220104005"/>
    <n v="220104"/>
    <s v="Delitos Sexuales"/>
    <s v="Violación"/>
    <n v="2"/>
    <n v="0"/>
    <n v="0"/>
    <n v="7.3"/>
    <n v="7.2"/>
    <n v="7.1"/>
    <n v="0"/>
    <n v="6"/>
    <n v="5.8"/>
    <n v="17.100000000000001"/>
    <n v="0"/>
    <n v="16.100000000000001"/>
    <n v="5.2"/>
    <n v="13.3"/>
    <n v="0"/>
    <n v="0"/>
    <n v="0"/>
    <n v="0"/>
    <n v="1"/>
    <n v="7.1"/>
    <n v="0"/>
    <n v="5.8"/>
    <n v="0"/>
    <n v="0"/>
    <n v="1"/>
    <n v="0"/>
    <n v="6.6"/>
    <n v="0"/>
    <n v="0"/>
    <n v="0"/>
    <n v="7.2"/>
    <n v="1"/>
    <n v="7.1"/>
    <n v="0"/>
    <n v="0"/>
    <n v="5.6"/>
    <n v="0"/>
    <n v="5.3"/>
    <n v="0"/>
    <n v="19.899999999999999"/>
    <n v="0"/>
    <n v="0"/>
    <n v="7.3"/>
    <n v="0"/>
    <n v="1"/>
    <n v="0"/>
    <n v="0"/>
    <n v="0"/>
    <n v="11.1"/>
    <n v="0"/>
    <n v="15.8"/>
    <n v="15.4"/>
    <n v="17.100000000000001"/>
  </r>
  <r>
    <x v="9"/>
    <n v="10205"/>
    <x v="9"/>
    <s v="Dalcahue"/>
    <n v="3"/>
    <s v="Denuncias"/>
    <n v="220104005"/>
    <n v="220104"/>
    <s v="Delitos Sexuales"/>
    <s v="Violación"/>
    <n v="3"/>
    <n v="0"/>
    <n v="0"/>
    <n v="7.3"/>
    <n v="7.2"/>
    <n v="1"/>
    <n v="0"/>
    <n v="6"/>
    <n v="5.8"/>
    <n v="11.4"/>
    <n v="0"/>
    <n v="10.7"/>
    <n v="5.2"/>
    <n v="13.3"/>
    <n v="0"/>
    <n v="0"/>
    <n v="0"/>
    <n v="0"/>
    <n v="1"/>
    <n v="7.1"/>
    <n v="0"/>
    <n v="5.8"/>
    <n v="0"/>
    <n v="0"/>
    <n v="1"/>
    <n v="0"/>
    <n v="0"/>
    <n v="0"/>
    <n v="0"/>
    <n v="0"/>
    <n v="0"/>
    <n v="1"/>
    <n v="7.1"/>
    <n v="0"/>
    <n v="0"/>
    <n v="5.6"/>
    <n v="0"/>
    <n v="1"/>
    <n v="0"/>
    <n v="6.6"/>
    <n v="0"/>
    <n v="0"/>
    <n v="0"/>
    <n v="0"/>
    <n v="1"/>
    <n v="0"/>
    <n v="0"/>
    <n v="0"/>
    <n v="11.1"/>
    <n v="0"/>
    <n v="15.8"/>
    <n v="15.4"/>
    <n v="11.4"/>
  </r>
  <r>
    <x v="9"/>
    <n v="10205"/>
    <x v="9"/>
    <s v="Dalcahue"/>
    <n v="4"/>
    <s v="Detenciones"/>
    <n v="220104005"/>
    <n v="220104"/>
    <s v="Delitos Sexuales"/>
    <s v="Violación"/>
    <n v="4"/>
    <n v="0"/>
    <n v="0"/>
    <n v="0"/>
    <n v="0"/>
    <n v="7.1"/>
    <n v="0"/>
    <n v="0"/>
    <n v="0"/>
    <n v="5.7"/>
    <n v="0"/>
    <n v="5.4"/>
    <n v="0"/>
    <n v="0"/>
    <n v="0"/>
    <n v="0"/>
    <n v="0"/>
    <n v="0"/>
    <n v="1"/>
    <n v="0"/>
    <n v="0"/>
    <n v="0"/>
    <n v="0"/>
    <n v="0"/>
    <n v="1"/>
    <n v="0"/>
    <n v="6.6"/>
    <n v="0"/>
    <n v="0"/>
    <n v="0"/>
    <n v="7.2"/>
    <n v="1"/>
    <n v="0"/>
    <n v="0"/>
    <n v="0"/>
    <n v="0"/>
    <n v="0"/>
    <n v="5.3"/>
    <n v="0"/>
    <n v="13.3"/>
    <n v="0"/>
    <n v="0"/>
    <n v="7.3"/>
    <n v="0"/>
    <n v="1"/>
    <n v="0"/>
    <n v="0"/>
    <n v="0"/>
    <n v="0"/>
    <n v="0"/>
    <n v="1"/>
    <n v="0"/>
    <n v="5.7"/>
  </r>
  <r>
    <x v="9"/>
    <n v="10206"/>
    <x v="9"/>
    <s v="Puqueldón"/>
    <n v="1"/>
    <s v="Aprehendidos"/>
    <n v="220104005"/>
    <n v="220104"/>
    <s v="Delitos Sexuales"/>
    <s v="Violación"/>
    <n v="1"/>
    <n v="0"/>
    <n v="0"/>
    <n v="0"/>
    <n v="0"/>
    <n v="1"/>
    <n v="0"/>
    <n v="0"/>
    <n v="0"/>
    <n v="0"/>
    <n v="0"/>
    <n v="1"/>
    <n v="0"/>
    <n v="0"/>
    <n v="0"/>
    <n v="0"/>
    <n v="0"/>
    <n v="0"/>
    <n v="1"/>
    <n v="0"/>
    <n v="0"/>
    <n v="0"/>
    <n v="0"/>
    <n v="0"/>
    <n v="1"/>
    <n v="0"/>
    <n v="0"/>
    <n v="0"/>
    <n v="0"/>
    <n v="0"/>
    <n v="0"/>
    <n v="1"/>
    <n v="23.7"/>
    <n v="0"/>
    <n v="0"/>
    <n v="0"/>
    <n v="0"/>
    <n v="1"/>
    <n v="0"/>
    <n v="0"/>
    <n v="0"/>
    <n v="0"/>
    <n v="0"/>
    <n v="0"/>
    <n v="1"/>
    <n v="0"/>
    <n v="0"/>
    <n v="0"/>
    <n v="0"/>
    <n v="0"/>
    <n v="1"/>
    <n v="0"/>
    <n v="0"/>
  </r>
  <r>
    <x v="9"/>
    <n v="10206"/>
    <x v="9"/>
    <s v="Puqueldón"/>
    <n v="2"/>
    <s v="Casos Policiales"/>
    <n v="220104005"/>
    <n v="220104"/>
    <s v="Delitos Sexuales"/>
    <s v="Violación"/>
    <n v="2"/>
    <n v="0"/>
    <n v="0"/>
    <n v="0"/>
    <n v="0"/>
    <n v="1"/>
    <n v="0"/>
    <n v="0"/>
    <n v="0"/>
    <n v="0"/>
    <n v="0"/>
    <n v="1"/>
    <n v="26"/>
    <n v="0"/>
    <n v="0"/>
    <n v="0"/>
    <n v="0"/>
    <n v="0"/>
    <n v="1"/>
    <n v="0"/>
    <n v="0"/>
    <n v="0"/>
    <n v="0"/>
    <n v="0"/>
    <n v="1"/>
    <n v="0"/>
    <n v="0"/>
    <n v="0"/>
    <n v="0"/>
    <n v="0"/>
    <n v="0"/>
    <n v="1"/>
    <n v="23.7"/>
    <n v="0"/>
    <n v="0"/>
    <n v="25.5"/>
    <n v="0"/>
    <n v="1"/>
    <n v="0"/>
    <n v="0"/>
    <n v="0"/>
    <n v="0"/>
    <n v="0"/>
    <n v="0"/>
    <n v="1"/>
    <n v="0"/>
    <n v="0"/>
    <n v="0"/>
    <n v="0"/>
    <n v="0"/>
    <n v="1"/>
    <n v="0"/>
    <n v="0"/>
  </r>
  <r>
    <x v="9"/>
    <n v="10206"/>
    <x v="9"/>
    <s v="Puqueldón"/>
    <n v="3"/>
    <s v="Denuncias"/>
    <n v="220104005"/>
    <n v="220104"/>
    <s v="Delitos Sexuales"/>
    <s v="Violación"/>
    <n v="3"/>
    <n v="0"/>
    <n v="0"/>
    <n v="0"/>
    <n v="0"/>
    <n v="1"/>
    <n v="0"/>
    <n v="0"/>
    <n v="0"/>
    <n v="0"/>
    <n v="0"/>
    <n v="1"/>
    <n v="26"/>
    <n v="0"/>
    <n v="0"/>
    <n v="0"/>
    <n v="0"/>
    <n v="0"/>
    <n v="1"/>
    <n v="0"/>
    <n v="0"/>
    <n v="0"/>
    <n v="0"/>
    <n v="0"/>
    <n v="1"/>
    <n v="0"/>
    <n v="0"/>
    <n v="0"/>
    <n v="0"/>
    <n v="0"/>
    <n v="0"/>
    <n v="1"/>
    <n v="0"/>
    <n v="0"/>
    <n v="0"/>
    <n v="25.5"/>
    <n v="0"/>
    <n v="1"/>
    <n v="0"/>
    <n v="0"/>
    <n v="0"/>
    <n v="0"/>
    <n v="0"/>
    <n v="0"/>
    <n v="1"/>
    <n v="0"/>
    <n v="0"/>
    <n v="0"/>
    <n v="0"/>
    <n v="0"/>
    <n v="1"/>
    <n v="0"/>
    <n v="0"/>
  </r>
  <r>
    <x v="9"/>
    <n v="10206"/>
    <x v="9"/>
    <s v="Puqueldón"/>
    <n v="4"/>
    <s v="Detenciones"/>
    <n v="220104005"/>
    <n v="220104"/>
    <s v="Delitos Sexuales"/>
    <s v="Violación"/>
    <n v="4"/>
    <n v="0"/>
    <n v="0"/>
    <n v="0"/>
    <n v="0"/>
    <n v="1"/>
    <n v="0"/>
    <n v="0"/>
    <n v="0"/>
    <n v="0"/>
    <n v="0"/>
    <n v="1"/>
    <n v="0"/>
    <n v="0"/>
    <n v="0"/>
    <n v="0"/>
    <n v="0"/>
    <n v="0"/>
    <n v="1"/>
    <n v="0"/>
    <n v="0"/>
    <n v="0"/>
    <n v="0"/>
    <n v="0"/>
    <n v="1"/>
    <n v="0"/>
    <n v="0"/>
    <n v="0"/>
    <n v="0"/>
    <n v="0"/>
    <n v="0"/>
    <n v="1"/>
    <n v="23.7"/>
    <n v="0"/>
    <n v="0"/>
    <n v="0"/>
    <n v="0"/>
    <n v="1"/>
    <n v="0"/>
    <n v="0"/>
    <n v="0"/>
    <n v="0"/>
    <n v="0"/>
    <n v="0"/>
    <n v="1"/>
    <n v="0"/>
    <n v="0"/>
    <n v="0"/>
    <n v="0"/>
    <n v="0"/>
    <n v="1"/>
    <n v="0"/>
    <n v="0"/>
  </r>
  <r>
    <x v="9"/>
    <n v="10207"/>
    <x v="9"/>
    <s v="Queilén"/>
    <n v="1"/>
    <s v="Aprehendidos"/>
    <n v="220104005"/>
    <n v="220104"/>
    <s v="Delitos Sexuales"/>
    <s v="Violación"/>
    <n v="1"/>
    <n v="0"/>
    <n v="0"/>
    <n v="18.3"/>
    <n v="0"/>
    <n v="1"/>
    <n v="0"/>
    <n v="0"/>
    <n v="0"/>
    <n v="18.100000000000001"/>
    <n v="0"/>
    <n v="1"/>
    <n v="0"/>
    <n v="0"/>
    <n v="0"/>
    <n v="0"/>
    <n v="0"/>
    <n v="0"/>
    <n v="1"/>
    <n v="0"/>
    <n v="0"/>
    <n v="0"/>
    <n v="0"/>
    <n v="0"/>
    <n v="1"/>
    <n v="0"/>
    <n v="0"/>
    <n v="0"/>
    <n v="0"/>
    <n v="0"/>
    <n v="0"/>
    <n v="1"/>
    <n v="0"/>
    <n v="0"/>
    <n v="0"/>
    <n v="0"/>
    <n v="0"/>
    <n v="1"/>
    <n v="0"/>
    <n v="0"/>
    <n v="0"/>
    <n v="0"/>
    <n v="0"/>
    <n v="0"/>
    <n v="1"/>
    <n v="0"/>
    <n v="0"/>
    <n v="0"/>
    <n v="0"/>
    <n v="0"/>
    <n v="1"/>
    <n v="0"/>
    <n v="18.899999999999999"/>
  </r>
  <r>
    <x v="9"/>
    <n v="10207"/>
    <x v="9"/>
    <s v="Queilén"/>
    <n v="2"/>
    <s v="Casos Policiales"/>
    <n v="220104005"/>
    <n v="220104"/>
    <s v="Delitos Sexuales"/>
    <s v="Violación"/>
    <n v="2"/>
    <n v="0"/>
    <n v="0"/>
    <n v="36.700000000000003"/>
    <n v="0"/>
    <n v="18.2"/>
    <n v="0"/>
    <n v="0"/>
    <n v="18.8"/>
    <n v="18.899999999999999"/>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18.899999999999999"/>
  </r>
  <r>
    <x v="9"/>
    <n v="10207"/>
    <x v="9"/>
    <s v="Queilén"/>
    <n v="3"/>
    <s v="Denuncias"/>
    <n v="220104005"/>
    <n v="220104"/>
    <s v="Delitos Sexuales"/>
    <s v="Violación"/>
    <n v="3"/>
    <n v="0"/>
    <n v="0"/>
    <n v="18.3"/>
    <n v="0"/>
    <n v="18.2"/>
    <n v="0"/>
    <n v="0"/>
    <n v="27"/>
    <n v="0"/>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0"/>
  </r>
  <r>
    <x v="9"/>
    <n v="10207"/>
    <x v="9"/>
    <s v="Queilén"/>
    <n v="4"/>
    <s v="Detenciones"/>
    <n v="220104005"/>
    <n v="220104"/>
    <s v="Delitos Sexuales"/>
    <s v="Violación"/>
    <n v="4"/>
    <n v="0"/>
    <n v="0"/>
    <n v="18.3"/>
    <n v="0"/>
    <n v="1"/>
    <n v="0"/>
    <n v="0"/>
    <n v="0"/>
    <n v="18.899999999999999"/>
    <n v="0"/>
    <n v="1"/>
    <n v="0"/>
    <n v="0"/>
    <n v="0"/>
    <n v="0"/>
    <n v="0"/>
    <n v="0"/>
    <n v="1"/>
    <n v="0"/>
    <n v="0"/>
    <n v="0"/>
    <n v="0"/>
    <n v="0"/>
    <n v="1"/>
    <n v="0"/>
    <n v="0"/>
    <n v="0"/>
    <n v="0"/>
    <n v="0"/>
    <n v="0"/>
    <n v="1"/>
    <n v="0"/>
    <n v="0"/>
    <n v="0"/>
    <n v="0"/>
    <n v="0"/>
    <n v="1"/>
    <n v="0"/>
    <n v="0"/>
    <n v="0"/>
    <n v="0"/>
    <n v="0"/>
    <n v="0"/>
    <n v="1"/>
    <n v="0"/>
    <n v="0"/>
    <n v="0"/>
    <n v="0"/>
    <n v="0"/>
    <n v="1"/>
    <n v="0"/>
    <n v="18.899999999999999"/>
  </r>
  <r>
    <x v="9"/>
    <n v="10208"/>
    <x v="9"/>
    <s v="Quellón"/>
    <n v="1"/>
    <s v="Aprehendidos"/>
    <n v="220104005"/>
    <n v="220104"/>
    <s v="Delitos Sexuales"/>
    <s v="Violación"/>
    <n v="1"/>
    <n v="0"/>
    <n v="3.8"/>
    <n v="0"/>
    <n v="0"/>
    <n v="1"/>
    <n v="3.7"/>
    <n v="3.6"/>
    <n v="0"/>
    <n v="0"/>
    <n v="0"/>
    <n v="1"/>
    <n v="0"/>
    <n v="3.4"/>
    <n v="0"/>
    <n v="0"/>
    <n v="3.8"/>
    <n v="0"/>
    <n v="3.7"/>
    <n v="0"/>
    <n v="0"/>
    <n v="3.6"/>
    <n v="7.1"/>
    <n v="0"/>
    <n v="1"/>
    <n v="3.4"/>
    <n v="0"/>
    <n v="3.9"/>
    <n v="0"/>
    <n v="0"/>
    <n v="0"/>
    <n v="1"/>
    <n v="3.7"/>
    <n v="0"/>
    <n v="0"/>
    <n v="0"/>
    <n v="0"/>
    <n v="1"/>
    <n v="0"/>
    <n v="3.4"/>
    <n v="7.8"/>
    <n v="0"/>
    <n v="0"/>
    <n v="0"/>
    <n v="1"/>
    <n v="0"/>
    <n v="0"/>
    <n v="0"/>
    <n v="0"/>
    <n v="0"/>
    <n v="1"/>
    <n v="0"/>
    <n v="0"/>
  </r>
  <r>
    <x v="9"/>
    <n v="10208"/>
    <x v="9"/>
    <s v="Quellón"/>
    <n v="2"/>
    <s v="Casos Policiales"/>
    <n v="220104005"/>
    <n v="220104"/>
    <s v="Delitos Sexuales"/>
    <s v="Violación"/>
    <n v="2"/>
    <n v="0"/>
    <n v="7.7"/>
    <n v="7.6"/>
    <n v="7.5"/>
    <n v="11.1"/>
    <n v="11"/>
    <n v="8.3000000000000007"/>
    <n v="0"/>
    <n v="0"/>
    <n v="0"/>
    <n v="2.5"/>
    <n v="4.8"/>
    <n v="6.8"/>
    <n v="3.9"/>
    <n v="7.7"/>
    <n v="11.4"/>
    <n v="0"/>
    <n v="14.8"/>
    <n v="3.7"/>
    <n v="0"/>
    <n v="5.3"/>
    <n v="5.2"/>
    <n v="0"/>
    <n v="4.9000000000000004"/>
    <n v="9.5"/>
    <n v="3.4"/>
    <n v="3.9"/>
    <n v="0"/>
    <n v="0"/>
    <n v="11.2"/>
    <n v="3.7"/>
    <n v="11"/>
    <n v="0"/>
    <n v="0"/>
    <n v="2.6"/>
    <n v="0"/>
    <n v="2.4"/>
    <n v="4.7"/>
    <n v="10.199999999999999"/>
    <n v="11.7"/>
    <n v="3.8"/>
    <n v="0"/>
    <n v="11.2"/>
    <n v="7.4"/>
    <n v="14.6"/>
    <n v="2.7"/>
    <n v="0"/>
    <n v="2.6"/>
    <n v="0"/>
    <n v="2.4"/>
    <n v="7"/>
    <n v="0"/>
  </r>
  <r>
    <x v="9"/>
    <n v="10208"/>
    <x v="9"/>
    <s v="Quellón"/>
    <n v="3"/>
    <s v="Denuncias"/>
    <n v="220104005"/>
    <n v="220104"/>
    <s v="Delitos Sexuales"/>
    <s v="Violación"/>
    <n v="3"/>
    <n v="0"/>
    <n v="3.8"/>
    <n v="7.6"/>
    <n v="7.5"/>
    <n v="11.1"/>
    <n v="7.3"/>
    <n v="0"/>
    <n v="18.8"/>
    <n v="0"/>
    <n v="0"/>
    <n v="1"/>
    <n v="0"/>
    <n v="3.4"/>
    <n v="3.9"/>
    <n v="7.7"/>
    <n v="7.6"/>
    <n v="0"/>
    <n v="11.1"/>
    <n v="3.7"/>
    <n v="0"/>
    <n v="2.7"/>
    <n v="2.6"/>
    <n v="0"/>
    <n v="4.9000000000000004"/>
    <n v="7.1"/>
    <n v="3.4"/>
    <n v="0"/>
    <n v="0"/>
    <n v="0"/>
    <n v="11.2"/>
    <n v="3.7"/>
    <n v="7.3"/>
    <n v="0"/>
    <n v="0"/>
    <n v="2.6"/>
    <n v="0"/>
    <n v="2.4"/>
    <n v="4.7"/>
    <n v="6.8"/>
    <n v="3.9"/>
    <n v="3.8"/>
    <n v="0"/>
    <n v="11.2"/>
    <n v="7.4"/>
    <n v="14.6"/>
    <n v="2.7"/>
    <n v="0"/>
    <n v="2.6"/>
    <n v="0"/>
    <n v="2.4"/>
    <n v="7"/>
    <n v="0"/>
  </r>
  <r>
    <x v="9"/>
    <n v="10208"/>
    <x v="9"/>
    <s v="Quellón"/>
    <n v="4"/>
    <s v="Detenciones"/>
    <n v="220104005"/>
    <n v="220104"/>
    <s v="Delitos Sexuales"/>
    <s v="Violación"/>
    <n v="4"/>
    <n v="0"/>
    <n v="3.8"/>
    <n v="0"/>
    <n v="0"/>
    <n v="1"/>
    <n v="3.7"/>
    <n v="2.8"/>
    <n v="0"/>
    <n v="0"/>
    <n v="0"/>
    <n v="1"/>
    <n v="0"/>
    <n v="3.4"/>
    <n v="0"/>
    <n v="0"/>
    <n v="3.8"/>
    <n v="0"/>
    <n v="3.7"/>
    <n v="0"/>
    <n v="0"/>
    <n v="2.7"/>
    <n v="2.6"/>
    <n v="0"/>
    <n v="1"/>
    <n v="2.4"/>
    <n v="0"/>
    <n v="3.9"/>
    <n v="0"/>
    <n v="0"/>
    <n v="0"/>
    <n v="1"/>
    <n v="3.7"/>
    <n v="0"/>
    <n v="0"/>
    <n v="0"/>
    <n v="0"/>
    <n v="1"/>
    <n v="0"/>
    <n v="3.4"/>
    <n v="7.8"/>
    <n v="0"/>
    <n v="0"/>
    <n v="0"/>
    <n v="1"/>
    <n v="0"/>
    <n v="0"/>
    <n v="0"/>
    <n v="0"/>
    <n v="0"/>
    <n v="1"/>
    <n v="0"/>
    <n v="0"/>
  </r>
  <r>
    <x v="9"/>
    <n v="10209"/>
    <x v="9"/>
    <s v="Quemchi"/>
    <n v="1"/>
    <s v="Aprehendidos"/>
    <n v="220104005"/>
    <n v="220104"/>
    <s v="Delitos Sexuales"/>
    <s v="Violación"/>
    <n v="1"/>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09"/>
    <x v="9"/>
    <s v="Quemchi"/>
    <n v="2"/>
    <s v="Casos Policiales"/>
    <n v="220104005"/>
    <n v="220104"/>
    <s v="Delitos Sexuales"/>
    <s v="Violación"/>
    <n v="2"/>
    <n v="11.4"/>
    <n v="0"/>
    <n v="0"/>
    <n v="0"/>
    <n v="22.7"/>
    <n v="11.4"/>
    <n v="0"/>
    <n v="0"/>
    <n v="10.7"/>
    <n v="0"/>
    <n v="1"/>
    <n v="10.7"/>
    <n v="11.4"/>
    <n v="0"/>
    <n v="11.4"/>
    <n v="11.4"/>
    <n v="0"/>
    <n v="11.4"/>
    <n v="0"/>
    <n v="0"/>
    <n v="0"/>
    <n v="0"/>
    <n v="0"/>
    <n v="10.7"/>
    <n v="0"/>
    <n v="11.4"/>
    <n v="11.4"/>
    <n v="34.1"/>
    <n v="0"/>
    <n v="0"/>
    <n v="11.4"/>
    <n v="0"/>
    <n v="0"/>
    <n v="0"/>
    <n v="10.7"/>
    <n v="10.7"/>
    <n v="1"/>
    <n v="0"/>
    <n v="0"/>
    <n v="0"/>
    <n v="0"/>
    <n v="0"/>
    <n v="11.4"/>
    <n v="11.4"/>
    <n v="0"/>
    <n v="10.8"/>
    <n v="10.7"/>
    <n v="0"/>
    <n v="0"/>
    <n v="1"/>
    <n v="10.7"/>
    <n v="10.7"/>
  </r>
  <r>
    <x v="9"/>
    <n v="10209"/>
    <x v="9"/>
    <s v="Quemchi"/>
    <n v="3"/>
    <s v="Denuncias"/>
    <n v="220104005"/>
    <n v="220104"/>
    <s v="Delitos Sexuales"/>
    <s v="Violación"/>
    <n v="3"/>
    <n v="11.4"/>
    <n v="0"/>
    <n v="0"/>
    <n v="0"/>
    <n v="22.7"/>
    <n v="11.4"/>
    <n v="5.6"/>
    <n v="0"/>
    <n v="0"/>
    <n v="0"/>
    <n v="2.5"/>
    <n v="4.8"/>
    <n v="11.4"/>
    <n v="0"/>
    <n v="0"/>
    <n v="11.4"/>
    <n v="0"/>
    <n v="11.4"/>
    <n v="0"/>
    <n v="0"/>
    <n v="0"/>
    <n v="0"/>
    <n v="0"/>
    <n v="10.7"/>
    <n v="0"/>
    <n v="11.4"/>
    <n v="11.4"/>
    <n v="34.1"/>
    <n v="0"/>
    <n v="0"/>
    <n v="11.4"/>
    <n v="0"/>
    <n v="0"/>
    <n v="0"/>
    <n v="0"/>
    <n v="10.7"/>
    <n v="1"/>
    <n v="0"/>
    <n v="0"/>
    <n v="0"/>
    <n v="0"/>
    <n v="0"/>
    <n v="11.4"/>
    <n v="11.4"/>
    <n v="0"/>
    <n v="0"/>
    <n v="10.7"/>
    <n v="0"/>
    <n v="0"/>
    <n v="1"/>
    <n v="10.7"/>
    <n v="10.7"/>
  </r>
  <r>
    <x v="9"/>
    <n v="10209"/>
    <x v="9"/>
    <s v="Quemchi"/>
    <n v="4"/>
    <s v="Detenciones"/>
    <n v="220104005"/>
    <n v="220104"/>
    <s v="Delitos Sexuales"/>
    <s v="Violación"/>
    <n v="4"/>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10"/>
    <x v="9"/>
    <s v="Quinchao"/>
    <n v="1"/>
    <s v="Aprehendidos"/>
    <n v="220104005"/>
    <n v="220104"/>
    <s v="Delitos Sexuales"/>
    <s v="Violación"/>
    <n v="1"/>
    <n v="0"/>
    <n v="11.5"/>
    <n v="0"/>
    <n v="0"/>
    <n v="1"/>
    <n v="0"/>
    <n v="0"/>
    <n v="0"/>
    <n v="0"/>
    <n v="0"/>
    <n v="1"/>
    <n v="12"/>
    <n v="0"/>
    <n v="0"/>
    <n v="11.5"/>
    <n v="0"/>
    <n v="11.6"/>
    <n v="1"/>
    <n v="0"/>
    <n v="0"/>
    <n v="0"/>
    <n v="0"/>
    <n v="0"/>
    <n v="1"/>
    <n v="0"/>
    <n v="0"/>
    <n v="0"/>
    <n v="0"/>
    <n v="0"/>
    <n v="0"/>
    <n v="1"/>
    <n v="0"/>
    <n v="0"/>
    <n v="0"/>
    <n v="0"/>
    <n v="0"/>
    <n v="1"/>
    <n v="0"/>
    <n v="0"/>
    <n v="0"/>
    <n v="0"/>
    <n v="0"/>
    <n v="0"/>
    <n v="1"/>
    <n v="0"/>
    <n v="0"/>
    <n v="0"/>
    <n v="0"/>
    <n v="0"/>
    <n v="1"/>
    <n v="0"/>
    <n v="0"/>
  </r>
  <r>
    <x v="9"/>
    <n v="10210"/>
    <x v="9"/>
    <s v="Quinchao"/>
    <n v="2"/>
    <s v="Casos Policiales"/>
    <n v="220104005"/>
    <n v="220104"/>
    <s v="Delitos Sexuales"/>
    <s v="Violación"/>
    <n v="2"/>
    <n v="0"/>
    <n v="11.5"/>
    <n v="0"/>
    <n v="0"/>
    <n v="1"/>
    <n v="11.7"/>
    <n v="0"/>
    <n v="0"/>
    <n v="11.3"/>
    <n v="0"/>
    <n v="1"/>
    <n v="11.5"/>
    <n v="0"/>
    <n v="0"/>
    <n v="11.5"/>
    <n v="0"/>
    <n v="23.2"/>
    <n v="1"/>
    <n v="0"/>
    <n v="0"/>
    <n v="11.3"/>
    <n v="0"/>
    <n v="11.4"/>
    <n v="11.5"/>
    <n v="0"/>
    <n v="0"/>
    <n v="22.9"/>
    <n v="0"/>
    <n v="11.6"/>
    <n v="11.6"/>
    <n v="1"/>
    <n v="0"/>
    <n v="0"/>
    <n v="0"/>
    <n v="11.3"/>
    <n v="0"/>
    <n v="1"/>
    <n v="0"/>
    <n v="24.1"/>
    <n v="0"/>
    <n v="0"/>
    <n v="0"/>
    <n v="0"/>
    <n v="1"/>
    <n v="0"/>
    <n v="0"/>
    <n v="0"/>
    <n v="0"/>
    <n v="0"/>
    <n v="1"/>
    <n v="0"/>
    <n v="11.3"/>
  </r>
  <r>
    <x v="9"/>
    <n v="10210"/>
    <x v="9"/>
    <s v="Quinchao"/>
    <n v="3"/>
    <s v="Denuncias"/>
    <n v="220104005"/>
    <n v="220104"/>
    <s v="Delitos Sexuales"/>
    <s v="Violación"/>
    <n v="3"/>
    <n v="0"/>
    <n v="0"/>
    <n v="0"/>
    <n v="0"/>
    <n v="1"/>
    <n v="11.7"/>
    <n v="0"/>
    <n v="0"/>
    <n v="11.3"/>
    <n v="0"/>
    <n v="1"/>
    <n v="0"/>
    <n v="0"/>
    <n v="0"/>
    <n v="0"/>
    <n v="0"/>
    <n v="11.6"/>
    <n v="1"/>
    <n v="0"/>
    <n v="0"/>
    <n v="11.3"/>
    <n v="0"/>
    <n v="11.4"/>
    <n v="11.5"/>
    <n v="0"/>
    <n v="0"/>
    <n v="22.9"/>
    <n v="0"/>
    <n v="11.6"/>
    <n v="11.6"/>
    <n v="1"/>
    <n v="0"/>
    <n v="0"/>
    <n v="0"/>
    <n v="11.3"/>
    <n v="0"/>
    <n v="1"/>
    <n v="0"/>
    <n v="24.1"/>
    <n v="0"/>
    <n v="0"/>
    <n v="0"/>
    <n v="0"/>
    <n v="1"/>
    <n v="0"/>
    <n v="0"/>
    <n v="0"/>
    <n v="0"/>
    <n v="0"/>
    <n v="1"/>
    <n v="0"/>
    <n v="11.3"/>
  </r>
  <r>
    <x v="9"/>
    <n v="10210"/>
    <x v="9"/>
    <s v="Quinchao"/>
    <n v="4"/>
    <s v="Detenciones"/>
    <n v="220104005"/>
    <n v="220104"/>
    <s v="Delitos Sexuales"/>
    <s v="Violación"/>
    <n v="4"/>
    <n v="0"/>
    <n v="11.5"/>
    <n v="0"/>
    <n v="0"/>
    <n v="1"/>
    <n v="0"/>
    <n v="0"/>
    <n v="0"/>
    <n v="0"/>
    <n v="0"/>
    <n v="1"/>
    <n v="11.5"/>
    <n v="0"/>
    <n v="0"/>
    <n v="11.5"/>
    <n v="0"/>
    <n v="11.6"/>
    <n v="1"/>
    <n v="0"/>
    <n v="0"/>
    <n v="0"/>
    <n v="0"/>
    <n v="0"/>
    <n v="1"/>
    <n v="0"/>
    <n v="0"/>
    <n v="0"/>
    <n v="0"/>
    <n v="0"/>
    <n v="0"/>
    <n v="1"/>
    <n v="0"/>
    <n v="0"/>
    <n v="0"/>
    <n v="0"/>
    <n v="0"/>
    <n v="1"/>
    <n v="0"/>
    <n v="0"/>
    <n v="0"/>
    <n v="0"/>
    <n v="0"/>
    <n v="0"/>
    <n v="1"/>
    <n v="0"/>
    <n v="0"/>
    <n v="0"/>
    <n v="0"/>
    <n v="0"/>
    <n v="1"/>
    <n v="0"/>
    <n v="0"/>
  </r>
  <r>
    <x v="9"/>
    <n v="10301"/>
    <x v="9"/>
    <s v="Osorno"/>
    <n v="1"/>
    <s v="Aprehendidos"/>
    <n v="220104005"/>
    <n v="220104"/>
    <s v="Delitos Sexuales"/>
    <s v="Violación"/>
    <n v="1"/>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1"/>
    <x v="9"/>
    <s v="Osorno"/>
    <n v="2"/>
    <s v="Casos Policiales"/>
    <n v="220104005"/>
    <n v="220104"/>
    <s v="Delitos Sexuales"/>
    <s v="Violación"/>
    <n v="2"/>
    <n v="6.3"/>
    <n v="3.1"/>
    <n v="4.9000000000000004"/>
    <n v="6.7"/>
    <n v="8.5"/>
    <n v="6.6"/>
    <n v="4.8"/>
    <n v="4.8"/>
    <n v="4.7"/>
    <n v="3.5"/>
    <n v="4.7"/>
    <n v="6.4"/>
    <n v="11.5"/>
    <n v="5.6"/>
    <n v="5"/>
    <n v="4.9000000000000004"/>
    <n v="7.9"/>
    <n v="7.3"/>
    <n v="8.4"/>
    <n v="4.2"/>
    <n v="5.3"/>
    <n v="4.0999999999999996"/>
    <n v="2.2999999999999998"/>
    <n v="8.1999999999999993"/>
    <n v="6.4"/>
    <n v="4.5999999999999996"/>
    <n v="6.9"/>
    <n v="6.8"/>
    <n v="7.4"/>
    <n v="10.4"/>
    <n v="6.1"/>
    <n v="3"/>
    <n v="7.7"/>
    <n v="5.9"/>
    <n v="3.5"/>
    <n v="4.7"/>
    <n v="3.5"/>
    <n v="4.0999999999999996"/>
    <n v="8.6999999999999993"/>
    <n v="3.8"/>
    <n v="6.8"/>
    <n v="4.3"/>
    <n v="9.1"/>
    <n v="5.4"/>
    <n v="4.8"/>
    <n v="4.2"/>
    <n v="2.4"/>
    <n v="2.9"/>
    <n v="6.4"/>
    <n v="5.2"/>
    <n v="8.6999999999999993"/>
    <n v="4.7"/>
  </r>
  <r>
    <x v="9"/>
    <n v="10301"/>
    <x v="9"/>
    <s v="Osorno"/>
    <n v="3"/>
    <s v="Denuncias"/>
    <n v="220104005"/>
    <n v="220104"/>
    <s v="Delitos Sexuales"/>
    <s v="Violación"/>
    <n v="3"/>
    <n v="4.4000000000000004"/>
    <n v="2.5"/>
    <n v="4.3"/>
    <n v="6.7"/>
    <n v="6.7"/>
    <n v="4.8"/>
    <n v="4.8"/>
    <n v="4.2"/>
    <n v="4.0999999999999996"/>
    <n v="2.9"/>
    <n v="4.0999999999999996"/>
    <n v="6.4"/>
    <n v="9.1999999999999993"/>
    <n v="5"/>
    <n v="4.3"/>
    <n v="4.9000000000000004"/>
    <n v="7.3"/>
    <n v="6.7"/>
    <n v="7.8"/>
    <n v="4.2"/>
    <n v="4.7"/>
    <n v="4.0999999999999996"/>
    <n v="1.8"/>
    <n v="8.1999999999999993"/>
    <n v="5.8"/>
    <n v="3.5"/>
    <n v="5"/>
    <n v="6.2"/>
    <n v="6.1"/>
    <n v="9.1"/>
    <n v="6.1"/>
    <n v="3"/>
    <n v="7.7"/>
    <n v="5.3"/>
    <n v="3.5"/>
    <n v="4.0999999999999996"/>
    <n v="3.5"/>
    <n v="3.5"/>
    <n v="6.9"/>
    <n v="3.8"/>
    <n v="6.8"/>
    <n v="4.3"/>
    <n v="8.5"/>
    <n v="5.4"/>
    <n v="3"/>
    <n v="4.2"/>
    <n v="2.4"/>
    <n v="2.9"/>
    <n v="6.4"/>
    <n v="4.7"/>
    <n v="7.5"/>
    <n v="4.0999999999999996"/>
  </r>
  <r>
    <x v="9"/>
    <n v="10301"/>
    <x v="9"/>
    <s v="Osorno"/>
    <n v="4"/>
    <s v="Detenciones"/>
    <n v="220104005"/>
    <n v="220104"/>
    <s v="Delitos Sexuales"/>
    <s v="Violación"/>
    <n v="4"/>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2"/>
    <x v="9"/>
    <s v="Puerto Octay"/>
    <n v="1"/>
    <s v="Aprehendidos"/>
    <n v="220104005"/>
    <n v="220104"/>
    <s v="Delitos Sexuales"/>
    <s v="Violación"/>
    <n v="1"/>
    <n v="0"/>
    <n v="10.199999999999999"/>
    <n v="0"/>
    <n v="0"/>
    <n v="1"/>
    <n v="0"/>
    <n v="0"/>
    <n v="0"/>
    <n v="0"/>
    <n v="0"/>
    <n v="10.8"/>
    <n v="0"/>
    <n v="0"/>
    <n v="0"/>
    <n v="0"/>
    <n v="0"/>
    <n v="20.6"/>
    <n v="1"/>
    <n v="0"/>
    <n v="0"/>
    <n v="0"/>
    <n v="0"/>
    <n v="0"/>
    <n v="1"/>
    <n v="0"/>
    <n v="0"/>
    <n v="0"/>
    <n v="0"/>
    <n v="0"/>
    <n v="0"/>
    <n v="1"/>
    <n v="0"/>
    <n v="11.3"/>
    <n v="0"/>
    <n v="0"/>
    <n v="0"/>
    <n v="23.9"/>
    <n v="0"/>
    <n v="0"/>
    <n v="0"/>
    <n v="0"/>
    <n v="10.3"/>
    <n v="0"/>
    <n v="1"/>
    <n v="10.5"/>
    <n v="0"/>
    <n v="0"/>
    <n v="0"/>
    <n v="0"/>
    <n v="12"/>
    <n v="0"/>
    <n v="0"/>
  </r>
  <r>
    <x v="9"/>
    <n v="10302"/>
    <x v="9"/>
    <s v="Puerto Octay"/>
    <n v="2"/>
    <s v="Casos Policiales"/>
    <n v="220104005"/>
    <n v="220104"/>
    <s v="Delitos Sexuales"/>
    <s v="Violación"/>
    <n v="2"/>
    <n v="0"/>
    <n v="10.199999999999999"/>
    <n v="10.3"/>
    <n v="10.3"/>
    <n v="1"/>
    <n v="21"/>
    <n v="0"/>
    <n v="0"/>
    <n v="34.5"/>
    <n v="11.7"/>
    <n v="35.6"/>
    <n v="12.1"/>
    <n v="21.8"/>
    <n v="0"/>
    <n v="0"/>
    <n v="0"/>
    <n v="10.3"/>
    <n v="20.8"/>
    <n v="10.5"/>
    <n v="11.2"/>
    <n v="0"/>
    <n v="0"/>
    <n v="0"/>
    <n v="1"/>
    <n v="0"/>
    <n v="10.9"/>
    <n v="30.3"/>
    <n v="10.199999999999999"/>
    <n v="0"/>
    <n v="0"/>
    <n v="10.4"/>
    <n v="0"/>
    <n v="22.5"/>
    <n v="0"/>
    <n v="11.6"/>
    <n v="0"/>
    <n v="23.9"/>
    <n v="0"/>
    <n v="21.8"/>
    <n v="20.2"/>
    <n v="0"/>
    <n v="10.3"/>
    <n v="10.3"/>
    <n v="10.4"/>
    <n v="10.5"/>
    <n v="0"/>
    <n v="0"/>
    <n v="0"/>
    <n v="0"/>
    <n v="36"/>
    <n v="0"/>
    <n v="34.5"/>
  </r>
  <r>
    <x v="9"/>
    <n v="10302"/>
    <x v="9"/>
    <s v="Puerto Octay"/>
    <n v="3"/>
    <s v="Denuncias"/>
    <n v="220104005"/>
    <n v="220104"/>
    <s v="Delitos Sexuales"/>
    <s v="Violación"/>
    <n v="3"/>
    <n v="0"/>
    <n v="0"/>
    <n v="10.3"/>
    <n v="10.3"/>
    <n v="1"/>
    <n v="21"/>
    <n v="0"/>
    <n v="0"/>
    <n v="34.5"/>
    <n v="11.7"/>
    <n v="23.7"/>
    <n v="12.1"/>
    <n v="21.8"/>
    <n v="0"/>
    <n v="0"/>
    <n v="0"/>
    <n v="0"/>
    <n v="20.8"/>
    <n v="10.5"/>
    <n v="11.2"/>
    <n v="0"/>
    <n v="0"/>
    <n v="0"/>
    <n v="1"/>
    <n v="0"/>
    <n v="10.9"/>
    <n v="30.3"/>
    <n v="10.199999999999999"/>
    <n v="0"/>
    <n v="0"/>
    <n v="10.4"/>
    <n v="0"/>
    <n v="11.3"/>
    <n v="0"/>
    <n v="11.6"/>
    <n v="0"/>
    <n v="1"/>
    <n v="0"/>
    <n v="21.8"/>
    <n v="20.2"/>
    <n v="0"/>
    <n v="0"/>
    <n v="10.3"/>
    <n v="10.4"/>
    <n v="0"/>
    <n v="0"/>
    <n v="0"/>
    <n v="0"/>
    <n v="0"/>
    <n v="24"/>
    <n v="0"/>
    <n v="34.5"/>
  </r>
  <r>
    <x v="9"/>
    <n v="10302"/>
    <x v="9"/>
    <s v="Puerto Octay"/>
    <n v="4"/>
    <s v="Detenciones"/>
    <n v="220104005"/>
    <n v="220104"/>
    <s v="Delitos Sexuales"/>
    <s v="Violación"/>
    <n v="4"/>
    <n v="0"/>
    <n v="10.199999999999999"/>
    <n v="0"/>
    <n v="0"/>
    <n v="1"/>
    <n v="0"/>
    <n v="0"/>
    <n v="0"/>
    <n v="0"/>
    <n v="0"/>
    <n v="11.9"/>
    <n v="0"/>
    <n v="0"/>
    <n v="0"/>
    <n v="0"/>
    <n v="0"/>
    <n v="10.3"/>
    <n v="1"/>
    <n v="0"/>
    <n v="0"/>
    <n v="0"/>
    <n v="0"/>
    <n v="0"/>
    <n v="1"/>
    <n v="0"/>
    <n v="0"/>
    <n v="0"/>
    <n v="0"/>
    <n v="0"/>
    <n v="0"/>
    <n v="1"/>
    <n v="0"/>
    <n v="11.3"/>
    <n v="0"/>
    <n v="0"/>
    <n v="0"/>
    <n v="23.9"/>
    <n v="0"/>
    <n v="0"/>
    <n v="0"/>
    <n v="0"/>
    <n v="10.3"/>
    <n v="0"/>
    <n v="1"/>
    <n v="10.5"/>
    <n v="0"/>
    <n v="0"/>
    <n v="0"/>
    <n v="0"/>
    <n v="12"/>
    <n v="0"/>
    <n v="0"/>
  </r>
  <r>
    <x v="9"/>
    <n v="10303"/>
    <x v="9"/>
    <s v="Purranque"/>
    <n v="1"/>
    <s v="Aprehendidos"/>
    <n v="220104005"/>
    <n v="220104"/>
    <s v="Delitos Sexuales"/>
    <s v="Violación"/>
    <n v="1"/>
    <n v="0"/>
    <n v="0"/>
    <n v="0"/>
    <n v="0"/>
    <n v="4.7"/>
    <n v="0"/>
    <n v="0"/>
    <n v="4.7"/>
    <n v="0"/>
    <n v="0"/>
    <n v="1"/>
    <n v="0"/>
    <n v="0"/>
    <n v="0"/>
    <n v="0"/>
    <n v="4.7"/>
    <n v="0"/>
    <n v="1"/>
    <n v="0"/>
    <n v="0"/>
    <n v="9.5"/>
    <n v="0"/>
    <n v="0"/>
    <n v="1"/>
    <n v="4.7"/>
    <n v="0"/>
    <n v="0"/>
    <n v="0"/>
    <n v="0"/>
    <n v="0"/>
    <n v="1"/>
    <n v="4.7"/>
    <n v="0"/>
    <n v="0"/>
    <n v="0"/>
    <n v="0"/>
    <n v="1"/>
    <n v="0"/>
    <n v="0"/>
    <n v="0"/>
    <n v="0"/>
    <n v="0"/>
    <n v="0"/>
    <n v="1"/>
    <n v="0"/>
    <n v="0"/>
    <n v="0"/>
    <n v="0"/>
    <n v="0"/>
    <n v="1"/>
    <n v="0"/>
    <n v="0"/>
  </r>
  <r>
    <x v="9"/>
    <n v="10303"/>
    <x v="9"/>
    <s v="Purranque"/>
    <n v="2"/>
    <s v="Casos Policiales"/>
    <n v="220104005"/>
    <n v="220104"/>
    <s v="Delitos Sexuales"/>
    <s v="Violación"/>
    <n v="2"/>
    <n v="0"/>
    <n v="0"/>
    <n v="0"/>
    <n v="0"/>
    <n v="4.7"/>
    <n v="0"/>
    <n v="4.9000000000000004"/>
    <n v="4.9000000000000004"/>
    <n v="4.9000000000000004"/>
    <n v="4.9000000000000004"/>
    <n v="5"/>
    <n v="10"/>
    <n v="4.7"/>
    <n v="0"/>
    <n v="4.7"/>
    <n v="9.4"/>
    <n v="0"/>
    <n v="9.4"/>
    <n v="4.7"/>
    <n v="0"/>
    <n v="19.600000000000001"/>
    <n v="4.9000000000000004"/>
    <n v="9.9"/>
    <n v="1"/>
    <n v="15"/>
    <n v="0"/>
    <n v="0"/>
    <n v="0"/>
    <n v="0"/>
    <n v="0"/>
    <n v="1"/>
    <n v="9.4"/>
    <n v="19.600000000000001"/>
    <n v="0"/>
    <n v="4.9000000000000004"/>
    <n v="0"/>
    <n v="5"/>
    <n v="15"/>
    <n v="0"/>
    <n v="4.7"/>
    <n v="4.7"/>
    <n v="4.7"/>
    <n v="4.7"/>
    <n v="1"/>
    <n v="4.7"/>
    <n v="9.8000000000000007"/>
    <n v="9.8000000000000007"/>
    <n v="0"/>
    <n v="5"/>
    <n v="1"/>
    <n v="0"/>
    <n v="4.9000000000000004"/>
  </r>
  <r>
    <x v="9"/>
    <n v="10303"/>
    <x v="9"/>
    <s v="Purranque"/>
    <n v="3"/>
    <s v="Denuncias"/>
    <n v="220104005"/>
    <n v="220104"/>
    <s v="Delitos Sexuales"/>
    <s v="Violación"/>
    <n v="3"/>
    <n v="0"/>
    <n v="0"/>
    <n v="0"/>
    <n v="0"/>
    <n v="1"/>
    <n v="0"/>
    <n v="4.9000000000000004"/>
    <n v="0"/>
    <n v="4.9000000000000004"/>
    <n v="4.9000000000000004"/>
    <n v="5"/>
    <n v="10"/>
    <n v="4.7"/>
    <n v="0"/>
    <n v="4.7"/>
    <n v="4.7"/>
    <n v="0"/>
    <n v="9.4"/>
    <n v="4.7"/>
    <n v="0"/>
    <n v="9.8000000000000007"/>
    <n v="4.9000000000000004"/>
    <n v="9.9"/>
    <n v="1"/>
    <n v="10"/>
    <n v="0"/>
    <n v="0"/>
    <n v="0"/>
    <n v="0"/>
    <n v="0"/>
    <n v="1"/>
    <n v="4.7"/>
    <n v="19.600000000000001"/>
    <n v="0"/>
    <n v="4.9000000000000004"/>
    <n v="0"/>
    <n v="5"/>
    <n v="15"/>
    <n v="0"/>
    <n v="4.7"/>
    <n v="4.7"/>
    <n v="4.7"/>
    <n v="4.7"/>
    <n v="1"/>
    <n v="4.7"/>
    <n v="9.8000000000000007"/>
    <n v="9.8000000000000007"/>
    <n v="0"/>
    <n v="5"/>
    <n v="1"/>
    <n v="0"/>
    <n v="4.9000000000000004"/>
  </r>
  <r>
    <x v="9"/>
    <n v="10303"/>
    <x v="9"/>
    <s v="Purranque"/>
    <n v="4"/>
    <s v="Detenciones"/>
    <n v="220104005"/>
    <n v="220104"/>
    <s v="Delitos Sexuales"/>
    <s v="Violación"/>
    <n v="4"/>
    <n v="0"/>
    <n v="0"/>
    <n v="0"/>
    <n v="0"/>
    <n v="4.7"/>
    <n v="0"/>
    <n v="0"/>
    <n v="4.9000000000000004"/>
    <n v="0"/>
    <n v="0"/>
    <n v="1"/>
    <n v="0"/>
    <n v="0"/>
    <n v="0"/>
    <n v="0"/>
    <n v="4.7"/>
    <n v="0"/>
    <n v="1"/>
    <n v="0"/>
    <n v="0"/>
    <n v="9.8000000000000007"/>
    <n v="0"/>
    <n v="0"/>
    <n v="1"/>
    <n v="5"/>
    <n v="0"/>
    <n v="0"/>
    <n v="0"/>
    <n v="0"/>
    <n v="0"/>
    <n v="1"/>
    <n v="4.7"/>
    <n v="0"/>
    <n v="0"/>
    <n v="0"/>
    <n v="0"/>
    <n v="1"/>
    <n v="0"/>
    <n v="0"/>
    <n v="0"/>
    <n v="0"/>
    <n v="0"/>
    <n v="0"/>
    <n v="1"/>
    <n v="0"/>
    <n v="0"/>
    <n v="0"/>
    <n v="0"/>
    <n v="0"/>
    <n v="1"/>
    <n v="0"/>
    <n v="0"/>
  </r>
  <r>
    <x v="9"/>
    <n v="10304"/>
    <x v="9"/>
    <s v="Puyehue"/>
    <n v="1"/>
    <s v="Aprehendidos"/>
    <n v="220104005"/>
    <n v="220104"/>
    <s v="Delitos Sexuales"/>
    <s v="Violación"/>
    <n v="1"/>
    <n v="0"/>
    <n v="0"/>
    <n v="0"/>
    <n v="8.6"/>
    <n v="1"/>
    <n v="0"/>
    <n v="0"/>
    <n v="0"/>
    <n v="8.6"/>
    <n v="8.5"/>
    <n v="1"/>
    <n v="0"/>
    <n v="8.5"/>
    <n v="0"/>
    <n v="0"/>
    <n v="0"/>
    <n v="8.6"/>
    <n v="1"/>
    <n v="0"/>
    <n v="0"/>
    <n v="0"/>
    <n v="0"/>
    <n v="0"/>
    <n v="1"/>
    <n v="0"/>
    <n v="0"/>
    <n v="0"/>
    <n v="0"/>
    <n v="0"/>
    <n v="0"/>
    <n v="1"/>
    <n v="0"/>
    <n v="0"/>
    <n v="0"/>
    <n v="0"/>
    <n v="0"/>
    <n v="1"/>
    <n v="0"/>
    <n v="0"/>
    <n v="0"/>
    <n v="0"/>
    <n v="0"/>
    <n v="0"/>
    <n v="1"/>
    <n v="0"/>
    <n v="0"/>
    <n v="0"/>
    <n v="0"/>
    <n v="0"/>
    <n v="1"/>
    <n v="0"/>
    <n v="9"/>
  </r>
  <r>
    <x v="9"/>
    <n v="10304"/>
    <x v="9"/>
    <s v="Puyehue"/>
    <n v="2"/>
    <s v="Casos Policiales"/>
    <n v="220104005"/>
    <n v="220104"/>
    <s v="Delitos Sexuales"/>
    <s v="Violación"/>
    <n v="2"/>
    <n v="0"/>
    <n v="0"/>
    <n v="0"/>
    <n v="8.6"/>
    <n v="1"/>
    <n v="0"/>
    <n v="0"/>
    <n v="27"/>
    <n v="9"/>
    <n v="9.1"/>
    <n v="1"/>
    <n v="0"/>
    <n v="8.5"/>
    <n v="17.399999999999999"/>
    <n v="0"/>
    <n v="0"/>
    <n v="8.6"/>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9"/>
  </r>
  <r>
    <x v="9"/>
    <n v="10304"/>
    <x v="9"/>
    <s v="Puyehue"/>
    <n v="3"/>
    <s v="Denuncias"/>
    <n v="220104005"/>
    <n v="220104"/>
    <s v="Delitos Sexuales"/>
    <s v="Violación"/>
    <n v="3"/>
    <n v="0"/>
    <n v="0"/>
    <n v="0"/>
    <n v="0"/>
    <n v="1"/>
    <n v="0"/>
    <n v="0"/>
    <n v="91.1"/>
    <n v="0"/>
    <n v="100.1"/>
    <n v="1"/>
    <n v="0"/>
    <n v="0"/>
    <n v="17.399999999999999"/>
    <n v="0"/>
    <n v="0"/>
    <n v="0"/>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0"/>
  </r>
  <r>
    <x v="9"/>
    <n v="10304"/>
    <x v="9"/>
    <s v="Puyehue"/>
    <n v="4"/>
    <s v="Detenciones"/>
    <n v="220104005"/>
    <n v="220104"/>
    <s v="Delitos Sexuales"/>
    <s v="Violación"/>
    <n v="4"/>
    <n v="0"/>
    <n v="0"/>
    <n v="0"/>
    <n v="8.6"/>
    <n v="1"/>
    <n v="0"/>
    <n v="0"/>
    <n v="0"/>
    <n v="9"/>
    <n v="9.1"/>
    <n v="1"/>
    <n v="0"/>
    <n v="8.5"/>
    <n v="0"/>
    <n v="0"/>
    <n v="0"/>
    <n v="8.6"/>
    <n v="1"/>
    <n v="0"/>
    <n v="0"/>
    <n v="0"/>
    <n v="0"/>
    <n v="0"/>
    <n v="1"/>
    <n v="0"/>
    <n v="0"/>
    <n v="0"/>
    <n v="0"/>
    <n v="0"/>
    <n v="0"/>
    <n v="1"/>
    <n v="0"/>
    <n v="0"/>
    <n v="0"/>
    <n v="0"/>
    <n v="0"/>
    <n v="1"/>
    <n v="0"/>
    <n v="0"/>
    <n v="0"/>
    <n v="0"/>
    <n v="0"/>
    <n v="0"/>
    <n v="1"/>
    <n v="0"/>
    <n v="0"/>
    <n v="0"/>
    <n v="0"/>
    <n v="0"/>
    <n v="1"/>
    <n v="0"/>
    <n v="9"/>
  </r>
  <r>
    <x v="9"/>
    <n v="10305"/>
    <x v="9"/>
    <s v="Río Negro"/>
    <n v="1"/>
    <s v="Aprehendidos"/>
    <n v="220104005"/>
    <n v="220104"/>
    <s v="Delitos Sexuales"/>
    <s v="Violación"/>
    <n v="1"/>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5"/>
    <x v="9"/>
    <s v="Río Negro"/>
    <n v="2"/>
    <s v="Casos Policiales"/>
    <n v="220104005"/>
    <n v="220104"/>
    <s v="Delitos Sexuales"/>
    <s v="Violación"/>
    <n v="2"/>
    <n v="6.7"/>
    <n v="0"/>
    <n v="13.6"/>
    <n v="0"/>
    <n v="1"/>
    <n v="0"/>
    <n v="7.9"/>
    <n v="0"/>
    <n v="0"/>
    <n v="16.600000000000001"/>
    <n v="8.4"/>
    <n v="0"/>
    <n v="0"/>
    <n v="13.5"/>
    <n v="0"/>
    <n v="20.399999999999999"/>
    <n v="0"/>
    <n v="20.5"/>
    <n v="0"/>
    <n v="15.9"/>
    <n v="16.2"/>
    <n v="0"/>
    <n v="16.7"/>
    <n v="1"/>
    <n v="8.6"/>
    <n v="0"/>
    <n v="0"/>
    <n v="0"/>
    <n v="13.6"/>
    <n v="0"/>
    <n v="6.8"/>
    <n v="6.9"/>
    <n v="0"/>
    <n v="0"/>
    <n v="0"/>
    <n v="0"/>
    <n v="8.5"/>
    <n v="8.6999999999999993"/>
    <n v="7"/>
    <n v="0"/>
    <n v="20.3"/>
    <n v="0"/>
    <n v="6.8"/>
    <n v="1"/>
    <n v="0"/>
    <n v="8"/>
    <n v="16.3"/>
    <n v="16.5"/>
    <n v="0"/>
    <n v="1"/>
    <n v="0"/>
    <n v="0"/>
  </r>
  <r>
    <x v="9"/>
    <n v="10305"/>
    <x v="9"/>
    <s v="Río Negro"/>
    <n v="3"/>
    <s v="Denuncias"/>
    <n v="220104005"/>
    <n v="220104"/>
    <s v="Delitos Sexuales"/>
    <s v="Violación"/>
    <n v="3"/>
    <n v="6.7"/>
    <n v="0"/>
    <n v="13.6"/>
    <n v="0"/>
    <n v="1"/>
    <n v="0"/>
    <n v="7.9"/>
    <n v="0"/>
    <n v="0"/>
    <n v="16.600000000000001"/>
    <n v="8.4"/>
    <n v="0"/>
    <n v="0"/>
    <n v="13.5"/>
    <n v="0"/>
    <n v="13.6"/>
    <n v="0"/>
    <n v="20.5"/>
    <n v="0"/>
    <n v="0"/>
    <n v="0"/>
    <n v="51.5"/>
    <n v="0"/>
    <n v="1"/>
    <n v="54.3"/>
    <n v="0"/>
    <n v="0"/>
    <n v="0"/>
    <n v="6.8"/>
    <n v="0"/>
    <n v="6.8"/>
    <n v="6.9"/>
    <n v="0"/>
    <n v="0"/>
    <n v="0"/>
    <n v="0"/>
    <n v="8.5"/>
    <n v="8.6999999999999993"/>
    <n v="7"/>
    <n v="0"/>
    <n v="20.3"/>
    <n v="0"/>
    <n v="6.8"/>
    <n v="1"/>
    <n v="0"/>
    <n v="8"/>
    <n v="8.1"/>
    <n v="16.5"/>
    <n v="0"/>
    <n v="1"/>
    <n v="0"/>
    <n v="0"/>
  </r>
  <r>
    <x v="9"/>
    <n v="10305"/>
    <x v="9"/>
    <s v="Río Negro"/>
    <n v="4"/>
    <s v="Detenciones"/>
    <n v="220104005"/>
    <n v="220104"/>
    <s v="Delitos Sexuales"/>
    <s v="Violación"/>
    <n v="4"/>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6"/>
    <x v="9"/>
    <s v="San Juan de la Cost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306"/>
    <x v="9"/>
    <s v="San Juan de la Costa"/>
    <n v="2"/>
    <s v="Casos Policiales"/>
    <n v="220104005"/>
    <n v="220104"/>
    <s v="Delitos Sexuales"/>
    <s v="Violación"/>
    <n v="2"/>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3"/>
    <s v="Denuncias"/>
    <n v="220104005"/>
    <n v="220104"/>
    <s v="Delitos Sexuales"/>
    <s v="Violación"/>
    <n v="3"/>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307"/>
    <x v="9"/>
    <s v="San Pablo"/>
    <n v="1"/>
    <s v="Aprehendidos"/>
    <n v="220104005"/>
    <n v="220104"/>
    <s v="Delitos Sexuales"/>
    <s v="Violación"/>
    <n v="1"/>
    <n v="0"/>
    <n v="0"/>
    <n v="9.5"/>
    <n v="0"/>
    <n v="1"/>
    <n v="0"/>
    <n v="0"/>
    <n v="0"/>
    <n v="9.5"/>
    <n v="0"/>
    <n v="1"/>
    <n v="0"/>
    <n v="0"/>
    <n v="0"/>
    <n v="0"/>
    <n v="0"/>
    <n v="0"/>
    <n v="1"/>
    <n v="0"/>
    <n v="0"/>
    <n v="0"/>
    <n v="0"/>
    <n v="0"/>
    <n v="1"/>
    <n v="0"/>
    <n v="0"/>
    <n v="0"/>
    <n v="9.5"/>
    <n v="0"/>
    <n v="0"/>
    <n v="1"/>
    <n v="0"/>
    <n v="0"/>
    <n v="0"/>
    <n v="0"/>
    <n v="0"/>
    <n v="1"/>
    <n v="0"/>
    <n v="9.5"/>
    <n v="0"/>
    <n v="0"/>
    <n v="0"/>
    <n v="0"/>
    <n v="1"/>
    <n v="0"/>
    <n v="0"/>
    <n v="0"/>
    <n v="0"/>
    <n v="0"/>
    <n v="1"/>
    <n v="0"/>
    <n v="12.1"/>
  </r>
  <r>
    <x v="9"/>
    <n v="10307"/>
    <x v="9"/>
    <s v="San Pablo"/>
    <n v="2"/>
    <s v="Casos Policiales"/>
    <n v="220104005"/>
    <n v="220104"/>
    <s v="Delitos Sexuales"/>
    <s v="Violación"/>
    <n v="2"/>
    <n v="0"/>
    <n v="0"/>
    <n v="28.5"/>
    <n v="0"/>
    <n v="9.5"/>
    <n v="0"/>
    <n v="0"/>
    <n v="0"/>
    <n v="24.1"/>
    <n v="12.3"/>
    <n v="1"/>
    <n v="12.7"/>
    <n v="0"/>
    <n v="0"/>
    <n v="9.5"/>
    <n v="9.5"/>
    <n v="0"/>
    <n v="1"/>
    <n v="9.5"/>
    <n v="0"/>
    <n v="0"/>
    <n v="12.1"/>
    <n v="0"/>
    <n v="1"/>
    <n v="0"/>
    <n v="0"/>
    <n v="0"/>
    <n v="9.5"/>
    <n v="19"/>
    <n v="0"/>
    <n v="19"/>
    <n v="9.5"/>
    <n v="0"/>
    <n v="0"/>
    <n v="0"/>
    <n v="12.4"/>
    <n v="12.6"/>
    <n v="0"/>
    <n v="19"/>
    <n v="9.5"/>
    <n v="0"/>
    <n v="0"/>
    <n v="0"/>
    <n v="1"/>
    <n v="9.5"/>
    <n v="0"/>
    <n v="0"/>
    <n v="0"/>
    <n v="12.4"/>
    <n v="12.7"/>
    <n v="0"/>
    <n v="24.1"/>
  </r>
  <r>
    <x v="9"/>
    <n v="10307"/>
    <x v="9"/>
    <s v="San Pablo"/>
    <n v="3"/>
    <s v="Denuncias"/>
    <n v="220104005"/>
    <n v="220104"/>
    <s v="Delitos Sexuales"/>
    <s v="Violación"/>
    <n v="3"/>
    <n v="0"/>
    <n v="0"/>
    <n v="19"/>
    <n v="0"/>
    <n v="9.5"/>
    <n v="0"/>
    <n v="0"/>
    <n v="0"/>
    <n v="12.1"/>
    <n v="12.3"/>
    <n v="1"/>
    <n v="12.7"/>
    <n v="0"/>
    <n v="0"/>
    <n v="9.5"/>
    <n v="9.5"/>
    <n v="0"/>
    <n v="1"/>
    <n v="9.5"/>
    <n v="0"/>
    <n v="0"/>
    <n v="12.1"/>
    <n v="0"/>
    <n v="1"/>
    <n v="0"/>
    <n v="0"/>
    <n v="0"/>
    <n v="0"/>
    <n v="19"/>
    <n v="0"/>
    <n v="19"/>
    <n v="9.5"/>
    <n v="0"/>
    <n v="0"/>
    <n v="0"/>
    <n v="12.4"/>
    <n v="12.6"/>
    <n v="0"/>
    <n v="9.5"/>
    <n v="9.5"/>
    <n v="0"/>
    <n v="0"/>
    <n v="0"/>
    <n v="1"/>
    <n v="9.5"/>
    <n v="0"/>
    <n v="0"/>
    <n v="0"/>
    <n v="12.4"/>
    <n v="12.7"/>
    <n v="0"/>
    <n v="12.1"/>
  </r>
  <r>
    <x v="9"/>
    <n v="10307"/>
    <x v="9"/>
    <s v="San Pablo"/>
    <n v="4"/>
    <s v="Detenciones"/>
    <n v="220104005"/>
    <n v="220104"/>
    <s v="Delitos Sexuales"/>
    <s v="Violación"/>
    <n v="4"/>
    <n v="0"/>
    <n v="0"/>
    <n v="9.5"/>
    <n v="0"/>
    <n v="1"/>
    <n v="0"/>
    <n v="0"/>
    <n v="0"/>
    <n v="12.1"/>
    <n v="0"/>
    <n v="1"/>
    <n v="0"/>
    <n v="0"/>
    <n v="0"/>
    <n v="0"/>
    <n v="0"/>
    <n v="0"/>
    <n v="1"/>
    <n v="0"/>
    <n v="0"/>
    <n v="0"/>
    <n v="0"/>
    <n v="0"/>
    <n v="1"/>
    <n v="0"/>
    <n v="0"/>
    <n v="0"/>
    <n v="9.5"/>
    <n v="0"/>
    <n v="0"/>
    <n v="1"/>
    <n v="0"/>
    <n v="0"/>
    <n v="0"/>
    <n v="0"/>
    <n v="0"/>
    <n v="1"/>
    <n v="0"/>
    <n v="9.5"/>
    <n v="0"/>
    <n v="0"/>
    <n v="0"/>
    <n v="0"/>
    <n v="1"/>
    <n v="0"/>
    <n v="0"/>
    <n v="0"/>
    <n v="0"/>
    <n v="0"/>
    <n v="1"/>
    <n v="0"/>
    <n v="12.1"/>
  </r>
  <r>
    <x v="9"/>
    <n v="10401"/>
    <x v="9"/>
    <s v="Chaitén"/>
    <n v="1"/>
    <s v="Aprehendidos"/>
    <n v="220104005"/>
    <n v="220104"/>
    <s v="Delitos Sexuales"/>
    <s v="Violación"/>
    <n v="1"/>
    <n v="0"/>
    <n v="0"/>
    <n v="0"/>
    <n v="0"/>
    <n v="1"/>
    <n v="0"/>
    <n v="0"/>
    <n v="0"/>
    <n v="0"/>
    <n v="0"/>
    <n v="1"/>
    <n v="0"/>
    <n v="0"/>
    <n v="0"/>
    <n v="0"/>
    <n v="0"/>
    <n v="0"/>
    <n v="1"/>
    <n v="0"/>
    <n v="0"/>
    <n v="0"/>
    <n v="14.6"/>
    <n v="0"/>
    <n v="1"/>
    <n v="0"/>
    <n v="0"/>
    <n v="0"/>
    <n v="0"/>
    <n v="0"/>
    <n v="0"/>
    <n v="1"/>
    <n v="0"/>
    <n v="0"/>
    <n v="0"/>
    <n v="0"/>
    <n v="0"/>
    <n v="1"/>
    <n v="0"/>
    <n v="0"/>
    <n v="0"/>
    <n v="0"/>
    <n v="0"/>
    <n v="0"/>
    <n v="1"/>
    <n v="0"/>
    <n v="0"/>
    <n v="0"/>
    <n v="0"/>
    <n v="44.3"/>
    <n v="1"/>
    <n v="0"/>
    <n v="0"/>
  </r>
  <r>
    <x v="9"/>
    <n v="10401"/>
    <x v="9"/>
    <s v="Chaitén"/>
    <n v="2"/>
    <s v="Casos Policiales"/>
    <n v="220104005"/>
    <n v="220104"/>
    <s v="Delitos Sexuales"/>
    <s v="Violación"/>
    <n v="2"/>
    <n v="0"/>
    <n v="0"/>
    <n v="0"/>
    <n v="0"/>
    <n v="1"/>
    <n v="0"/>
    <n v="0"/>
    <n v="0"/>
    <n v="0"/>
    <n v="0"/>
    <n v="1"/>
    <n v="14.9"/>
    <n v="0"/>
    <n v="0"/>
    <n v="19.2"/>
    <n v="0"/>
    <n v="0"/>
    <n v="1"/>
    <n v="0"/>
    <n v="14.4"/>
    <n v="0"/>
    <n v="14.6"/>
    <n v="0"/>
    <n v="1"/>
    <n v="0"/>
    <n v="0"/>
    <n v="0"/>
    <n v="0"/>
    <n v="19.5"/>
    <n v="0"/>
    <n v="1"/>
    <n v="20"/>
    <n v="0"/>
    <n v="0"/>
    <n v="0"/>
    <n v="0"/>
    <n v="1"/>
    <n v="0"/>
    <n v="19.899999999999999"/>
    <n v="0"/>
    <n v="0"/>
    <n v="0"/>
    <n v="0"/>
    <n v="1"/>
    <n v="0"/>
    <n v="0"/>
    <n v="0"/>
    <n v="0"/>
    <n v="14.8"/>
    <n v="1"/>
    <n v="0"/>
    <n v="0"/>
  </r>
  <r>
    <x v="9"/>
    <n v="10401"/>
    <x v="9"/>
    <s v="Chaitén"/>
    <n v="3"/>
    <s v="Denuncias"/>
    <n v="220104005"/>
    <n v="220104"/>
    <s v="Delitos Sexuales"/>
    <s v="Violación"/>
    <n v="3"/>
    <n v="0"/>
    <n v="0"/>
    <n v="0"/>
    <n v="0"/>
    <n v="1"/>
    <n v="0"/>
    <n v="0"/>
    <n v="0"/>
    <n v="0"/>
    <n v="0"/>
    <n v="1"/>
    <n v="14.9"/>
    <n v="0"/>
    <n v="0"/>
    <n v="19.2"/>
    <n v="0"/>
    <n v="0"/>
    <n v="1"/>
    <n v="0"/>
    <n v="14.4"/>
    <n v="0"/>
    <n v="0"/>
    <n v="0"/>
    <n v="1"/>
    <n v="0"/>
    <n v="0"/>
    <n v="0"/>
    <n v="0"/>
    <n v="19.5"/>
    <n v="0"/>
    <n v="1"/>
    <n v="20"/>
    <n v="0"/>
    <n v="0"/>
    <n v="0"/>
    <n v="0"/>
    <n v="1"/>
    <n v="0"/>
    <n v="19.899999999999999"/>
    <n v="0"/>
    <n v="0"/>
    <n v="0"/>
    <n v="0"/>
    <n v="1"/>
    <n v="0"/>
    <n v="0"/>
    <n v="0"/>
    <n v="0"/>
    <n v="0"/>
    <n v="1"/>
    <n v="0"/>
    <n v="0"/>
  </r>
  <r>
    <x v="9"/>
    <n v="10401"/>
    <x v="9"/>
    <s v="Chaitén"/>
    <n v="4"/>
    <s v="Detenciones"/>
    <n v="220104005"/>
    <n v="220104"/>
    <s v="Delitos Sexuales"/>
    <s v="Violación"/>
    <n v="4"/>
    <n v="0"/>
    <n v="0"/>
    <n v="0"/>
    <n v="0"/>
    <n v="1"/>
    <n v="0"/>
    <n v="0"/>
    <n v="0"/>
    <n v="0"/>
    <n v="0"/>
    <n v="1"/>
    <n v="0"/>
    <n v="0"/>
    <n v="0"/>
    <n v="0"/>
    <n v="0"/>
    <n v="0"/>
    <n v="1"/>
    <n v="0"/>
    <n v="0"/>
    <n v="0"/>
    <n v="14.6"/>
    <n v="0"/>
    <n v="1"/>
    <n v="0"/>
    <n v="0"/>
    <n v="0"/>
    <n v="0"/>
    <n v="0"/>
    <n v="0"/>
    <n v="1"/>
    <n v="0"/>
    <n v="0"/>
    <n v="0"/>
    <n v="0"/>
    <n v="0"/>
    <n v="1"/>
    <n v="0"/>
    <n v="0"/>
    <n v="0"/>
    <n v="0"/>
    <n v="0"/>
    <n v="0"/>
    <n v="1"/>
    <n v="0"/>
    <n v="0"/>
    <n v="0"/>
    <n v="0"/>
    <n v="14.8"/>
    <n v="1"/>
    <n v="0"/>
    <n v="0"/>
  </r>
  <r>
    <x v="9"/>
    <n v="10402"/>
    <x v="9"/>
    <s v="Futaleufú"/>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56.4"/>
    <n v="0"/>
  </r>
  <r>
    <x v="9"/>
    <n v="10402"/>
    <x v="9"/>
    <s v="Futaleufú"/>
    <n v="2"/>
    <s v="Casos Policiales"/>
    <n v="220104005"/>
    <n v="220104"/>
    <s v="Delitos Sexuales"/>
    <s v="Violación"/>
    <n v="2"/>
    <n v="42.6"/>
    <n v="0"/>
    <n v="0"/>
    <n v="0"/>
    <n v="1"/>
    <n v="0"/>
    <n v="0"/>
    <n v="0"/>
    <n v="0"/>
    <n v="0"/>
    <n v="1"/>
    <n v="0"/>
    <n v="35.6"/>
    <n v="0"/>
    <n v="0"/>
    <n v="0"/>
    <n v="0"/>
    <n v="1"/>
    <n v="0"/>
    <n v="0"/>
    <n v="0"/>
    <n v="0"/>
    <n v="0"/>
    <n v="1"/>
    <n v="0"/>
    <n v="0"/>
    <n v="0"/>
    <n v="0"/>
    <n v="0"/>
    <n v="0"/>
    <n v="1"/>
    <n v="0"/>
    <n v="0"/>
    <n v="55.4"/>
    <n v="0"/>
    <n v="0"/>
    <n v="1"/>
    <n v="0"/>
    <n v="0"/>
    <n v="0"/>
    <n v="0"/>
    <n v="0"/>
    <n v="0"/>
    <n v="1"/>
    <n v="0"/>
    <n v="0"/>
    <n v="55.5"/>
    <n v="0"/>
    <n v="0"/>
    <n v="1"/>
    <n v="56.4"/>
    <n v="0"/>
  </r>
  <r>
    <x v="9"/>
    <n v="10402"/>
    <x v="9"/>
    <s v="Futaleufú"/>
    <n v="3"/>
    <s v="Denuncias"/>
    <n v="220104005"/>
    <n v="220104"/>
    <s v="Delitos Sexuales"/>
    <s v="Violación"/>
    <n v="3"/>
    <n v="42.6"/>
    <n v="0"/>
    <n v="0"/>
    <n v="0"/>
    <n v="1"/>
    <n v="0"/>
    <n v="0"/>
    <n v="0"/>
    <n v="0"/>
    <n v="0"/>
    <n v="1"/>
    <n v="0"/>
    <n v="35.6"/>
    <n v="0"/>
    <n v="0"/>
    <n v="0"/>
    <n v="0"/>
    <n v="1"/>
    <n v="0"/>
    <n v="0"/>
    <n v="0"/>
    <n v="0"/>
    <n v="0"/>
    <n v="1"/>
    <n v="0"/>
    <n v="0"/>
    <n v="0"/>
    <n v="0"/>
    <n v="0"/>
    <n v="0"/>
    <n v="1"/>
    <n v="0"/>
    <n v="0"/>
    <n v="55.4"/>
    <n v="0"/>
    <n v="0"/>
    <n v="1"/>
    <n v="0"/>
    <n v="0"/>
    <n v="0"/>
    <n v="0"/>
    <n v="0"/>
    <n v="0"/>
    <n v="1"/>
    <n v="0"/>
    <n v="0"/>
    <n v="55.5"/>
    <n v="0"/>
    <n v="0"/>
    <n v="1"/>
    <n v="0"/>
    <n v="0"/>
  </r>
  <r>
    <x v="9"/>
    <n v="10402"/>
    <x v="9"/>
    <s v="Futaleufú"/>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56.4"/>
    <n v="0"/>
  </r>
  <r>
    <x v="9"/>
    <n v="10403"/>
    <x v="9"/>
    <s v="Hualaihué"/>
    <n v="1"/>
    <s v="Aprehendidos"/>
    <n v="220104005"/>
    <n v="220104"/>
    <s v="Delitos Sexuales"/>
    <s v="Violación"/>
    <n v="1"/>
    <n v="0"/>
    <n v="0"/>
    <n v="0"/>
    <n v="0"/>
    <n v="21.7"/>
    <n v="0"/>
    <n v="0"/>
    <n v="0"/>
    <n v="0"/>
    <n v="0"/>
    <n v="1"/>
    <n v="0"/>
    <n v="0"/>
    <n v="0"/>
    <n v="0"/>
    <n v="0"/>
    <n v="0"/>
    <n v="1"/>
    <n v="0"/>
    <n v="0"/>
    <n v="0"/>
    <n v="12"/>
    <n v="0"/>
    <n v="1"/>
    <n v="0"/>
    <n v="0"/>
    <n v="0"/>
    <n v="11.1"/>
    <n v="0"/>
    <n v="0"/>
    <n v="10.9"/>
    <n v="0"/>
    <n v="0"/>
    <n v="0"/>
    <n v="0"/>
    <n v="0"/>
    <n v="1"/>
    <n v="0"/>
    <n v="0"/>
    <n v="0"/>
    <n v="11.1"/>
    <n v="0"/>
    <n v="0"/>
    <n v="1"/>
    <n v="0"/>
    <n v="0"/>
    <n v="0"/>
    <n v="24.1"/>
    <n v="0"/>
    <n v="1"/>
    <n v="0"/>
    <n v="0"/>
  </r>
  <r>
    <x v="9"/>
    <n v="10403"/>
    <x v="9"/>
    <s v="Hualaihué"/>
    <n v="2"/>
    <s v="Casos Policiales"/>
    <n v="220104005"/>
    <n v="220104"/>
    <s v="Delitos Sexuales"/>
    <s v="Violación"/>
    <n v="2"/>
    <n v="0"/>
    <n v="0"/>
    <n v="0"/>
    <n v="0"/>
    <n v="10.9"/>
    <n v="10.8"/>
    <n v="0"/>
    <n v="0"/>
    <n v="0"/>
    <n v="12.1"/>
    <n v="24.3"/>
    <n v="24.3"/>
    <n v="0"/>
    <n v="0"/>
    <n v="22.1"/>
    <n v="0"/>
    <n v="10.9"/>
    <n v="1"/>
    <n v="0"/>
    <n v="12"/>
    <n v="0"/>
    <n v="24.1"/>
    <n v="12.1"/>
    <n v="12.1"/>
    <n v="0"/>
    <n v="10.5"/>
    <n v="0"/>
    <n v="11.1"/>
    <n v="0"/>
    <n v="21.8"/>
    <n v="10.9"/>
    <n v="0"/>
    <n v="12"/>
    <n v="12"/>
    <n v="0"/>
    <n v="0"/>
    <n v="1"/>
    <n v="0"/>
    <n v="10.5"/>
    <n v="0"/>
    <n v="33.200000000000003"/>
    <n v="0"/>
    <n v="0"/>
    <n v="1"/>
    <n v="0"/>
    <n v="0"/>
    <n v="0"/>
    <n v="24.1"/>
    <n v="0"/>
    <n v="24.3"/>
    <n v="0"/>
    <n v="0"/>
  </r>
  <r>
    <x v="9"/>
    <n v="10403"/>
    <x v="9"/>
    <s v="Hualaihué"/>
    <n v="3"/>
    <s v="Denuncias"/>
    <n v="220104005"/>
    <n v="220104"/>
    <s v="Delitos Sexuales"/>
    <s v="Violación"/>
    <n v="3"/>
    <n v="0"/>
    <n v="0"/>
    <n v="0"/>
    <n v="0"/>
    <n v="1"/>
    <n v="10.8"/>
    <n v="0"/>
    <n v="0"/>
    <n v="0"/>
    <n v="12.1"/>
    <n v="24.3"/>
    <n v="24.3"/>
    <n v="0"/>
    <n v="0"/>
    <n v="22.1"/>
    <n v="0"/>
    <n v="10.9"/>
    <n v="1"/>
    <n v="0"/>
    <n v="12"/>
    <n v="0"/>
    <n v="12"/>
    <n v="12.1"/>
    <n v="12.1"/>
    <n v="0"/>
    <n v="10.5"/>
    <n v="0"/>
    <n v="0"/>
    <n v="0"/>
    <n v="21.8"/>
    <n v="1"/>
    <n v="0"/>
    <n v="12"/>
    <n v="12"/>
    <n v="0"/>
    <n v="0"/>
    <n v="1"/>
    <n v="0"/>
    <n v="10.5"/>
    <n v="0"/>
    <n v="22.1"/>
    <n v="0"/>
    <n v="0"/>
    <n v="1"/>
    <n v="0"/>
    <n v="0"/>
    <n v="0"/>
    <n v="0"/>
    <n v="0"/>
    <n v="24.3"/>
    <n v="0"/>
    <n v="0"/>
  </r>
  <r>
    <x v="9"/>
    <n v="10403"/>
    <x v="9"/>
    <s v="Hualaihué"/>
    <n v="4"/>
    <s v="Detenciones"/>
    <n v="220104005"/>
    <n v="220104"/>
    <s v="Delitos Sexuales"/>
    <s v="Violación"/>
    <n v="4"/>
    <n v="0"/>
    <n v="0"/>
    <n v="0"/>
    <n v="0"/>
    <n v="10.9"/>
    <n v="0"/>
    <n v="0"/>
    <n v="0"/>
    <n v="0"/>
    <n v="0"/>
    <n v="1"/>
    <n v="0"/>
    <n v="0"/>
    <n v="0"/>
    <n v="0"/>
    <n v="0"/>
    <n v="0"/>
    <n v="1"/>
    <n v="0"/>
    <n v="0"/>
    <n v="0"/>
    <n v="12"/>
    <n v="0"/>
    <n v="1"/>
    <n v="0"/>
    <n v="0"/>
    <n v="0"/>
    <n v="11.1"/>
    <n v="0"/>
    <n v="0"/>
    <n v="10.9"/>
    <n v="0"/>
    <n v="0"/>
    <n v="0"/>
    <n v="0"/>
    <n v="0"/>
    <n v="1"/>
    <n v="0"/>
    <n v="0"/>
    <n v="0"/>
    <n v="11.1"/>
    <n v="0"/>
    <n v="0"/>
    <n v="1"/>
    <n v="0"/>
    <n v="0"/>
    <n v="0"/>
    <n v="24.1"/>
    <n v="0"/>
    <n v="1"/>
    <n v="0"/>
    <n v="0"/>
  </r>
  <r>
    <x v="9"/>
    <n v="10404"/>
    <x v="9"/>
    <s v="Palena"/>
    <n v="1"/>
    <s v="Aprehendidos"/>
    <n v="220104005"/>
    <n v="220104"/>
    <s v="Delitos Sexuales"/>
    <s v="Violación"/>
    <n v="1"/>
    <n v="0"/>
    <n v="0"/>
    <n v="0"/>
    <n v="0"/>
    <n v="1"/>
    <n v="0"/>
    <n v="0"/>
    <n v="0"/>
    <n v="0"/>
    <n v="0"/>
    <n v="1"/>
    <n v="0"/>
    <n v="0"/>
    <n v="0"/>
    <n v="0"/>
    <n v="0"/>
    <n v="0"/>
    <n v="1"/>
    <n v="0"/>
    <n v="0"/>
    <n v="0"/>
    <n v="0"/>
    <n v="0"/>
    <n v="1"/>
    <n v="0"/>
    <n v="0"/>
    <n v="0"/>
    <n v="0"/>
    <n v="0"/>
    <n v="0"/>
    <n v="1"/>
    <n v="55.4"/>
    <n v="0"/>
    <n v="0"/>
    <n v="0"/>
    <n v="0"/>
    <n v="1"/>
    <n v="0"/>
    <n v="0"/>
    <n v="0"/>
    <n v="0"/>
    <n v="0"/>
    <n v="0"/>
    <n v="1"/>
    <n v="0"/>
    <n v="0"/>
    <n v="0"/>
    <n v="0"/>
    <n v="0"/>
    <n v="1"/>
    <n v="0"/>
    <n v="0"/>
  </r>
  <r>
    <x v="9"/>
    <n v="10404"/>
    <x v="9"/>
    <s v="Palena"/>
    <n v="2"/>
    <s v="Casos Policiales"/>
    <n v="220104005"/>
    <n v="220104"/>
    <s v="Delitos Sexuales"/>
    <s v="Violación"/>
    <n v="2"/>
    <n v="0"/>
    <n v="0"/>
    <n v="0"/>
    <n v="0"/>
    <n v="1"/>
    <n v="0"/>
    <n v="0"/>
    <n v="0"/>
    <n v="0"/>
    <n v="0"/>
    <n v="1"/>
    <n v="0"/>
    <n v="0"/>
    <n v="0"/>
    <n v="0"/>
    <n v="0"/>
    <n v="0"/>
    <n v="1"/>
    <n v="0"/>
    <n v="0"/>
    <n v="0"/>
    <n v="0"/>
    <n v="0"/>
    <n v="1"/>
    <n v="0"/>
    <n v="0"/>
    <n v="0"/>
    <n v="0"/>
    <n v="0"/>
    <n v="0"/>
    <n v="1"/>
    <n v="55.4"/>
    <n v="0"/>
    <n v="0"/>
    <n v="0"/>
    <n v="0"/>
    <n v="1"/>
    <n v="0"/>
    <n v="54.7"/>
    <n v="0"/>
    <n v="0"/>
    <n v="0"/>
    <n v="0"/>
    <n v="1"/>
    <n v="0"/>
    <n v="0"/>
    <n v="0"/>
    <n v="0"/>
    <n v="0"/>
    <n v="62.8"/>
    <n v="0"/>
    <n v="0"/>
  </r>
  <r>
    <x v="9"/>
    <n v="10404"/>
    <x v="9"/>
    <s v="Palena"/>
    <n v="3"/>
    <s v="Denuncias"/>
    <n v="220104005"/>
    <n v="220104"/>
    <s v="Delitos Sexuales"/>
    <s v="Violación"/>
    <n v="3"/>
    <n v="0"/>
    <n v="0"/>
    <n v="0"/>
    <n v="0"/>
    <n v="1"/>
    <n v="0"/>
    <n v="0"/>
    <n v="0"/>
    <n v="0"/>
    <n v="0"/>
    <n v="1"/>
    <n v="0"/>
    <n v="0"/>
    <n v="0"/>
    <n v="0"/>
    <n v="0"/>
    <n v="0"/>
    <n v="1"/>
    <n v="0"/>
    <n v="0"/>
    <n v="0"/>
    <n v="0"/>
    <n v="0"/>
    <n v="1"/>
    <n v="0"/>
    <n v="0"/>
    <n v="0"/>
    <n v="0"/>
    <n v="0"/>
    <n v="0"/>
    <n v="1"/>
    <n v="0"/>
    <n v="0"/>
    <n v="0"/>
    <n v="0"/>
    <n v="0"/>
    <n v="1"/>
    <n v="0"/>
    <n v="54.7"/>
    <n v="0"/>
    <n v="0"/>
    <n v="0"/>
    <n v="0"/>
    <n v="1"/>
    <n v="0"/>
    <n v="0"/>
    <n v="0"/>
    <n v="0"/>
    <n v="0"/>
    <n v="62.8"/>
    <n v="0"/>
    <n v="0"/>
  </r>
  <r>
    <x v="9"/>
    <n v="10404"/>
    <x v="9"/>
    <s v="Palena"/>
    <n v="4"/>
    <s v="Detenciones"/>
    <n v="220104005"/>
    <n v="220104"/>
    <s v="Delitos Sexuales"/>
    <s v="Violación"/>
    <n v="4"/>
    <n v="0"/>
    <n v="0"/>
    <n v="0"/>
    <n v="0"/>
    <n v="1"/>
    <n v="0"/>
    <n v="0"/>
    <n v="0"/>
    <n v="0"/>
    <n v="0"/>
    <n v="1"/>
    <n v="0"/>
    <n v="0"/>
    <n v="0"/>
    <n v="0"/>
    <n v="0"/>
    <n v="0"/>
    <n v="1"/>
    <n v="0"/>
    <n v="0"/>
    <n v="0"/>
    <n v="0"/>
    <n v="0"/>
    <n v="1"/>
    <n v="0"/>
    <n v="0"/>
    <n v="0"/>
    <n v="0"/>
    <n v="0"/>
    <n v="0"/>
    <n v="1"/>
    <n v="55.4"/>
    <n v="0"/>
    <n v="0"/>
    <n v="0"/>
    <n v="0"/>
    <n v="1"/>
    <n v="0"/>
    <n v="0"/>
    <n v="0"/>
    <n v="0"/>
    <n v="0"/>
    <n v="0"/>
    <n v="1"/>
    <n v="0"/>
    <n v="0"/>
    <n v="0"/>
    <n v="0"/>
    <n v="0"/>
    <n v="1"/>
    <n v="0"/>
    <n v="0"/>
  </r>
  <r>
    <x v="10"/>
    <n v="11101"/>
    <x v="10"/>
    <s v="Coyhaique"/>
    <n v="1"/>
    <s v="Aprehendidos"/>
    <n v="220104005"/>
    <n v="220104"/>
    <s v="Delitos Sexuales"/>
    <s v="Violación"/>
    <n v="1"/>
    <n v="0"/>
    <n v="0"/>
    <n v="0"/>
    <n v="0"/>
    <n v="1.7"/>
    <n v="0"/>
    <n v="0"/>
    <n v="0"/>
    <n v="3.4"/>
    <n v="0"/>
    <n v="1"/>
    <n v="1.6"/>
    <n v="0"/>
    <n v="0"/>
    <n v="0"/>
    <n v="0"/>
    <n v="3.5"/>
    <n v="1.7"/>
    <n v="0"/>
    <n v="0"/>
    <n v="0"/>
    <n v="0"/>
    <n v="3.2"/>
    <n v="1"/>
    <n v="1.6"/>
    <n v="0"/>
    <n v="0"/>
    <n v="0"/>
    <n v="0"/>
    <n v="0"/>
    <n v="1"/>
    <n v="1.7"/>
    <n v="0"/>
    <n v="0"/>
    <n v="1.6"/>
    <n v="0"/>
    <n v="1"/>
    <n v="0"/>
    <n v="0"/>
    <n v="0"/>
    <n v="0"/>
    <n v="0"/>
    <n v="0"/>
    <n v="1"/>
    <n v="0"/>
    <n v="1.6"/>
    <n v="0"/>
    <n v="1.6"/>
    <n v="1.6"/>
    <n v="1.6"/>
    <n v="0"/>
    <n v="3.3"/>
  </r>
  <r>
    <x v="10"/>
    <n v="11101"/>
    <x v="10"/>
    <s v="Coyhaique"/>
    <n v="2"/>
    <s v="Casos Policiales"/>
    <n v="220104005"/>
    <n v="220104"/>
    <s v="Delitos Sexuales"/>
    <s v="Violación"/>
    <n v="2"/>
    <n v="5.4"/>
    <n v="7.1"/>
    <n v="3.5"/>
    <n v="3.5"/>
    <n v="10.4"/>
    <n v="8.6"/>
    <n v="5"/>
    <n v="6.6"/>
    <n v="3.3"/>
    <n v="4.8"/>
    <n v="6.4"/>
    <n v="11.1"/>
    <n v="6.5"/>
    <n v="5.4"/>
    <n v="14.3"/>
    <n v="5.3"/>
    <n v="5.2"/>
    <n v="5.2"/>
    <n v="0"/>
    <n v="1.7"/>
    <n v="1.6"/>
    <n v="3.3"/>
    <n v="8.1"/>
    <n v="6.4"/>
    <n v="14.3"/>
    <n v="11.4"/>
    <n v="10.8"/>
    <n v="3.6"/>
    <n v="15.9"/>
    <n v="14"/>
    <n v="6.9"/>
    <n v="10.3"/>
    <n v="9.9"/>
    <n v="8.1999999999999993"/>
    <n v="3.2"/>
    <n v="6.4"/>
    <n v="6.4"/>
    <n v="3.2"/>
    <n v="4.9000000000000004"/>
    <n v="9"/>
    <n v="1.8"/>
    <n v="1.8"/>
    <n v="3.5"/>
    <n v="12.1"/>
    <n v="8.6"/>
    <n v="4.9000000000000004"/>
    <n v="4.9000000000000004"/>
    <n v="6.5"/>
    <n v="8"/>
    <n v="4.8"/>
    <n v="11.1"/>
    <n v="3.3"/>
  </r>
  <r>
    <x v="10"/>
    <n v="11101"/>
    <x v="10"/>
    <s v="Coyhaique"/>
    <n v="3"/>
    <s v="Denuncias"/>
    <n v="220104005"/>
    <n v="220104"/>
    <s v="Delitos Sexuales"/>
    <s v="Violación"/>
    <n v="3"/>
    <n v="5.4"/>
    <n v="7.1"/>
    <n v="3.5"/>
    <n v="3.5"/>
    <n v="8.6"/>
    <n v="8.6"/>
    <n v="5"/>
    <n v="6.6"/>
    <n v="1.6"/>
    <n v="3.2"/>
    <n v="4.8"/>
    <n v="9.5"/>
    <n v="6.5"/>
    <n v="5.4"/>
    <n v="14.3"/>
    <n v="5.3"/>
    <n v="5.2"/>
    <n v="5.2"/>
    <n v="0"/>
    <n v="1.7"/>
    <n v="1.6"/>
    <n v="3.3"/>
    <n v="4.8"/>
    <n v="6.4"/>
    <n v="11.1"/>
    <n v="11.4"/>
    <n v="10.8"/>
    <n v="3.6"/>
    <n v="15.9"/>
    <n v="14"/>
    <n v="6.9"/>
    <n v="8.6"/>
    <n v="9.9"/>
    <n v="8.1999999999999993"/>
    <n v="1.6"/>
    <n v="6.4"/>
    <n v="6.4"/>
    <n v="3.2"/>
    <n v="4.9000000000000004"/>
    <n v="9"/>
    <n v="1.8"/>
    <n v="1.8"/>
    <n v="3.5"/>
    <n v="12.1"/>
    <n v="8.6"/>
    <n v="3.3"/>
    <n v="4.9000000000000004"/>
    <n v="4.9000000000000004"/>
    <n v="6.4"/>
    <n v="3.2"/>
    <n v="11.1"/>
    <n v="1.6"/>
  </r>
  <r>
    <x v="10"/>
    <n v="11101"/>
    <x v="10"/>
    <s v="Coyhaique"/>
    <n v="4"/>
    <s v="Detenciones"/>
    <n v="220104005"/>
    <n v="220104"/>
    <s v="Delitos Sexuales"/>
    <s v="Violación"/>
    <n v="4"/>
    <n v="0"/>
    <n v="0"/>
    <n v="0"/>
    <n v="0"/>
    <n v="1.7"/>
    <n v="0"/>
    <n v="0"/>
    <n v="0"/>
    <n v="1.6"/>
    <n v="1.6"/>
    <n v="1.6"/>
    <n v="1.6"/>
    <n v="0"/>
    <n v="0"/>
    <n v="0"/>
    <n v="0"/>
    <n v="1.7"/>
    <n v="1.7"/>
    <n v="0"/>
    <n v="0"/>
    <n v="0"/>
    <n v="0"/>
    <n v="3.2"/>
    <n v="1"/>
    <n v="3.2"/>
    <n v="0"/>
    <n v="0"/>
    <n v="0"/>
    <n v="0"/>
    <n v="0"/>
    <n v="1"/>
    <n v="1.7"/>
    <n v="0"/>
    <n v="0"/>
    <n v="1.6"/>
    <n v="0"/>
    <n v="1"/>
    <n v="0"/>
    <n v="0"/>
    <n v="0"/>
    <n v="0"/>
    <n v="0"/>
    <n v="0"/>
    <n v="1"/>
    <n v="0"/>
    <n v="1.6"/>
    <n v="0"/>
    <n v="1.6"/>
    <n v="1.6"/>
    <n v="1.6"/>
    <n v="0"/>
    <n v="1.6"/>
  </r>
  <r>
    <x v="10"/>
    <n v="11102"/>
    <x v="10"/>
    <s v="Lag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102"/>
    <x v="10"/>
    <s v="Lago Verde"/>
    <n v="2"/>
    <s v="Casos Policiales"/>
    <n v="220104005"/>
    <n v="220104"/>
    <s v="Delitos Sexuales"/>
    <s v="Violación"/>
    <n v="2"/>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3"/>
    <s v="Denuncias"/>
    <n v="220104005"/>
    <n v="220104"/>
    <s v="Delitos Sexuales"/>
    <s v="Violación"/>
    <n v="3"/>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201"/>
    <x v="10"/>
    <s v="Aysén"/>
    <n v="1"/>
    <s v="Aprehendidos"/>
    <n v="220104005"/>
    <n v="220104"/>
    <s v="Delitos Sexuales"/>
    <s v="Violación"/>
    <n v="1"/>
    <n v="4.3"/>
    <n v="0"/>
    <n v="0"/>
    <n v="0"/>
    <n v="4.2"/>
    <n v="4.0999999999999996"/>
    <n v="0"/>
    <n v="0"/>
    <n v="0"/>
    <n v="0"/>
    <n v="4"/>
    <n v="0"/>
    <n v="0"/>
    <n v="0"/>
    <n v="0"/>
    <n v="0"/>
    <n v="4.2"/>
    <n v="4.2"/>
    <n v="0"/>
    <n v="0"/>
    <n v="0"/>
    <n v="0"/>
    <n v="0"/>
    <n v="1"/>
    <n v="0"/>
    <n v="0"/>
    <n v="0"/>
    <n v="0"/>
    <n v="4.2"/>
    <n v="0"/>
    <n v="1"/>
    <n v="0"/>
    <n v="0"/>
    <n v="0"/>
    <n v="0"/>
    <n v="0"/>
    <n v="1"/>
    <n v="0"/>
    <n v="0"/>
    <n v="8.6"/>
    <n v="0"/>
    <n v="0"/>
    <n v="0"/>
    <n v="1"/>
    <n v="0"/>
    <n v="3.6"/>
    <n v="0"/>
    <n v="0"/>
    <n v="3.4"/>
    <n v="3.4"/>
    <n v="0"/>
    <n v="0"/>
  </r>
  <r>
    <x v="10"/>
    <n v="11201"/>
    <x v="10"/>
    <s v="Aysén"/>
    <n v="2"/>
    <s v="Casos Policiales"/>
    <n v="220104005"/>
    <n v="220104"/>
    <s v="Delitos Sexuales"/>
    <s v="Violación"/>
    <n v="2"/>
    <n v="4.3"/>
    <n v="12.8"/>
    <n v="4.2"/>
    <n v="0"/>
    <n v="8.3000000000000007"/>
    <n v="8.3000000000000007"/>
    <n v="3.6"/>
    <n v="0"/>
    <n v="0"/>
    <n v="0"/>
    <n v="3.4"/>
    <n v="6.8"/>
    <n v="4"/>
    <n v="8.6"/>
    <n v="0"/>
    <n v="0"/>
    <n v="8.4"/>
    <n v="12.5"/>
    <n v="8.3000000000000007"/>
    <n v="3.6"/>
    <n v="0"/>
    <n v="0"/>
    <n v="3.5"/>
    <n v="3.4"/>
    <n v="6.8"/>
    <n v="12"/>
    <n v="8.6"/>
    <n v="8.5"/>
    <n v="8.5"/>
    <n v="4.2"/>
    <n v="1"/>
    <n v="4.0999999999999996"/>
    <n v="3.6"/>
    <n v="3.5"/>
    <n v="7"/>
    <n v="3.5"/>
    <n v="1"/>
    <n v="0"/>
    <n v="12"/>
    <n v="12.9"/>
    <n v="0"/>
    <n v="0"/>
    <n v="4.2"/>
    <n v="1"/>
    <n v="0"/>
    <n v="7.1"/>
    <n v="3.5"/>
    <n v="0"/>
    <n v="10.3"/>
    <n v="3.4"/>
    <n v="10.1"/>
    <n v="0"/>
  </r>
  <r>
    <x v="10"/>
    <n v="11201"/>
    <x v="10"/>
    <s v="Aysén"/>
    <n v="3"/>
    <s v="Denuncias"/>
    <n v="220104005"/>
    <n v="220104"/>
    <s v="Delitos Sexuales"/>
    <s v="Violación"/>
    <n v="3"/>
    <n v="0"/>
    <n v="12.8"/>
    <n v="4.2"/>
    <n v="0"/>
    <n v="4.2"/>
    <n v="4.0999999999999996"/>
    <n v="3.6"/>
    <n v="0"/>
    <n v="0"/>
    <n v="0"/>
    <n v="1"/>
    <n v="6.8"/>
    <n v="4"/>
    <n v="8.6"/>
    <n v="0"/>
    <n v="0"/>
    <n v="4.2"/>
    <n v="8.3000000000000007"/>
    <n v="8.3000000000000007"/>
    <n v="3.6"/>
    <n v="0"/>
    <n v="0"/>
    <n v="3.5"/>
    <n v="3.4"/>
    <n v="6.8"/>
    <n v="12"/>
    <n v="8.6"/>
    <n v="8.5"/>
    <n v="4.2"/>
    <n v="4.2"/>
    <n v="1"/>
    <n v="4.0999999999999996"/>
    <n v="3.6"/>
    <n v="3.5"/>
    <n v="7"/>
    <n v="3.5"/>
    <n v="1"/>
    <n v="0"/>
    <n v="12"/>
    <n v="4.3"/>
    <n v="0"/>
    <n v="0"/>
    <n v="4.2"/>
    <n v="1"/>
    <n v="0"/>
    <n v="3.6"/>
    <n v="3.5"/>
    <n v="0"/>
    <n v="6.9"/>
    <n v="1"/>
    <n v="10.1"/>
    <n v="0"/>
  </r>
  <r>
    <x v="10"/>
    <n v="11201"/>
    <x v="10"/>
    <s v="Aysén"/>
    <n v="4"/>
    <s v="Detenciones"/>
    <n v="220104005"/>
    <n v="220104"/>
    <s v="Delitos Sexuales"/>
    <s v="Violación"/>
    <n v="4"/>
    <n v="4.3"/>
    <n v="0"/>
    <n v="0"/>
    <n v="0"/>
    <n v="4.2"/>
    <n v="4.0999999999999996"/>
    <n v="0"/>
    <n v="0"/>
    <n v="0"/>
    <n v="0"/>
    <n v="3.4"/>
    <n v="0"/>
    <n v="0"/>
    <n v="0"/>
    <n v="0"/>
    <n v="0"/>
    <n v="4.2"/>
    <n v="4.2"/>
    <n v="0"/>
    <n v="0"/>
    <n v="0"/>
    <n v="0"/>
    <n v="0"/>
    <n v="1"/>
    <n v="0"/>
    <n v="0"/>
    <n v="0"/>
    <n v="0"/>
    <n v="4.2"/>
    <n v="0"/>
    <n v="1"/>
    <n v="0"/>
    <n v="0"/>
    <n v="0"/>
    <n v="0"/>
    <n v="0"/>
    <n v="1"/>
    <n v="0"/>
    <n v="0"/>
    <n v="8.6"/>
    <n v="0"/>
    <n v="0"/>
    <n v="0"/>
    <n v="1"/>
    <n v="0"/>
    <n v="3.6"/>
    <n v="0"/>
    <n v="0"/>
    <n v="3.4"/>
    <n v="3.4"/>
    <n v="0"/>
    <n v="0"/>
  </r>
  <r>
    <x v="10"/>
    <n v="11202"/>
    <x v="10"/>
    <s v="Cisnes"/>
    <n v="1"/>
    <s v="Aprehendidos"/>
    <n v="220104005"/>
    <n v="220104"/>
    <s v="Delitos Sexuales"/>
    <s v="Violación"/>
    <n v="1"/>
    <n v="0"/>
    <n v="0"/>
    <n v="0"/>
    <n v="0"/>
    <n v="17.8"/>
    <n v="0"/>
    <n v="0"/>
    <n v="17.600000000000001"/>
    <n v="0"/>
    <n v="0"/>
    <n v="1"/>
    <n v="0"/>
    <n v="0"/>
    <n v="0"/>
    <n v="0"/>
    <n v="0"/>
    <n v="0"/>
    <n v="1"/>
    <n v="0"/>
    <n v="0"/>
    <n v="0"/>
    <n v="0"/>
    <n v="0"/>
    <n v="1"/>
    <n v="0"/>
    <n v="0"/>
    <n v="0"/>
    <n v="0"/>
    <n v="0"/>
    <n v="0"/>
    <n v="1"/>
    <n v="0"/>
    <n v="0"/>
    <n v="0"/>
    <n v="0"/>
    <n v="0"/>
    <n v="1"/>
    <n v="0"/>
    <n v="0"/>
    <n v="0"/>
    <n v="0"/>
    <n v="18"/>
    <n v="0"/>
    <n v="1"/>
    <n v="0"/>
    <n v="0"/>
    <n v="0"/>
    <n v="0"/>
    <n v="0"/>
    <n v="1"/>
    <n v="0"/>
    <n v="0"/>
  </r>
  <r>
    <x v="10"/>
    <n v="11202"/>
    <x v="10"/>
    <s v="Cisnes"/>
    <n v="2"/>
    <s v="Casos Policiales"/>
    <n v="220104005"/>
    <n v="220104"/>
    <s v="Delitos Sexuales"/>
    <s v="Violación"/>
    <n v="2"/>
    <n v="0"/>
    <n v="0"/>
    <n v="0"/>
    <n v="0"/>
    <n v="35.6"/>
    <n v="0"/>
    <n v="0"/>
    <n v="16.100000000000001"/>
    <n v="0"/>
    <n v="0"/>
    <n v="1"/>
    <n v="0"/>
    <n v="0"/>
    <n v="0"/>
    <n v="0"/>
    <n v="0"/>
    <n v="0"/>
    <n v="17.8"/>
    <n v="0"/>
    <n v="0"/>
    <n v="0"/>
    <n v="0"/>
    <n v="0"/>
    <n v="1"/>
    <n v="0"/>
    <n v="0"/>
    <n v="0"/>
    <n v="0"/>
    <n v="0"/>
    <n v="0"/>
    <n v="1"/>
    <n v="0"/>
    <n v="0"/>
    <n v="0"/>
    <n v="0"/>
    <n v="0"/>
    <n v="1"/>
    <n v="32.299999999999997"/>
    <n v="17.2"/>
    <n v="18.3"/>
    <n v="18.100000000000001"/>
    <n v="18"/>
    <n v="0"/>
    <n v="1"/>
    <n v="0"/>
    <n v="0"/>
    <n v="0"/>
    <n v="0"/>
    <n v="0"/>
    <n v="1"/>
    <n v="0"/>
    <n v="0"/>
  </r>
  <r>
    <x v="10"/>
    <n v="11202"/>
    <x v="10"/>
    <s v="Cisnes"/>
    <n v="3"/>
    <s v="Denuncias"/>
    <n v="220104005"/>
    <n v="220104"/>
    <s v="Delitos Sexuales"/>
    <s v="Violación"/>
    <n v="3"/>
    <n v="0"/>
    <n v="0"/>
    <n v="0"/>
    <n v="0"/>
    <n v="17.8"/>
    <n v="0"/>
    <n v="0"/>
    <n v="0"/>
    <n v="0"/>
    <n v="0"/>
    <n v="1"/>
    <n v="0"/>
    <n v="0"/>
    <n v="0"/>
    <n v="0"/>
    <n v="0"/>
    <n v="0"/>
    <n v="17.8"/>
    <n v="0"/>
    <n v="0"/>
    <n v="0"/>
    <n v="0"/>
    <n v="0"/>
    <n v="1"/>
    <n v="0"/>
    <n v="0"/>
    <n v="0"/>
    <n v="0"/>
    <n v="0"/>
    <n v="0"/>
    <n v="1"/>
    <n v="0"/>
    <n v="0"/>
    <n v="0"/>
    <n v="0"/>
    <n v="0"/>
    <n v="1"/>
    <n v="32.299999999999997"/>
    <n v="17.2"/>
    <n v="18.3"/>
    <n v="18.100000000000001"/>
    <n v="0"/>
    <n v="0"/>
    <n v="1"/>
    <n v="0"/>
    <n v="0"/>
    <n v="0"/>
    <n v="0"/>
    <n v="0"/>
    <n v="1"/>
    <n v="0"/>
    <n v="0"/>
  </r>
  <r>
    <x v="10"/>
    <n v="11202"/>
    <x v="10"/>
    <s v="Cisnes"/>
    <n v="4"/>
    <s v="Detenciones"/>
    <n v="220104005"/>
    <n v="220104"/>
    <s v="Delitos Sexuales"/>
    <s v="Violación"/>
    <n v="4"/>
    <n v="0"/>
    <n v="0"/>
    <n v="0"/>
    <n v="0"/>
    <n v="17.8"/>
    <n v="0"/>
    <n v="0"/>
    <n v="16.100000000000001"/>
    <n v="0"/>
    <n v="0"/>
    <n v="1"/>
    <n v="0"/>
    <n v="0"/>
    <n v="0"/>
    <n v="0"/>
    <n v="0"/>
    <n v="0"/>
    <n v="1"/>
    <n v="0"/>
    <n v="0"/>
    <n v="0"/>
    <n v="0"/>
    <n v="0"/>
    <n v="1"/>
    <n v="0"/>
    <n v="0"/>
    <n v="0"/>
    <n v="0"/>
    <n v="0"/>
    <n v="0"/>
    <n v="1"/>
    <n v="0"/>
    <n v="0"/>
    <n v="0"/>
    <n v="0"/>
    <n v="0"/>
    <n v="1"/>
    <n v="0"/>
    <n v="0"/>
    <n v="0"/>
    <n v="0"/>
    <n v="18"/>
    <n v="0"/>
    <n v="1"/>
    <n v="0"/>
    <n v="0"/>
    <n v="0"/>
    <n v="0"/>
    <n v="0"/>
    <n v="1"/>
    <n v="0"/>
    <n v="0"/>
  </r>
  <r>
    <x v="10"/>
    <n v="11203"/>
    <x v="10"/>
    <s v="Guaitecas"/>
    <n v="1"/>
    <s v="Aprehendidos"/>
    <n v="220104005"/>
    <n v="220104"/>
    <s v="Delitos Sexuales"/>
    <s v="Violación"/>
    <n v="1"/>
    <n v="0"/>
    <n v="0"/>
    <n v="0"/>
    <n v="0"/>
    <n v="1"/>
    <n v="0"/>
    <n v="0"/>
    <n v="0"/>
    <n v="0"/>
    <n v="0"/>
    <n v="63.2"/>
    <n v="0"/>
    <n v="0"/>
    <n v="0"/>
    <n v="0"/>
    <n v="0"/>
    <n v="0"/>
    <n v="1"/>
    <n v="0"/>
    <n v="0"/>
    <n v="0"/>
    <n v="0"/>
    <n v="0"/>
    <n v="1"/>
    <n v="0"/>
    <n v="0"/>
    <n v="0"/>
    <n v="0"/>
    <n v="0"/>
    <n v="0"/>
    <n v="1"/>
    <n v="0"/>
    <n v="0"/>
    <n v="0"/>
    <n v="0"/>
    <n v="0"/>
    <n v="1"/>
    <n v="0"/>
    <n v="0"/>
    <n v="0"/>
    <n v="66.5"/>
    <n v="0"/>
    <n v="0"/>
    <n v="65.099999999999994"/>
    <n v="0"/>
    <n v="0"/>
    <n v="0"/>
    <n v="0"/>
    <n v="0"/>
    <n v="1"/>
    <n v="0"/>
    <n v="0"/>
  </r>
  <r>
    <x v="10"/>
    <n v="11203"/>
    <x v="10"/>
    <s v="Guaitecas"/>
    <n v="2"/>
    <s v="Casos Policiales"/>
    <n v="220104005"/>
    <n v="220104"/>
    <s v="Delitos Sexuales"/>
    <s v="Violación"/>
    <n v="2"/>
    <n v="0"/>
    <n v="66.5"/>
    <n v="0"/>
    <n v="0"/>
    <n v="1"/>
    <n v="0"/>
    <n v="0"/>
    <n v="51.9"/>
    <n v="51.3"/>
    <n v="0"/>
    <n v="50.3"/>
    <n v="49.6"/>
    <n v="0"/>
    <n v="0"/>
    <n v="0"/>
    <n v="0"/>
    <n v="0"/>
    <n v="1"/>
    <n v="0"/>
    <n v="0"/>
    <n v="0"/>
    <n v="0"/>
    <n v="0"/>
    <n v="1"/>
    <n v="0"/>
    <n v="0"/>
    <n v="0"/>
    <n v="0"/>
    <n v="0"/>
    <n v="0"/>
    <n v="65.099999999999994"/>
    <n v="64.8"/>
    <n v="0"/>
    <n v="0"/>
    <n v="0"/>
    <n v="0"/>
    <n v="1"/>
    <n v="0"/>
    <n v="62.5"/>
    <n v="0"/>
    <n v="133.1"/>
    <n v="0"/>
    <n v="0"/>
    <n v="65.099999999999994"/>
    <n v="0"/>
    <n v="0"/>
    <n v="0"/>
    <n v="0"/>
    <n v="0"/>
    <n v="1"/>
    <n v="98.4"/>
    <n v="51.3"/>
  </r>
  <r>
    <x v="10"/>
    <n v="11203"/>
    <x v="10"/>
    <s v="Guaitecas"/>
    <n v="3"/>
    <s v="Denuncias"/>
    <n v="220104005"/>
    <n v="220104"/>
    <s v="Delitos Sexuales"/>
    <s v="Violación"/>
    <n v="3"/>
    <n v="0"/>
    <n v="66.5"/>
    <n v="0"/>
    <n v="0"/>
    <n v="1"/>
    <n v="0"/>
    <n v="0"/>
    <n v="51.9"/>
    <n v="51.3"/>
    <n v="0"/>
    <n v="1"/>
    <n v="49.6"/>
    <n v="0"/>
    <n v="0"/>
    <n v="0"/>
    <n v="0"/>
    <n v="0"/>
    <n v="1"/>
    <n v="0"/>
    <n v="0"/>
    <n v="0"/>
    <n v="0"/>
    <n v="0"/>
    <n v="1"/>
    <n v="0"/>
    <n v="0"/>
    <n v="0"/>
    <n v="0"/>
    <n v="0"/>
    <n v="0"/>
    <n v="65.099999999999994"/>
    <n v="64.8"/>
    <n v="0"/>
    <n v="0"/>
    <n v="0"/>
    <n v="0"/>
    <n v="1"/>
    <n v="0"/>
    <n v="62.5"/>
    <n v="0"/>
    <n v="66.5"/>
    <n v="0"/>
    <n v="0"/>
    <n v="1"/>
    <n v="0"/>
    <n v="0"/>
    <n v="0"/>
    <n v="0"/>
    <n v="0"/>
    <n v="1"/>
    <n v="98.4"/>
    <n v="51.3"/>
  </r>
  <r>
    <x v="10"/>
    <n v="11203"/>
    <x v="10"/>
    <s v="Guaitecas"/>
    <n v="4"/>
    <s v="Detenciones"/>
    <n v="220104005"/>
    <n v="220104"/>
    <s v="Delitos Sexuales"/>
    <s v="Violación"/>
    <n v="4"/>
    <n v="0"/>
    <n v="0"/>
    <n v="0"/>
    <n v="0"/>
    <n v="1"/>
    <n v="0"/>
    <n v="0"/>
    <n v="0"/>
    <n v="0"/>
    <n v="0"/>
    <n v="50.3"/>
    <n v="0"/>
    <n v="0"/>
    <n v="0"/>
    <n v="0"/>
    <n v="0"/>
    <n v="0"/>
    <n v="1"/>
    <n v="0"/>
    <n v="0"/>
    <n v="0"/>
    <n v="0"/>
    <n v="0"/>
    <n v="1"/>
    <n v="0"/>
    <n v="0"/>
    <n v="0"/>
    <n v="0"/>
    <n v="0"/>
    <n v="0"/>
    <n v="1"/>
    <n v="0"/>
    <n v="0"/>
    <n v="0"/>
    <n v="0"/>
    <n v="0"/>
    <n v="1"/>
    <n v="0"/>
    <n v="0"/>
    <n v="0"/>
    <n v="66.5"/>
    <n v="0"/>
    <n v="0"/>
    <n v="65.099999999999994"/>
    <n v="0"/>
    <n v="0"/>
    <n v="0"/>
    <n v="0"/>
    <n v="0"/>
    <n v="1"/>
    <n v="0"/>
    <n v="0"/>
  </r>
  <r>
    <x v="10"/>
    <n v="11301"/>
    <x v="10"/>
    <s v="Cochrane"/>
    <n v="1"/>
    <s v="Aprehendidos"/>
    <n v="220104005"/>
    <n v="220104"/>
    <s v="Delitos Sexuales"/>
    <s v="Violación"/>
    <n v="1"/>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1"/>
    <x v="10"/>
    <s v="Cochrane"/>
    <n v="2"/>
    <s v="Casos Policiales"/>
    <n v="220104005"/>
    <n v="220104"/>
    <s v="Delitos Sexuales"/>
    <s v="Violación"/>
    <n v="2"/>
    <n v="0"/>
    <n v="0"/>
    <n v="0"/>
    <n v="29.2"/>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3"/>
    <s v="Denuncias"/>
    <n v="220104005"/>
    <n v="220104"/>
    <s v="Delitos Sexuales"/>
    <s v="Violación"/>
    <n v="3"/>
    <n v="0"/>
    <n v="0"/>
    <n v="0"/>
    <n v="0"/>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4"/>
    <s v="Detenciones"/>
    <n v="220104005"/>
    <n v="220104"/>
    <s v="Delitos Sexuales"/>
    <s v="Violación"/>
    <n v="4"/>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2"/>
    <x v="10"/>
    <s v="O'Higgin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2"/>
    <s v="Casos Policiales"/>
    <n v="220104005"/>
    <n v="220104"/>
    <s v="Delitos Sexuales"/>
    <s v="Violación"/>
    <n v="2"/>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3"/>
    <s v="Denuncias"/>
    <n v="220104005"/>
    <n v="220104"/>
    <s v="Delitos Sexuales"/>
    <s v="Violación"/>
    <n v="3"/>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401"/>
    <x v="10"/>
    <s v="Chile Chi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1"/>
    <x v="10"/>
    <s v="Chile Chico"/>
    <n v="2"/>
    <s v="Casos Policiales"/>
    <n v="220104005"/>
    <n v="220104"/>
    <s v="Delitos Sexuales"/>
    <s v="Violación"/>
    <n v="2"/>
    <n v="0"/>
    <n v="0"/>
    <n v="0"/>
    <n v="0"/>
    <n v="1"/>
    <n v="0"/>
    <n v="36.799999999999997"/>
    <n v="0"/>
    <n v="0"/>
    <n v="0"/>
    <n v="1"/>
    <n v="0"/>
    <n v="0"/>
    <n v="0"/>
    <n v="0"/>
    <n v="0"/>
    <n v="0"/>
    <n v="1"/>
    <n v="0"/>
    <n v="0"/>
    <n v="0"/>
    <n v="0"/>
    <n v="0"/>
    <n v="1"/>
    <n v="0"/>
    <n v="0"/>
    <n v="0"/>
    <n v="0"/>
    <n v="0"/>
    <n v="0"/>
    <n v="1"/>
    <n v="20.3"/>
    <n v="0"/>
    <n v="0"/>
    <n v="0"/>
    <n v="17.7"/>
    <n v="1"/>
    <n v="0"/>
    <n v="0"/>
    <n v="0"/>
    <n v="0"/>
    <n v="20.7"/>
    <n v="0"/>
    <n v="1"/>
    <n v="0"/>
    <n v="0"/>
    <n v="0"/>
    <n v="0"/>
    <n v="0"/>
    <n v="17.5"/>
    <n v="0"/>
    <n v="0"/>
  </r>
  <r>
    <x v="10"/>
    <n v="11401"/>
    <x v="10"/>
    <s v="Chile Chico"/>
    <n v="3"/>
    <s v="Denuncias"/>
    <n v="220104005"/>
    <n v="220104"/>
    <s v="Delitos Sexuales"/>
    <s v="Violación"/>
    <n v="3"/>
    <n v="0"/>
    <n v="0"/>
    <n v="0"/>
    <n v="0"/>
    <n v="1"/>
    <n v="0"/>
    <n v="36.799999999999997"/>
    <n v="0"/>
    <n v="0"/>
    <n v="0"/>
    <n v="1"/>
    <n v="0"/>
    <n v="0"/>
    <n v="0"/>
    <n v="0"/>
    <n v="0"/>
    <n v="0"/>
    <n v="1"/>
    <n v="0"/>
    <n v="0"/>
    <n v="0"/>
    <n v="0"/>
    <n v="0"/>
    <n v="1"/>
    <n v="0"/>
    <n v="0"/>
    <n v="0"/>
    <n v="0"/>
    <n v="0"/>
    <n v="0"/>
    <n v="1"/>
    <n v="20.3"/>
    <n v="0"/>
    <n v="0"/>
    <n v="0"/>
    <n v="17.7"/>
    <n v="1"/>
    <n v="0"/>
    <n v="0"/>
    <n v="0"/>
    <n v="0"/>
    <n v="0"/>
    <n v="0"/>
    <n v="1"/>
    <n v="0"/>
    <n v="0"/>
    <n v="0"/>
    <n v="0"/>
    <n v="0"/>
    <n v="1"/>
    <n v="0"/>
    <n v="0"/>
  </r>
  <r>
    <x v="10"/>
    <n v="11401"/>
    <x v="10"/>
    <s v="Chile Chi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2"/>
    <x v="10"/>
    <s v="Río Ibáñ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402"/>
    <x v="10"/>
    <s v="Río Ibáñez"/>
    <n v="2"/>
    <s v="Casos Policiales"/>
    <n v="220104005"/>
    <n v="220104"/>
    <s v="Delitos Sexuales"/>
    <s v="Violación"/>
    <n v="2"/>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3"/>
    <s v="Denuncias"/>
    <n v="220104005"/>
    <n v="220104"/>
    <s v="Delitos Sexuales"/>
    <s v="Violación"/>
    <n v="3"/>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1"/>
    <x v="11"/>
    <s v="Punta Arenas"/>
    <n v="1"/>
    <s v="Aprehendidos"/>
    <n v="220104005"/>
    <n v="220104"/>
    <s v="Delitos Sexuales"/>
    <s v="Violación"/>
    <n v="1"/>
    <n v="0"/>
    <n v="0"/>
    <n v="1.6"/>
    <n v="1.5"/>
    <n v="0.8"/>
    <n v="2.2999999999999998"/>
    <n v="0"/>
    <n v="2.2000000000000002"/>
    <n v="0"/>
    <n v="0"/>
    <n v="1"/>
    <n v="0.7"/>
    <n v="0"/>
    <n v="0.8"/>
    <n v="0"/>
    <n v="0"/>
    <n v="0"/>
    <n v="1"/>
    <n v="0.8"/>
    <n v="1.5"/>
    <n v="0"/>
    <n v="0"/>
    <n v="0"/>
    <n v="1"/>
    <n v="0"/>
    <n v="0"/>
    <n v="1.6"/>
    <n v="1.6"/>
    <n v="0.8"/>
    <n v="0.8"/>
    <n v="1.5"/>
    <n v="1.5"/>
    <n v="1.6"/>
    <n v="0"/>
    <n v="1.6"/>
    <n v="0"/>
    <n v="1"/>
    <n v="2.4"/>
    <n v="2.1"/>
    <n v="2.4"/>
    <n v="0"/>
    <n v="2.2999999999999998"/>
    <n v="0"/>
    <n v="1"/>
    <n v="0"/>
    <n v="0.8"/>
    <n v="1.6"/>
    <n v="0.8"/>
    <n v="1.6"/>
    <n v="0.8"/>
    <n v="0"/>
    <n v="0"/>
  </r>
  <r>
    <x v="11"/>
    <n v="12101"/>
    <x v="11"/>
    <s v="Punta Arenas"/>
    <n v="2"/>
    <s v="Casos Policiales"/>
    <n v="220104005"/>
    <n v="220104"/>
    <s v="Delitos Sexuales"/>
    <s v="Violación"/>
    <n v="2"/>
    <n v="4.7"/>
    <n v="3.9"/>
    <n v="8.6"/>
    <n v="6.9"/>
    <n v="7.6"/>
    <n v="4.5999999999999996"/>
    <n v="0"/>
    <n v="4"/>
    <n v="4"/>
    <n v="4.7"/>
    <n v="5.5"/>
    <n v="7.1"/>
    <n v="7.7"/>
    <n v="5.5"/>
    <n v="4.7"/>
    <n v="6.2"/>
    <n v="3.1"/>
    <n v="5.4"/>
    <n v="6.8"/>
    <n v="4"/>
    <n v="3.2"/>
    <n v="5.5"/>
    <n v="4.7"/>
    <n v="5.5"/>
    <n v="6.3"/>
    <n v="2.8"/>
    <n v="4"/>
    <n v="5.5"/>
    <n v="4.7"/>
    <n v="6.9"/>
    <n v="4.5999999999999996"/>
    <n v="7.6"/>
    <n v="10.3"/>
    <n v="3.2"/>
    <n v="7.9"/>
    <n v="6.3"/>
    <n v="11"/>
    <n v="7.9"/>
    <n v="7.7"/>
    <n v="5.5"/>
    <n v="1.6"/>
    <n v="3.1"/>
    <n v="5.4"/>
    <n v="5.4"/>
    <n v="3"/>
    <n v="5.6"/>
    <n v="4"/>
    <n v="0.8"/>
    <n v="5.5"/>
    <n v="12.6"/>
    <n v="13.4"/>
    <n v="4"/>
  </r>
  <r>
    <x v="11"/>
    <n v="12101"/>
    <x v="11"/>
    <s v="Punta Arenas"/>
    <n v="3"/>
    <s v="Denuncias"/>
    <n v="220104005"/>
    <n v="220104"/>
    <s v="Delitos Sexuales"/>
    <s v="Violación"/>
    <n v="3"/>
    <n v="4.7"/>
    <n v="3.9"/>
    <n v="7"/>
    <n v="5.4"/>
    <n v="6.9"/>
    <n v="2.2999999999999998"/>
    <n v="0"/>
    <n v="1.6"/>
    <n v="4"/>
    <n v="4.7"/>
    <n v="5.5"/>
    <n v="6.3"/>
    <n v="7.7"/>
    <n v="4.7"/>
    <n v="4.7"/>
    <n v="6.2"/>
    <n v="3.1"/>
    <n v="5.4"/>
    <n v="6.1"/>
    <n v="3.2"/>
    <n v="3.2"/>
    <n v="5.5"/>
    <n v="4.7"/>
    <n v="5.5"/>
    <n v="5.5"/>
    <n v="2.8"/>
    <n v="3.2"/>
    <n v="3.9"/>
    <n v="3.9"/>
    <n v="6.2"/>
    <n v="3.1"/>
    <n v="6.1"/>
    <n v="8.6999999999999993"/>
    <n v="3.2"/>
    <n v="6.3"/>
    <n v="6.3"/>
    <n v="10.3"/>
    <n v="3.9"/>
    <n v="5.6"/>
    <n v="3.2"/>
    <n v="1.6"/>
    <n v="0.8"/>
    <n v="5.4"/>
    <n v="5.4"/>
    <n v="3"/>
    <n v="4.8"/>
    <n v="2.4"/>
    <n v="0"/>
    <n v="3.9"/>
    <n v="10.3"/>
    <n v="13.4"/>
    <n v="4"/>
  </r>
  <r>
    <x v="11"/>
    <n v="12101"/>
    <x v="11"/>
    <s v="Punta Arenas"/>
    <n v="4"/>
    <s v="Detenciones"/>
    <n v="220104005"/>
    <n v="220104"/>
    <s v="Delitos Sexuales"/>
    <s v="Violación"/>
    <n v="4"/>
    <n v="0"/>
    <n v="0"/>
    <n v="1.6"/>
    <n v="1.5"/>
    <n v="0.8"/>
    <n v="2.2999999999999998"/>
    <n v="0"/>
    <n v="2.4"/>
    <n v="0"/>
    <n v="0"/>
    <n v="1"/>
    <n v="0.8"/>
    <n v="0"/>
    <n v="0.8"/>
    <n v="0"/>
    <n v="0"/>
    <n v="0"/>
    <n v="1"/>
    <n v="0.8"/>
    <n v="0.8"/>
    <n v="0"/>
    <n v="0"/>
    <n v="0"/>
    <n v="1"/>
    <n v="0.8"/>
    <n v="0"/>
    <n v="0.8"/>
    <n v="1.6"/>
    <n v="0.8"/>
    <n v="0.8"/>
    <n v="1.5"/>
    <n v="1.5"/>
    <n v="1.6"/>
    <n v="0"/>
    <n v="1.6"/>
    <n v="0"/>
    <n v="0.8"/>
    <n v="3.9"/>
    <n v="2.1"/>
    <n v="2.4"/>
    <n v="0"/>
    <n v="2.2999999999999998"/>
    <n v="0"/>
    <n v="1"/>
    <n v="0"/>
    <n v="0.8"/>
    <n v="1.6"/>
    <n v="0.8"/>
    <n v="1.6"/>
    <n v="2.4"/>
    <n v="0"/>
    <n v="0"/>
  </r>
  <r>
    <x v="11"/>
    <n v="12102"/>
    <x v="11"/>
    <s v="Laguna Blanc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omeral"/>
    <n v="1"/>
    <s v="Aprehendidos"/>
    <n v="220104005"/>
    <n v="220104"/>
    <s v="Delitos Sexuales"/>
    <s v="Violación"/>
    <n v="1"/>
    <n v="0"/>
    <n v="0"/>
    <n v="0"/>
    <n v="0"/>
    <n v="1"/>
    <n v="0"/>
    <n v="0"/>
    <n v="0"/>
    <n v="0"/>
    <n v="6.5"/>
    <n v="1"/>
    <n v="0"/>
    <n v="0"/>
    <n v="0"/>
    <n v="0"/>
    <n v="0"/>
    <n v="0"/>
    <n v="1"/>
    <n v="0"/>
    <n v="0"/>
    <n v="0"/>
    <n v="0"/>
    <n v="0"/>
    <n v="1"/>
    <n v="0"/>
    <n v="0"/>
    <n v="0"/>
    <n v="0"/>
    <n v="0"/>
    <n v="0"/>
    <n v="1"/>
    <n v="6.8"/>
    <n v="0"/>
    <n v="0"/>
    <n v="0"/>
    <n v="0"/>
    <n v="1"/>
    <n v="0"/>
    <n v="0"/>
    <n v="0"/>
    <n v="0"/>
    <n v="0"/>
    <n v="0"/>
    <n v="1"/>
    <n v="0"/>
    <n v="0"/>
    <n v="6.6"/>
    <n v="0"/>
    <n v="0"/>
    <n v="1"/>
    <n v="0"/>
    <n v="0"/>
  </r>
  <r>
    <x v="11"/>
    <n v="12103"/>
    <x v="11"/>
    <s v="Romeral"/>
    <n v="2"/>
    <s v="Casos Policiales"/>
    <n v="220104005"/>
    <n v="220104"/>
    <s v="Delitos Sexuales"/>
    <s v="Violación"/>
    <n v="2"/>
    <n v="7.2"/>
    <n v="0"/>
    <n v="0"/>
    <n v="13.9"/>
    <n v="20.6"/>
    <n v="0"/>
    <n v="0"/>
    <n v="0"/>
    <n v="0"/>
    <n v="6.6"/>
    <n v="1"/>
    <n v="0"/>
    <n v="6.2"/>
    <n v="0"/>
    <n v="0"/>
    <n v="7"/>
    <n v="7"/>
    <n v="1"/>
    <n v="6.8"/>
    <n v="0"/>
    <n v="0"/>
    <n v="0"/>
    <n v="0"/>
    <n v="6.5"/>
    <n v="0"/>
    <n v="0"/>
    <n v="0"/>
    <n v="14.2"/>
    <n v="7"/>
    <n v="13.9"/>
    <n v="1"/>
    <n v="13.6"/>
    <n v="0"/>
    <n v="0"/>
    <n v="6.6"/>
    <n v="6.6"/>
    <n v="1"/>
    <n v="6.5"/>
    <n v="12.4"/>
    <n v="14.4"/>
    <n v="0"/>
    <n v="7"/>
    <n v="0"/>
    <n v="1"/>
    <n v="0"/>
    <n v="0"/>
    <n v="6.6"/>
    <n v="13.2"/>
    <n v="0"/>
    <n v="1"/>
    <n v="0"/>
    <n v="0"/>
  </r>
  <r>
    <x v="11"/>
    <n v="12103"/>
    <x v="11"/>
    <s v="Romeral"/>
    <n v="3"/>
    <s v="Denuncias"/>
    <n v="220104005"/>
    <n v="220104"/>
    <s v="Delitos Sexuales"/>
    <s v="Violación"/>
    <n v="3"/>
    <n v="7.2"/>
    <n v="0"/>
    <n v="0"/>
    <n v="13.9"/>
    <n v="20.6"/>
    <n v="0"/>
    <n v="0"/>
    <n v="0"/>
    <n v="0"/>
    <n v="0"/>
    <n v="1"/>
    <n v="0"/>
    <n v="6.2"/>
    <n v="0"/>
    <n v="0"/>
    <n v="7"/>
    <n v="7"/>
    <n v="1"/>
    <n v="6.8"/>
    <n v="0"/>
    <n v="0"/>
    <n v="0"/>
    <n v="0"/>
    <n v="6.5"/>
    <n v="0"/>
    <n v="0"/>
    <n v="0"/>
    <n v="14.2"/>
    <n v="7"/>
    <n v="13.9"/>
    <n v="1"/>
    <n v="6.8"/>
    <n v="0"/>
    <n v="0"/>
    <n v="6.6"/>
    <n v="6.6"/>
    <n v="1"/>
    <n v="6.5"/>
    <n v="12.4"/>
    <n v="14.4"/>
    <n v="0"/>
    <n v="7"/>
    <n v="0"/>
    <n v="1"/>
    <n v="0"/>
    <n v="0"/>
    <n v="0"/>
    <n v="13.2"/>
    <n v="0"/>
    <n v="1"/>
    <n v="0"/>
    <n v="0"/>
  </r>
  <r>
    <x v="11"/>
    <n v="12103"/>
    <x v="11"/>
    <s v="Romeral"/>
    <n v="4"/>
    <s v="Detenciones"/>
    <n v="220104005"/>
    <n v="220104"/>
    <s v="Delitos Sexuales"/>
    <s v="Violación"/>
    <n v="4"/>
    <n v="0"/>
    <n v="0"/>
    <n v="0"/>
    <n v="0"/>
    <n v="1"/>
    <n v="0"/>
    <n v="0"/>
    <n v="0"/>
    <n v="0"/>
    <n v="6.6"/>
    <n v="1"/>
    <n v="0"/>
    <n v="0"/>
    <n v="0"/>
    <n v="0"/>
    <n v="0"/>
    <n v="0"/>
    <n v="1"/>
    <n v="0"/>
    <n v="0"/>
    <n v="0"/>
    <n v="0"/>
    <n v="0"/>
    <n v="1"/>
    <n v="0"/>
    <n v="0"/>
    <n v="0"/>
    <n v="0"/>
    <n v="0"/>
    <n v="0"/>
    <n v="1"/>
    <n v="6.8"/>
    <n v="0"/>
    <n v="0"/>
    <n v="0"/>
    <n v="0"/>
    <n v="1"/>
    <n v="0"/>
    <n v="0"/>
    <n v="0"/>
    <n v="0"/>
    <n v="0"/>
    <n v="0"/>
    <n v="1"/>
    <n v="0"/>
    <n v="0"/>
    <n v="6.6"/>
    <n v="0"/>
    <n v="0"/>
    <n v="1"/>
    <n v="0"/>
    <n v="0"/>
  </r>
  <r>
    <x v="11"/>
    <n v="12103"/>
    <x v="11"/>
    <s v="Rí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2"/>
    <s v="Casos Policiales"/>
    <n v="220104005"/>
    <n v="220104"/>
    <s v="Delitos Sexuales"/>
    <s v="Violación"/>
    <n v="2"/>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3"/>
    <s v="Denuncias"/>
    <n v="220104005"/>
    <n v="220104"/>
    <s v="Delitos Sexuales"/>
    <s v="Violación"/>
    <n v="3"/>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2"/>
    <s v="Casos Policiales"/>
    <n v="220104005"/>
    <n v="220104"/>
    <s v="Delitos Sexuales"/>
    <s v="Violación"/>
    <n v="2"/>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3"/>
    <s v="Denuncias"/>
    <n v="220104005"/>
    <n v="220104"/>
    <s v="Delitos Sexuales"/>
    <s v="Violación"/>
    <n v="3"/>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301"/>
    <x v="11"/>
    <s v="Porvenir"/>
    <n v="1"/>
    <s v="Aprehendidos"/>
    <n v="220104005"/>
    <n v="220104"/>
    <s v="Delitos Sexuales"/>
    <s v="Violación"/>
    <n v="1"/>
    <n v="0"/>
    <n v="0"/>
    <n v="16.3"/>
    <n v="0"/>
    <n v="1"/>
    <n v="15.4"/>
    <n v="0"/>
    <n v="14.9"/>
    <n v="0"/>
    <n v="0"/>
    <n v="1"/>
    <n v="0"/>
    <n v="0"/>
    <n v="0"/>
    <n v="0"/>
    <n v="0"/>
    <n v="0"/>
    <n v="15.7"/>
    <n v="0"/>
    <n v="15.2"/>
    <n v="0"/>
    <n v="0"/>
    <n v="0"/>
    <n v="1"/>
    <n v="0"/>
    <n v="0"/>
    <n v="0"/>
    <n v="0"/>
    <n v="0"/>
    <n v="0"/>
    <n v="1"/>
    <n v="0"/>
    <n v="0"/>
    <n v="0"/>
    <n v="17.5"/>
    <n v="0"/>
    <n v="1"/>
    <n v="0"/>
    <n v="0"/>
    <n v="0"/>
    <n v="16.7"/>
    <n v="0"/>
    <n v="0"/>
    <n v="1"/>
    <n v="0"/>
    <n v="0"/>
    <n v="0"/>
    <n v="0"/>
    <n v="0"/>
    <n v="1"/>
    <n v="0"/>
    <n v="0"/>
  </r>
  <r>
    <x v="11"/>
    <n v="12301"/>
    <x v="11"/>
    <s v="Porvenir"/>
    <n v="2"/>
    <s v="Casos Policiales"/>
    <n v="220104005"/>
    <n v="220104"/>
    <s v="Delitos Sexuales"/>
    <s v="Violación"/>
    <n v="2"/>
    <n v="0"/>
    <n v="0"/>
    <n v="32.6"/>
    <n v="16"/>
    <n v="15.7"/>
    <n v="30.9"/>
    <n v="0"/>
    <n v="17.600000000000001"/>
    <n v="0"/>
    <n v="0"/>
    <n v="1"/>
    <n v="17.399999999999999"/>
    <n v="0"/>
    <n v="0"/>
    <n v="16.7"/>
    <n v="0"/>
    <n v="16"/>
    <n v="15.7"/>
    <n v="0"/>
    <n v="17.600000000000001"/>
    <n v="0"/>
    <n v="17.5"/>
    <n v="17.5"/>
    <n v="17.399999999999999"/>
    <n v="0"/>
    <n v="0"/>
    <n v="0"/>
    <n v="0"/>
    <n v="0"/>
    <n v="16"/>
    <n v="1"/>
    <n v="0"/>
    <n v="0"/>
    <n v="0"/>
    <n v="17.5"/>
    <n v="17.5"/>
    <n v="1"/>
    <n v="0"/>
    <n v="0"/>
    <n v="17"/>
    <n v="16.7"/>
    <n v="16.3"/>
    <n v="16"/>
    <n v="15.7"/>
    <n v="15.4"/>
    <n v="0"/>
    <n v="0"/>
    <n v="0"/>
    <n v="0"/>
    <n v="1"/>
    <n v="0"/>
    <n v="0"/>
  </r>
  <r>
    <x v="11"/>
    <n v="12301"/>
    <x v="11"/>
    <s v="Porvenir"/>
    <n v="3"/>
    <s v="Denuncias"/>
    <n v="220104005"/>
    <n v="220104"/>
    <s v="Delitos Sexuales"/>
    <s v="Violación"/>
    <n v="3"/>
    <n v="0"/>
    <n v="0"/>
    <n v="16.3"/>
    <n v="16"/>
    <n v="15.7"/>
    <n v="15.4"/>
    <n v="0"/>
    <n v="0"/>
    <n v="0"/>
    <n v="0"/>
    <n v="1"/>
    <n v="17.399999999999999"/>
    <n v="0"/>
    <n v="0"/>
    <n v="16.7"/>
    <n v="0"/>
    <n v="16"/>
    <n v="1"/>
    <n v="0"/>
    <n v="0"/>
    <n v="0"/>
    <n v="17.5"/>
    <n v="17.5"/>
    <n v="17.399999999999999"/>
    <n v="0"/>
    <n v="0"/>
    <n v="0"/>
    <n v="0"/>
    <n v="0"/>
    <n v="16"/>
    <n v="1"/>
    <n v="0"/>
    <n v="0"/>
    <n v="0"/>
    <n v="0"/>
    <n v="17.5"/>
    <n v="1"/>
    <n v="0"/>
    <n v="0"/>
    <n v="17"/>
    <n v="0"/>
    <n v="16.3"/>
    <n v="16"/>
    <n v="15.7"/>
    <n v="15.4"/>
    <n v="0"/>
    <n v="0"/>
    <n v="0"/>
    <n v="0"/>
    <n v="1"/>
    <n v="0"/>
    <n v="0"/>
  </r>
  <r>
    <x v="11"/>
    <n v="12301"/>
    <x v="11"/>
    <s v="Porvenir"/>
    <n v="4"/>
    <s v="Detenciones"/>
    <n v="220104005"/>
    <n v="220104"/>
    <s v="Delitos Sexuales"/>
    <s v="Violación"/>
    <n v="4"/>
    <n v="0"/>
    <n v="0"/>
    <n v="16.3"/>
    <n v="0"/>
    <n v="1"/>
    <n v="15.4"/>
    <n v="0"/>
    <n v="17.600000000000001"/>
    <n v="0"/>
    <n v="0"/>
    <n v="1"/>
    <n v="0"/>
    <n v="0"/>
    <n v="0"/>
    <n v="0"/>
    <n v="0"/>
    <n v="0"/>
    <n v="15.7"/>
    <n v="0"/>
    <n v="17.600000000000001"/>
    <n v="0"/>
    <n v="0"/>
    <n v="0"/>
    <n v="1"/>
    <n v="0"/>
    <n v="0"/>
    <n v="0"/>
    <n v="0"/>
    <n v="0"/>
    <n v="0"/>
    <n v="1"/>
    <n v="0"/>
    <n v="0"/>
    <n v="0"/>
    <n v="17.5"/>
    <n v="0"/>
    <n v="1"/>
    <n v="0"/>
    <n v="0"/>
    <n v="0"/>
    <n v="16.7"/>
    <n v="0"/>
    <n v="0"/>
    <n v="1"/>
    <n v="0"/>
    <n v="0"/>
    <n v="0"/>
    <n v="0"/>
    <n v="0"/>
    <n v="1"/>
    <n v="0"/>
    <n v="0"/>
  </r>
  <r>
    <x v="11"/>
    <n v="12302"/>
    <x v="11"/>
    <s v="Primavera"/>
    <n v="1"/>
    <s v="Aprehendidos"/>
    <n v="220104005"/>
    <n v="220104"/>
    <s v="Delitos Sexuales"/>
    <s v="Violación"/>
    <n v="1"/>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2"/>
    <s v="Casos Policiales"/>
    <n v="220104005"/>
    <n v="220104"/>
    <s v="Delitos Sexuales"/>
    <s v="Violación"/>
    <n v="2"/>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2"/>
    <x v="11"/>
    <s v="Primavera"/>
    <n v="4"/>
    <s v="Detenciones"/>
    <n v="220104005"/>
    <n v="220104"/>
    <s v="Delitos Sexuales"/>
    <s v="Violación"/>
    <n v="4"/>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3"/>
    <x v="11"/>
    <s v="Timauk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401"/>
    <x v="11"/>
    <s v="Natales"/>
    <n v="1"/>
    <s v="Aprehendidos"/>
    <n v="220104005"/>
    <n v="220104"/>
    <s v="Delitos Sexuales"/>
    <s v="Violación"/>
    <n v="1"/>
    <n v="0"/>
    <n v="0"/>
    <n v="0"/>
    <n v="4.7"/>
    <n v="1"/>
    <n v="0"/>
    <n v="4.5999999999999996"/>
    <n v="0"/>
    <n v="0"/>
    <n v="0"/>
    <n v="1"/>
    <n v="0"/>
    <n v="0"/>
    <n v="0"/>
    <n v="0"/>
    <n v="0"/>
    <n v="0"/>
    <n v="1"/>
    <n v="0"/>
    <n v="0"/>
    <n v="0"/>
    <n v="0"/>
    <n v="0"/>
    <n v="1"/>
    <n v="0"/>
    <n v="0"/>
    <n v="0"/>
    <n v="0"/>
    <n v="0"/>
    <n v="0"/>
    <n v="1"/>
    <n v="0"/>
    <n v="0"/>
    <n v="0"/>
    <n v="0"/>
    <n v="4.5"/>
    <n v="1"/>
    <n v="0"/>
    <n v="0"/>
    <n v="0"/>
    <n v="0"/>
    <n v="0"/>
    <n v="14.1"/>
    <n v="1"/>
    <n v="0"/>
    <n v="0"/>
    <n v="0"/>
    <n v="0"/>
    <n v="4.5"/>
    <n v="4.5"/>
    <n v="0"/>
    <n v="0"/>
  </r>
  <r>
    <x v="11"/>
    <n v="12401"/>
    <x v="11"/>
    <s v="Natales"/>
    <n v="2"/>
    <s v="Casos Policiales"/>
    <n v="220104005"/>
    <n v="220104"/>
    <s v="Delitos Sexuales"/>
    <s v="Violación"/>
    <n v="2"/>
    <n v="4.9000000000000004"/>
    <n v="4.8"/>
    <n v="4.8"/>
    <n v="4.7"/>
    <n v="1"/>
    <n v="0"/>
    <n v="18.5"/>
    <n v="4.5999999999999996"/>
    <n v="0"/>
    <n v="4.5"/>
    <n v="4.5"/>
    <n v="9"/>
    <n v="21"/>
    <n v="9.8000000000000007"/>
    <n v="0"/>
    <n v="0"/>
    <n v="4.7"/>
    <n v="4.7"/>
    <n v="0"/>
    <n v="4.5999999999999996"/>
    <n v="13.8"/>
    <n v="0"/>
    <n v="4.5"/>
    <n v="4.5"/>
    <n v="13.4"/>
    <n v="0"/>
    <n v="19.5"/>
    <n v="4.8"/>
    <n v="14.3"/>
    <n v="23.6"/>
    <n v="4.7"/>
    <n v="13.8"/>
    <n v="0"/>
    <n v="4.5999999999999996"/>
    <n v="0"/>
    <n v="13.6"/>
    <n v="9"/>
    <n v="0"/>
    <n v="4.2"/>
    <n v="4.9000000000000004"/>
    <n v="0"/>
    <n v="0"/>
    <n v="14.1"/>
    <n v="1"/>
    <n v="0"/>
    <n v="4.5999999999999996"/>
    <n v="4.5999999999999996"/>
    <n v="0"/>
    <n v="13.6"/>
    <n v="9"/>
    <n v="8.9"/>
    <n v="0"/>
  </r>
  <r>
    <x v="11"/>
    <n v="12401"/>
    <x v="11"/>
    <s v="Natales"/>
    <n v="3"/>
    <s v="Denuncias"/>
    <n v="220104005"/>
    <n v="220104"/>
    <s v="Delitos Sexuales"/>
    <s v="Violación"/>
    <n v="3"/>
    <n v="4.9000000000000004"/>
    <n v="4.8"/>
    <n v="4.8"/>
    <n v="0"/>
    <n v="1"/>
    <n v="0"/>
    <n v="13.9"/>
    <n v="4.5999999999999996"/>
    <n v="0"/>
    <n v="4.5"/>
    <n v="4.5"/>
    <n v="9"/>
    <n v="21"/>
    <n v="9.8000000000000007"/>
    <n v="0"/>
    <n v="0"/>
    <n v="4.7"/>
    <n v="4.7"/>
    <n v="0"/>
    <n v="4.5999999999999996"/>
    <n v="13.8"/>
    <n v="0"/>
    <n v="4.5"/>
    <n v="4.5"/>
    <n v="13.4"/>
    <n v="0"/>
    <n v="19.5"/>
    <n v="4.8"/>
    <n v="14.3"/>
    <n v="18.899999999999999"/>
    <n v="4.7"/>
    <n v="13.8"/>
    <n v="0"/>
    <n v="4.5999999999999996"/>
    <n v="0"/>
    <n v="9.1"/>
    <n v="9"/>
    <n v="0"/>
    <n v="4.2"/>
    <n v="4.9000000000000004"/>
    <n v="0"/>
    <n v="0"/>
    <n v="4.7"/>
    <n v="1"/>
    <n v="0"/>
    <n v="4.5999999999999996"/>
    <n v="4.5999999999999996"/>
    <n v="0"/>
    <n v="9"/>
    <n v="4.5"/>
    <n v="8.9"/>
    <n v="0"/>
  </r>
  <r>
    <x v="11"/>
    <n v="12401"/>
    <x v="11"/>
    <s v="Natales"/>
    <n v="4"/>
    <s v="Detenciones"/>
    <n v="220104005"/>
    <n v="220104"/>
    <s v="Delitos Sexuales"/>
    <s v="Violación"/>
    <n v="4"/>
    <n v="0"/>
    <n v="0"/>
    <n v="0"/>
    <n v="4.7"/>
    <n v="1"/>
    <n v="0"/>
    <n v="4.5999999999999996"/>
    <n v="0"/>
    <n v="0"/>
    <n v="0"/>
    <n v="1"/>
    <n v="0"/>
    <n v="0"/>
    <n v="0"/>
    <n v="0"/>
    <n v="0"/>
    <n v="0"/>
    <n v="1"/>
    <n v="0"/>
    <n v="0"/>
    <n v="0"/>
    <n v="0"/>
    <n v="0"/>
    <n v="1"/>
    <n v="0"/>
    <n v="0"/>
    <n v="0"/>
    <n v="0"/>
    <n v="0"/>
    <n v="4.7"/>
    <n v="1"/>
    <n v="0"/>
    <n v="0"/>
    <n v="0"/>
    <n v="0"/>
    <n v="4.5"/>
    <n v="1"/>
    <n v="0"/>
    <n v="0"/>
    <n v="0"/>
    <n v="0"/>
    <n v="0"/>
    <n v="9.4"/>
    <n v="1"/>
    <n v="0"/>
    <n v="0"/>
    <n v="0"/>
    <n v="0"/>
    <n v="4.5"/>
    <n v="4.5"/>
    <n v="0"/>
    <n v="0"/>
  </r>
  <r>
    <x v="11"/>
    <n v="12402"/>
    <x v="11"/>
    <s v="Torres del Pai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402"/>
    <x v="11"/>
    <s v="Torres del Pain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2"/>
    <n v="13101"/>
    <x v="12"/>
    <s v="Santiago"/>
    <n v="1"/>
    <s v="Aprehendidos"/>
    <n v="220104005"/>
    <n v="220104"/>
    <s v="Delitos Sexuales"/>
    <s v="Violación"/>
    <n v="1"/>
    <n v="0.7"/>
    <n v="1.9"/>
    <n v="1.2"/>
    <n v="1.7"/>
    <n v="0.6"/>
    <n v="1.3"/>
    <n v="0.8"/>
    <n v="0.8"/>
    <n v="1.4"/>
    <n v="0.4"/>
    <n v="1.7"/>
    <n v="0.6"/>
    <n v="0.2"/>
    <n v="1"/>
    <n v="1.6"/>
    <n v="0.6"/>
    <n v="0.9"/>
    <n v="0.3"/>
    <n v="0.8"/>
    <n v="0.8"/>
    <n v="1.3"/>
    <n v="0"/>
    <n v="0.9"/>
    <n v="0.2"/>
    <n v="0.2"/>
    <n v="0.2"/>
    <n v="1.3"/>
    <n v="0.6"/>
    <n v="2.4"/>
    <n v="0.3"/>
    <n v="1.4"/>
    <n v="0.5"/>
    <n v="0"/>
    <n v="3.4"/>
    <n v="1.4"/>
    <n v="0.7"/>
    <n v="1"/>
    <n v="3"/>
    <n v="0.2"/>
    <n v="0"/>
    <n v="1.6"/>
    <n v="0.9"/>
    <n v="0.6"/>
    <n v="1.1000000000000001"/>
    <n v="2.1"/>
    <n v="2.7"/>
    <n v="2.7"/>
    <n v="0.7"/>
    <n v="1.4"/>
    <n v="3"/>
    <n v="0"/>
    <n v="4.0999999999999996"/>
  </r>
  <r>
    <x v="12"/>
    <n v="13101"/>
    <x v="12"/>
    <s v="Santiago"/>
    <n v="2"/>
    <s v="Casos Policiales"/>
    <n v="220104005"/>
    <n v="220104"/>
    <s v="Delitos Sexuales"/>
    <s v="Violación"/>
    <n v="2"/>
    <n v="10.199999999999999"/>
    <n v="9.6999999999999993"/>
    <n v="9.1"/>
    <n v="8.6999999999999993"/>
    <n v="6.1"/>
    <n v="7"/>
    <n v="18.2"/>
    <n v="17.399999999999999"/>
    <n v="17.8"/>
    <n v="13.4"/>
    <n v="29"/>
    <n v="32.1"/>
    <n v="6.8"/>
    <n v="8.5"/>
    <n v="10.1"/>
    <n v="5.4"/>
    <n v="9"/>
    <n v="5.3"/>
    <n v="7.8"/>
    <n v="17.7"/>
    <n v="24.2"/>
    <n v="9"/>
    <n v="22.7"/>
    <n v="21.2"/>
    <n v="16.5"/>
    <n v="1.8"/>
    <n v="9.9"/>
    <n v="6.3"/>
    <n v="8.6999999999999993"/>
    <n v="8.1"/>
    <n v="7.5"/>
    <n v="5.9"/>
    <n v="15.8"/>
    <n v="14.2"/>
    <n v="18"/>
    <n v="22.2"/>
    <n v="27.2"/>
    <n v="30.3"/>
    <n v="4"/>
    <n v="9.9"/>
    <n v="9.1"/>
    <n v="9.4"/>
    <n v="8.4"/>
    <n v="7.2"/>
    <n v="7.8"/>
    <n v="15.3"/>
    <n v="15.7"/>
    <n v="18.2"/>
    <n v="20.100000000000001"/>
    <n v="25.2"/>
    <n v="25.2"/>
    <n v="17.8"/>
  </r>
  <r>
    <x v="12"/>
    <n v="13101"/>
    <x v="12"/>
    <s v="Santiago"/>
    <n v="3"/>
    <s v="Denuncias"/>
    <n v="220104005"/>
    <n v="220104"/>
    <s v="Delitos Sexuales"/>
    <s v="Violación"/>
    <n v="3"/>
    <n v="9.5"/>
    <n v="7.9"/>
    <n v="7.8"/>
    <n v="7.2"/>
    <n v="5.5"/>
    <n v="5.6"/>
    <n v="16.3"/>
    <n v="15.4"/>
    <n v="13.7"/>
    <n v="12.7"/>
    <n v="26.1"/>
    <n v="29.9"/>
    <n v="6.6"/>
    <n v="7.6"/>
    <n v="8.5"/>
    <n v="4.8"/>
    <n v="8.1"/>
    <n v="5"/>
    <n v="7"/>
    <n v="15.7"/>
    <n v="20.8"/>
    <n v="9"/>
    <n v="20.6"/>
    <n v="20.399999999999999"/>
    <n v="15.8"/>
    <n v="1.6"/>
    <n v="8.9"/>
    <n v="5.7"/>
    <n v="6.9"/>
    <n v="7.8"/>
    <n v="6.1"/>
    <n v="5.4"/>
    <n v="15.8"/>
    <n v="11.5"/>
    <n v="16.7"/>
    <n v="21.4"/>
    <n v="27.2"/>
    <n v="27.3"/>
    <n v="3.8"/>
    <n v="9.9"/>
    <n v="7.9"/>
    <n v="8.4"/>
    <n v="7.8"/>
    <n v="6.4"/>
    <n v="5.9"/>
    <n v="12.6"/>
    <n v="12.9"/>
    <n v="17.5"/>
    <n v="18.7"/>
    <n v="22.2"/>
    <n v="25.2"/>
    <n v="13.7"/>
  </r>
  <r>
    <x v="12"/>
    <n v="13101"/>
    <x v="12"/>
    <s v="Santiago"/>
    <n v="4"/>
    <s v="Detenciones"/>
    <n v="220104005"/>
    <n v="220104"/>
    <s v="Delitos Sexuales"/>
    <s v="Violación"/>
    <n v="4"/>
    <n v="0.7"/>
    <n v="1.9"/>
    <n v="1.2"/>
    <n v="1.4"/>
    <n v="0.6"/>
    <n v="1.3"/>
    <n v="2"/>
    <n v="2"/>
    <n v="4.0999999999999996"/>
    <n v="0.7"/>
    <n v="2.9"/>
    <n v="2.2000000000000002"/>
    <n v="0.2"/>
    <n v="1"/>
    <n v="1.6"/>
    <n v="0.6"/>
    <n v="0.9"/>
    <n v="0.3"/>
    <n v="0.8"/>
    <n v="2"/>
    <n v="3.4"/>
    <n v="0"/>
    <n v="2.1"/>
    <n v="0.7"/>
    <n v="0.8"/>
    <n v="0.2"/>
    <n v="1"/>
    <n v="0.6"/>
    <n v="1.8"/>
    <n v="0.3"/>
    <n v="1.4"/>
    <n v="0.5"/>
    <n v="0"/>
    <n v="2.7"/>
    <n v="1.4"/>
    <n v="0.7"/>
    <n v="1"/>
    <n v="3"/>
    <n v="0.2"/>
    <n v="0"/>
    <n v="1.3"/>
    <n v="0.9"/>
    <n v="0.6"/>
    <n v="0.8"/>
    <n v="1.9"/>
    <n v="2.7"/>
    <n v="2.7"/>
    <n v="0.7"/>
    <n v="1.4"/>
    <n v="3"/>
    <n v="0"/>
    <n v="4.0999999999999996"/>
  </r>
  <r>
    <x v="12"/>
    <n v="13102"/>
    <x v="12"/>
    <s v="Cerrillos"/>
    <n v="1"/>
    <s v="Aprehendidos"/>
    <n v="220104005"/>
    <n v="220104"/>
    <s v="Delitos Sexuales"/>
    <s v="Violación"/>
    <n v="1"/>
    <n v="1.3"/>
    <n v="2.5"/>
    <n v="0"/>
    <n v="2.5"/>
    <n v="1.2"/>
    <n v="0"/>
    <n v="0"/>
    <n v="0"/>
    <n v="0"/>
    <n v="0"/>
    <n v="1"/>
    <n v="0"/>
    <n v="0"/>
    <n v="0"/>
    <n v="0"/>
    <n v="0"/>
    <n v="0"/>
    <n v="1"/>
    <n v="0"/>
    <n v="3.1"/>
    <n v="0"/>
    <n v="0"/>
    <n v="0"/>
    <n v="1"/>
    <n v="0"/>
    <n v="0"/>
    <n v="1.3"/>
    <n v="1.3"/>
    <n v="0"/>
    <n v="0"/>
    <n v="1"/>
    <n v="0"/>
    <n v="4.7"/>
    <n v="0"/>
    <n v="0"/>
    <n v="1.7"/>
    <n v="1"/>
    <n v="0"/>
    <n v="0"/>
    <n v="0"/>
    <n v="1.3"/>
    <n v="1.2"/>
    <n v="1.2"/>
    <n v="1"/>
    <n v="0"/>
    <n v="0"/>
    <n v="0"/>
    <n v="0"/>
    <n v="0"/>
    <n v="1"/>
    <n v="1.7"/>
    <n v="0"/>
  </r>
  <r>
    <x v="12"/>
    <n v="13102"/>
    <x v="12"/>
    <s v="Cerrillos"/>
    <n v="2"/>
    <s v="Casos Policiales"/>
    <n v="220104005"/>
    <n v="220104"/>
    <s v="Delitos Sexuales"/>
    <s v="Violación"/>
    <n v="2"/>
    <n v="12.6"/>
    <n v="8.8000000000000007"/>
    <n v="2.5"/>
    <n v="11.1"/>
    <n v="3.7"/>
    <n v="3.6"/>
    <n v="9.4"/>
    <n v="3.2"/>
    <n v="1.6"/>
    <n v="4.9000000000000004"/>
    <n v="5"/>
    <n v="6.8"/>
    <n v="5.6"/>
    <n v="5.0999999999999996"/>
    <n v="3.8"/>
    <n v="6.2"/>
    <n v="4.9000000000000004"/>
    <n v="8.6"/>
    <n v="4.9000000000000004"/>
    <n v="7.9"/>
    <n v="6.4"/>
    <n v="3.2"/>
    <n v="6.6"/>
    <n v="5"/>
    <n v="15.4"/>
    <n v="1.1000000000000001"/>
    <n v="8.8000000000000007"/>
    <n v="6.3"/>
    <n v="2.5"/>
    <n v="2.5"/>
    <n v="1.2"/>
    <n v="4.9000000000000004"/>
    <n v="9.5"/>
    <n v="6.4"/>
    <n v="3.3"/>
    <n v="6.6"/>
    <n v="6.8"/>
    <n v="1.7"/>
    <n v="5.6"/>
    <n v="6.3"/>
    <n v="5"/>
    <n v="9.9"/>
    <n v="11.1"/>
    <n v="7.3"/>
    <n v="2.4"/>
    <n v="9.5"/>
    <n v="12.9"/>
    <n v="1.6"/>
    <n v="5"/>
    <n v="8.5"/>
    <n v="10.4"/>
    <n v="1.6"/>
  </r>
  <r>
    <x v="12"/>
    <n v="13102"/>
    <x v="12"/>
    <s v="Cerrillos"/>
    <n v="3"/>
    <s v="Denuncias"/>
    <n v="220104005"/>
    <n v="220104"/>
    <s v="Delitos Sexuales"/>
    <s v="Violación"/>
    <n v="3"/>
    <n v="11.4"/>
    <n v="6.3"/>
    <n v="2.5"/>
    <n v="8.6"/>
    <n v="2.4"/>
    <n v="3.6"/>
    <n v="9.4"/>
    <n v="3.2"/>
    <n v="1.6"/>
    <n v="4.9000000000000004"/>
    <n v="5"/>
    <n v="6.8"/>
    <n v="5.6"/>
    <n v="5.0999999999999996"/>
    <n v="3.8"/>
    <n v="6.2"/>
    <n v="4.9000000000000004"/>
    <n v="8.6"/>
    <n v="4.9000000000000004"/>
    <n v="4.7"/>
    <n v="6.4"/>
    <n v="3.2"/>
    <n v="6.6"/>
    <n v="5"/>
    <n v="15.4"/>
    <n v="1.1000000000000001"/>
    <n v="7.6"/>
    <n v="5"/>
    <n v="2.5"/>
    <n v="2.5"/>
    <n v="1.2"/>
    <n v="4.9000000000000004"/>
    <n v="6.3"/>
    <n v="6.4"/>
    <n v="3.3"/>
    <n v="5"/>
    <n v="6.8"/>
    <n v="1.7"/>
    <n v="5.6"/>
    <n v="6.3"/>
    <n v="3.8"/>
    <n v="8.6999999999999993"/>
    <n v="9.9"/>
    <n v="7.3"/>
    <n v="2.4"/>
    <n v="9.5"/>
    <n v="12.9"/>
    <n v="1.6"/>
    <n v="5"/>
    <n v="8.5"/>
    <n v="8.6999999999999993"/>
    <n v="1.6"/>
  </r>
  <r>
    <x v="12"/>
    <n v="13102"/>
    <x v="12"/>
    <s v="Cerrillos"/>
    <n v="4"/>
    <s v="Detenciones"/>
    <n v="220104005"/>
    <n v="220104"/>
    <s v="Delitos Sexuales"/>
    <s v="Violación"/>
    <n v="4"/>
    <n v="1.3"/>
    <n v="2.5"/>
    <n v="0"/>
    <n v="2.5"/>
    <n v="1.2"/>
    <n v="0"/>
    <n v="0"/>
    <n v="0"/>
    <n v="0"/>
    <n v="0"/>
    <n v="1"/>
    <n v="0"/>
    <n v="0"/>
    <n v="0"/>
    <n v="0"/>
    <n v="0"/>
    <n v="0"/>
    <n v="1"/>
    <n v="0"/>
    <n v="3.1"/>
    <n v="0"/>
    <n v="0"/>
    <n v="0"/>
    <n v="1"/>
    <n v="0"/>
    <n v="0"/>
    <n v="1.3"/>
    <n v="1.3"/>
    <n v="0"/>
    <n v="0"/>
    <n v="1"/>
    <n v="0"/>
    <n v="3.2"/>
    <n v="0"/>
    <n v="0"/>
    <n v="1.7"/>
    <n v="1"/>
    <n v="0"/>
    <n v="0"/>
    <n v="0"/>
    <n v="1.3"/>
    <n v="1.2"/>
    <n v="1.2"/>
    <n v="1"/>
    <n v="0"/>
    <n v="0"/>
    <n v="0"/>
    <n v="0"/>
    <n v="0"/>
    <n v="1"/>
    <n v="1.7"/>
    <n v="0"/>
  </r>
  <r>
    <x v="12"/>
    <n v="13103"/>
    <x v="12"/>
    <s v="Cerro Navia"/>
    <n v="1"/>
    <s v="Aprehendidos"/>
    <n v="220104005"/>
    <n v="220104"/>
    <s v="Delitos Sexuales"/>
    <s v="Violación"/>
    <n v="1"/>
    <n v="1.4"/>
    <n v="0.7"/>
    <n v="3.4"/>
    <n v="1.4"/>
    <n v="1"/>
    <n v="0"/>
    <n v="0.7"/>
    <n v="1.4"/>
    <n v="0"/>
    <n v="0"/>
    <n v="1"/>
    <n v="2.1"/>
    <n v="0"/>
    <n v="2"/>
    <n v="0.7"/>
    <n v="1.4"/>
    <n v="0.7"/>
    <n v="2.1"/>
    <n v="0.7"/>
    <n v="0.8"/>
    <n v="3.2"/>
    <n v="2.4"/>
    <n v="0"/>
    <n v="1.7"/>
    <n v="0.9"/>
    <n v="0"/>
    <n v="0"/>
    <n v="1.4"/>
    <n v="1.4"/>
    <n v="1.4"/>
    <n v="0.7"/>
    <n v="2.1"/>
    <n v="1.6"/>
    <n v="0"/>
    <n v="0.8"/>
    <n v="1.7"/>
    <n v="3.4"/>
    <n v="0.9"/>
    <n v="0"/>
    <n v="1.4"/>
    <n v="0.7"/>
    <n v="0.7"/>
    <n v="1.4"/>
    <n v="0.7"/>
    <n v="2.1"/>
    <n v="0"/>
    <n v="0"/>
    <n v="1.6"/>
    <n v="0"/>
    <n v="0.9"/>
    <n v="0"/>
    <n v="0"/>
  </r>
  <r>
    <x v="12"/>
    <n v="13103"/>
    <x v="12"/>
    <s v="Cerro Navia"/>
    <n v="2"/>
    <s v="Casos Policiales"/>
    <n v="220104005"/>
    <n v="220104"/>
    <s v="Delitos Sexuales"/>
    <s v="Violación"/>
    <n v="2"/>
    <n v="8.8000000000000007"/>
    <n v="2.7"/>
    <n v="8.9"/>
    <n v="9.6999999999999993"/>
    <n v="2.1"/>
    <n v="3.5"/>
    <n v="7.8"/>
    <n v="6.3"/>
    <n v="5.6"/>
    <n v="1.6"/>
    <n v="4.2"/>
    <n v="8.6"/>
    <n v="4.2"/>
    <n v="4.0999999999999996"/>
    <n v="7.5"/>
    <n v="4.0999999999999996"/>
    <n v="6.2"/>
    <n v="7"/>
    <n v="3.5"/>
    <n v="4.7"/>
    <n v="4.8"/>
    <n v="2.4"/>
    <n v="3.3"/>
    <n v="11"/>
    <n v="9.5"/>
    <n v="4.9000000000000004"/>
    <n v="7.5"/>
    <n v="7.5"/>
    <n v="4.8"/>
    <n v="4.2"/>
    <n v="9.1"/>
    <n v="7"/>
    <n v="7.1"/>
    <n v="5.6"/>
    <n v="1.6"/>
    <n v="9.1"/>
    <n v="13.5"/>
    <n v="5.2"/>
    <n v="4.9000000000000004"/>
    <n v="6.1"/>
    <n v="5.5"/>
    <n v="4.0999999999999996"/>
    <n v="4.8"/>
    <n v="5.6"/>
    <n v="5.6"/>
    <n v="7.9"/>
    <n v="8.8000000000000007"/>
    <n v="7.4"/>
    <n v="1.7"/>
    <n v="6.8"/>
    <n v="9.6"/>
    <n v="5.6"/>
  </r>
  <r>
    <x v="12"/>
    <n v="13103"/>
    <x v="12"/>
    <s v="Cerro Navia"/>
    <n v="3"/>
    <s v="Denuncias"/>
    <n v="220104005"/>
    <n v="220104"/>
    <s v="Delitos Sexuales"/>
    <s v="Violación"/>
    <n v="3"/>
    <n v="7.5"/>
    <n v="2.1"/>
    <n v="6.2"/>
    <n v="8.3000000000000007"/>
    <n v="2.1"/>
    <n v="3.5"/>
    <n v="7"/>
    <n v="4.8"/>
    <n v="5.6"/>
    <n v="1.6"/>
    <n v="4.2"/>
    <n v="6"/>
    <n v="4.2"/>
    <n v="4.0999999999999996"/>
    <n v="7.5"/>
    <n v="4.0999999999999996"/>
    <n v="6.2"/>
    <n v="7"/>
    <n v="3.5"/>
    <n v="3.9"/>
    <n v="1.6"/>
    <n v="0.8"/>
    <n v="3.3"/>
    <n v="9.3000000000000007"/>
    <n v="7.7"/>
    <n v="4.9000000000000004"/>
    <n v="7.5"/>
    <n v="6.2"/>
    <n v="3.4"/>
    <n v="2.8"/>
    <n v="8.4"/>
    <n v="4.9000000000000004"/>
    <n v="5.5"/>
    <n v="5.6"/>
    <n v="0.8"/>
    <n v="7.5"/>
    <n v="9.3000000000000007"/>
    <n v="4.3"/>
    <n v="4.9000000000000004"/>
    <n v="5.4"/>
    <n v="4.8"/>
    <n v="3.4"/>
    <n v="3.5"/>
    <n v="4.9000000000000004"/>
    <n v="3.5"/>
    <n v="7.9"/>
    <n v="8.8000000000000007"/>
    <n v="5.7"/>
    <n v="1.7"/>
    <n v="5.0999999999999996"/>
    <n v="9.6"/>
    <n v="5.6"/>
  </r>
  <r>
    <x v="12"/>
    <n v="13103"/>
    <x v="12"/>
    <s v="Cerro Navia"/>
    <n v="4"/>
    <s v="Detenciones"/>
    <n v="220104005"/>
    <n v="220104"/>
    <s v="Delitos Sexuales"/>
    <s v="Violación"/>
    <n v="4"/>
    <n v="1.4"/>
    <n v="0.7"/>
    <n v="2.8"/>
    <n v="1.4"/>
    <n v="1"/>
    <n v="0"/>
    <n v="0.8"/>
    <n v="1.6"/>
    <n v="0"/>
    <n v="0"/>
    <n v="1"/>
    <n v="2.6"/>
    <n v="0"/>
    <n v="2"/>
    <n v="0.7"/>
    <n v="1.4"/>
    <n v="0.7"/>
    <n v="2.1"/>
    <n v="0.7"/>
    <n v="0.8"/>
    <n v="3.2"/>
    <n v="1.6"/>
    <n v="0"/>
    <n v="1.7"/>
    <n v="1.7"/>
    <n v="0"/>
    <n v="0"/>
    <n v="1.4"/>
    <n v="1.4"/>
    <n v="1.4"/>
    <n v="0.7"/>
    <n v="2.1"/>
    <n v="1.6"/>
    <n v="0"/>
    <n v="0.8"/>
    <n v="1.7"/>
    <n v="4.2"/>
    <n v="0.9"/>
    <n v="0"/>
    <n v="0.7"/>
    <n v="0.7"/>
    <n v="0.7"/>
    <n v="1.4"/>
    <n v="0.7"/>
    <n v="2.1"/>
    <n v="0"/>
    <n v="0"/>
    <n v="1.6"/>
    <n v="0"/>
    <n v="1.7"/>
    <n v="0"/>
    <n v="0"/>
  </r>
  <r>
    <x v="12"/>
    <n v="13104"/>
    <x v="12"/>
    <s v="Conchalí"/>
    <n v="1"/>
    <s v="Aprehendidos"/>
    <n v="220104005"/>
    <n v="220104"/>
    <s v="Delitos Sexuales"/>
    <s v="Violación"/>
    <n v="1"/>
    <n v="0.7"/>
    <n v="1.4"/>
    <n v="0.7"/>
    <n v="1.5"/>
    <n v="0.7"/>
    <n v="0"/>
    <n v="0.7"/>
    <n v="0.7"/>
    <n v="0.8"/>
    <n v="0.7"/>
    <n v="1.5"/>
    <n v="0"/>
    <n v="0"/>
    <n v="0.7"/>
    <n v="1.4"/>
    <n v="0"/>
    <n v="0.7"/>
    <n v="1"/>
    <n v="0.7"/>
    <n v="0"/>
    <n v="0"/>
    <n v="2.1"/>
    <n v="0"/>
    <n v="1"/>
    <n v="0"/>
    <n v="0"/>
    <n v="0.7"/>
    <n v="0.7"/>
    <n v="1.5"/>
    <n v="1.5"/>
    <n v="1"/>
    <n v="0"/>
    <n v="0"/>
    <n v="0"/>
    <n v="0"/>
    <n v="0"/>
    <n v="1"/>
    <n v="0"/>
    <n v="0"/>
    <n v="0"/>
    <n v="0"/>
    <n v="2.2000000000000002"/>
    <n v="0.7"/>
    <n v="1"/>
    <n v="0.7"/>
    <n v="1"/>
    <n v="1"/>
    <n v="1.1000000000000001"/>
    <n v="0"/>
    <n v="1"/>
    <n v="0"/>
    <n v="1.1000000000000001"/>
  </r>
  <r>
    <x v="12"/>
    <n v="13104"/>
    <x v="12"/>
    <s v="Conchalí"/>
    <n v="2"/>
    <s v="Casos Policiales"/>
    <n v="220104005"/>
    <n v="220104"/>
    <s v="Delitos Sexuales"/>
    <s v="Violación"/>
    <n v="2"/>
    <n v="8.6"/>
    <n v="2.9"/>
    <n v="5.8"/>
    <n v="6.6"/>
    <n v="6.6"/>
    <n v="3.7"/>
    <n v="5"/>
    <n v="2.1"/>
    <n v="4.2"/>
    <n v="6.5"/>
    <n v="5.6"/>
    <n v="5.8"/>
    <n v="7.9"/>
    <n v="7.2"/>
    <n v="6.5"/>
    <n v="6.5"/>
    <n v="7.3"/>
    <n v="0.7"/>
    <n v="2.2000000000000002"/>
    <n v="6"/>
    <n v="2.1"/>
    <n v="5.3"/>
    <n v="4.4000000000000004"/>
    <n v="3.4"/>
    <n v="4.7"/>
    <n v="2.2000000000000002"/>
    <n v="5"/>
    <n v="5.0999999999999996"/>
    <n v="10.199999999999999"/>
    <n v="4.4000000000000004"/>
    <n v="2.2000000000000002"/>
    <n v="1.5"/>
    <n v="3"/>
    <n v="3.1"/>
    <n v="6.4"/>
    <n v="5.5"/>
    <n v="11.4"/>
    <n v="5.9"/>
    <n v="2.2000000000000002"/>
    <n v="4.3"/>
    <n v="6.5"/>
    <n v="7.3"/>
    <n v="5.8"/>
    <n v="5.0999999999999996"/>
    <n v="2.2000000000000002"/>
    <n v="7.1"/>
    <n v="6.3"/>
    <n v="3.2"/>
    <n v="6.7"/>
    <n v="12.6"/>
    <n v="16.600000000000001"/>
    <n v="4.2"/>
  </r>
  <r>
    <x v="12"/>
    <n v="13104"/>
    <x v="12"/>
    <s v="Conchalí"/>
    <n v="3"/>
    <s v="Denuncias"/>
    <n v="220104005"/>
    <n v="220104"/>
    <s v="Delitos Sexuales"/>
    <s v="Violación"/>
    <n v="3"/>
    <n v="7.9"/>
    <n v="1.4"/>
    <n v="5.0999999999999996"/>
    <n v="5.0999999999999996"/>
    <n v="5.9"/>
    <n v="3.7"/>
    <n v="4"/>
    <n v="1"/>
    <n v="3.2"/>
    <n v="5.4"/>
    <n v="4.5"/>
    <n v="5.8"/>
    <n v="7.9"/>
    <n v="7.2"/>
    <n v="6.5"/>
    <n v="6.5"/>
    <n v="7.3"/>
    <n v="0.7"/>
    <n v="2.2000000000000002"/>
    <n v="6"/>
    <n v="2.1"/>
    <n v="3.2"/>
    <n v="4.4000000000000004"/>
    <n v="3.4"/>
    <n v="4.7"/>
    <n v="2.2000000000000002"/>
    <n v="4.3"/>
    <n v="4.3"/>
    <n v="8.6999999999999993"/>
    <n v="2.9"/>
    <n v="2.2000000000000002"/>
    <n v="1.5"/>
    <n v="3"/>
    <n v="3.1"/>
    <n v="6.4"/>
    <n v="5.5"/>
    <n v="11.4"/>
    <n v="5.9"/>
    <n v="2.2000000000000002"/>
    <n v="4.3"/>
    <n v="6.5"/>
    <n v="5.8"/>
    <n v="5.0999999999999996"/>
    <n v="5.0999999999999996"/>
    <n v="1.5"/>
    <n v="6.1"/>
    <n v="5.2"/>
    <n v="2.2000000000000002"/>
    <n v="6.7"/>
    <n v="12.6"/>
    <n v="16.600000000000001"/>
    <n v="3.2"/>
  </r>
  <r>
    <x v="12"/>
    <n v="13104"/>
    <x v="12"/>
    <s v="Conchalí"/>
    <n v="4"/>
    <s v="Detenciones"/>
    <n v="220104005"/>
    <n v="220104"/>
    <s v="Delitos Sexuales"/>
    <s v="Violación"/>
    <n v="4"/>
    <n v="0.7"/>
    <n v="1.4"/>
    <n v="0.7"/>
    <n v="1.5"/>
    <n v="0.7"/>
    <n v="0"/>
    <n v="1"/>
    <n v="1"/>
    <n v="1.1000000000000001"/>
    <n v="1.1000000000000001"/>
    <n v="1.1000000000000001"/>
    <n v="0"/>
    <n v="0"/>
    <n v="0.7"/>
    <n v="1.4"/>
    <n v="0"/>
    <n v="0.7"/>
    <n v="1"/>
    <n v="0.7"/>
    <n v="0"/>
    <n v="0"/>
    <n v="2.1"/>
    <n v="0"/>
    <n v="1"/>
    <n v="0"/>
    <n v="0"/>
    <n v="0.7"/>
    <n v="0.7"/>
    <n v="1.5"/>
    <n v="1.5"/>
    <n v="1"/>
    <n v="0"/>
    <n v="0"/>
    <n v="0"/>
    <n v="0"/>
    <n v="0"/>
    <n v="1"/>
    <n v="0"/>
    <n v="0"/>
    <n v="0"/>
    <n v="0"/>
    <n v="1.5"/>
    <n v="0.7"/>
    <n v="1"/>
    <n v="0.7"/>
    <n v="1"/>
    <n v="1"/>
    <n v="1.1000000000000001"/>
    <n v="0"/>
    <n v="1"/>
    <n v="0"/>
    <n v="1.1000000000000001"/>
  </r>
  <r>
    <x v="12"/>
    <n v="13105"/>
    <x v="12"/>
    <s v="El Bosque"/>
    <n v="1"/>
    <s v="Aprehendidos"/>
    <n v="220104005"/>
    <n v="220104"/>
    <s v="Delitos Sexuales"/>
    <s v="Violación"/>
    <n v="1"/>
    <n v="0.6"/>
    <n v="0.6"/>
    <n v="0"/>
    <n v="1.7"/>
    <n v="1"/>
    <n v="0"/>
    <n v="0"/>
    <n v="1.2"/>
    <n v="0.6"/>
    <n v="0.6"/>
    <n v="1.2"/>
    <n v="0.6"/>
    <n v="0"/>
    <n v="0"/>
    <n v="0"/>
    <n v="0"/>
    <n v="0"/>
    <n v="0.6"/>
    <n v="1.2"/>
    <n v="0"/>
    <n v="0"/>
    <n v="0"/>
    <n v="0.6"/>
    <n v="0.6"/>
    <n v="0"/>
    <n v="0"/>
    <n v="1.7"/>
    <n v="1.1000000000000001"/>
    <n v="0.6"/>
    <n v="0"/>
    <n v="1"/>
    <n v="0.6"/>
    <n v="1.2"/>
    <n v="1.2"/>
    <n v="0.6"/>
    <n v="0"/>
    <n v="0.7"/>
    <n v="0"/>
    <n v="0.6"/>
    <n v="0"/>
    <n v="0.6"/>
    <n v="0"/>
    <n v="0.6"/>
    <n v="1"/>
    <n v="0.6"/>
    <n v="2.5"/>
    <n v="0"/>
    <n v="0.6"/>
    <n v="0"/>
    <n v="0.7"/>
    <n v="0.7"/>
    <n v="0.6"/>
  </r>
  <r>
    <x v="12"/>
    <n v="13105"/>
    <x v="12"/>
    <s v="El Bosque"/>
    <n v="2"/>
    <s v="Casos Policiales"/>
    <n v="220104005"/>
    <n v="220104"/>
    <s v="Delitos Sexuales"/>
    <s v="Violación"/>
    <n v="2"/>
    <n v="4.5"/>
    <n v="5.0999999999999996"/>
    <n v="3.4"/>
    <n v="4"/>
    <n v="2.9"/>
    <n v="0"/>
    <n v="4.9000000000000004"/>
    <n v="6.2"/>
    <n v="6.9"/>
    <n v="1.3"/>
    <n v="6.5"/>
    <n v="4.5999999999999996"/>
    <n v="7.6"/>
    <n v="6.2"/>
    <n v="7.9"/>
    <n v="4.5999999999999996"/>
    <n v="6.3"/>
    <n v="6.3"/>
    <n v="5.2"/>
    <n v="6.8"/>
    <n v="6.2"/>
    <n v="2.5"/>
    <n v="3.2"/>
    <n v="5.2"/>
    <n v="7.2"/>
    <n v="0.6"/>
    <n v="5.0999999999999996"/>
    <n v="3.4"/>
    <n v="2.2999999999999998"/>
    <n v="2.9"/>
    <n v="4.5999999999999996"/>
    <n v="5.8"/>
    <n v="5.5"/>
    <n v="3.7"/>
    <n v="1.9"/>
    <n v="3.2"/>
    <n v="6.5"/>
    <n v="5.3"/>
    <n v="4.7"/>
    <n v="5.6"/>
    <n v="2.2999999999999998"/>
    <n v="2.2999999999999998"/>
    <n v="4"/>
    <n v="2.9"/>
    <n v="4.5999999999999996"/>
    <n v="6.8"/>
    <n v="1.2"/>
    <n v="6.3"/>
    <n v="1.3"/>
    <n v="4.5999999999999996"/>
    <n v="6.6"/>
    <n v="6.9"/>
  </r>
  <r>
    <x v="12"/>
    <n v="13105"/>
    <x v="12"/>
    <s v="El Bosque"/>
    <n v="3"/>
    <s v="Denuncias"/>
    <n v="220104005"/>
    <n v="220104"/>
    <s v="Delitos Sexuales"/>
    <s v="Violación"/>
    <n v="3"/>
    <n v="4"/>
    <n v="4.5"/>
    <n v="3.4"/>
    <n v="2.2999999999999998"/>
    <n v="2.9"/>
    <n v="0"/>
    <n v="4.9000000000000004"/>
    <n v="5"/>
    <n v="6.3"/>
    <n v="0.6"/>
    <n v="5.8"/>
    <n v="3.9"/>
    <n v="7.6"/>
    <n v="6.2"/>
    <n v="7.9"/>
    <n v="4.5999999999999996"/>
    <n v="6.3"/>
    <n v="6.3"/>
    <n v="5.2"/>
    <n v="6.8"/>
    <n v="6.2"/>
    <n v="2.5"/>
    <n v="2.6"/>
    <n v="4.5"/>
    <n v="7.2"/>
    <n v="0.6"/>
    <n v="3.4"/>
    <n v="2.2999999999999998"/>
    <n v="1.7"/>
    <n v="2.9"/>
    <n v="4.5999999999999996"/>
    <n v="5.2"/>
    <n v="4.3"/>
    <n v="2.5"/>
    <n v="1.3"/>
    <n v="3.2"/>
    <n v="5.9"/>
    <n v="5.3"/>
    <n v="4.0999999999999996"/>
    <n v="5.6"/>
    <n v="1.7"/>
    <n v="2.2999999999999998"/>
    <n v="3.4"/>
    <n v="2.9"/>
    <n v="4"/>
    <n v="4.3"/>
    <n v="1.2"/>
    <n v="5.7"/>
    <n v="1.3"/>
    <n v="3.9"/>
    <n v="6"/>
    <n v="6.3"/>
  </r>
  <r>
    <x v="12"/>
    <n v="13105"/>
    <x v="12"/>
    <s v="El Bosque"/>
    <n v="4"/>
    <s v="Detenciones"/>
    <n v="220104005"/>
    <n v="220104"/>
    <s v="Delitos Sexuales"/>
    <s v="Violación"/>
    <n v="4"/>
    <n v="0.6"/>
    <n v="0.6"/>
    <n v="0"/>
    <n v="1.7"/>
    <n v="1"/>
    <n v="0"/>
    <n v="0"/>
    <n v="1.2"/>
    <n v="0.6"/>
    <n v="0.6"/>
    <n v="0.6"/>
    <n v="0.7"/>
    <n v="0"/>
    <n v="0"/>
    <n v="0"/>
    <n v="0"/>
    <n v="0"/>
    <n v="0.6"/>
    <n v="1.2"/>
    <n v="0"/>
    <n v="0"/>
    <n v="0"/>
    <n v="0.6"/>
    <n v="0.6"/>
    <n v="0"/>
    <n v="0"/>
    <n v="1.7"/>
    <n v="1.1000000000000001"/>
    <n v="0.6"/>
    <n v="0"/>
    <n v="1"/>
    <n v="0.6"/>
    <n v="1.2"/>
    <n v="1.2"/>
    <n v="0.6"/>
    <n v="0"/>
    <n v="0.7"/>
    <n v="0"/>
    <n v="0.6"/>
    <n v="0"/>
    <n v="0.6"/>
    <n v="0"/>
    <n v="0.6"/>
    <n v="1"/>
    <n v="0.6"/>
    <n v="2.5"/>
    <n v="0"/>
    <n v="0.6"/>
    <n v="0"/>
    <n v="0.7"/>
    <n v="0.7"/>
    <n v="0.6"/>
  </r>
  <r>
    <x v="12"/>
    <n v="13106"/>
    <x v="12"/>
    <s v="Estación Central"/>
    <n v="1"/>
    <s v="Aprehendidos"/>
    <n v="220104005"/>
    <n v="220104"/>
    <s v="Delitos Sexuales"/>
    <s v="Violación"/>
    <n v="1"/>
    <n v="1.6"/>
    <n v="1.6"/>
    <n v="0"/>
    <n v="1.5"/>
    <n v="0.7"/>
    <n v="0"/>
    <n v="0"/>
    <n v="0"/>
    <n v="0.7"/>
    <n v="0"/>
    <n v="1.2"/>
    <n v="0"/>
    <n v="0.5"/>
    <n v="0.8"/>
    <n v="3.2"/>
    <n v="0.8"/>
    <n v="2.2999999999999998"/>
    <n v="2.2000000000000002"/>
    <n v="0.7"/>
    <n v="1.9"/>
    <n v="0"/>
    <n v="0"/>
    <n v="0"/>
    <n v="2.1"/>
    <n v="1.1000000000000001"/>
    <n v="0"/>
    <n v="0"/>
    <n v="0.8"/>
    <n v="0"/>
    <n v="1.5"/>
    <n v="0.7"/>
    <n v="0.7"/>
    <n v="0"/>
    <n v="0"/>
    <n v="1"/>
    <n v="0"/>
    <n v="1"/>
    <n v="1.1000000000000001"/>
    <n v="1.5"/>
    <n v="0"/>
    <n v="0"/>
    <n v="3.1"/>
    <n v="1.5"/>
    <n v="1"/>
    <n v="0.7"/>
    <n v="1"/>
    <n v="0"/>
    <n v="1"/>
    <n v="1"/>
    <n v="1"/>
    <n v="1.1000000000000001"/>
    <n v="1"/>
  </r>
  <r>
    <x v="12"/>
    <n v="13106"/>
    <x v="12"/>
    <s v="Estación Central"/>
    <n v="2"/>
    <s v="Casos Policiales"/>
    <n v="220104005"/>
    <n v="220104"/>
    <s v="Delitos Sexuales"/>
    <s v="Violación"/>
    <n v="2"/>
    <n v="10.4"/>
    <n v="7.9"/>
    <n v="3.1"/>
    <n v="8.4"/>
    <n v="9"/>
    <n v="5.9"/>
    <n v="6.6"/>
    <n v="4.8"/>
    <n v="12.8"/>
    <n v="9.1"/>
    <n v="17.5"/>
    <n v="8.4"/>
    <n v="7.3"/>
    <n v="6.4"/>
    <n v="6.3"/>
    <n v="4.7"/>
    <n v="6.9"/>
    <n v="5.2"/>
    <n v="11.8"/>
    <n v="3.8"/>
    <n v="8.6999999999999993"/>
    <n v="4"/>
    <n v="5.0999999999999996"/>
    <n v="10.3"/>
    <n v="10.6"/>
    <n v="1.9"/>
    <n v="4.8"/>
    <n v="6.3"/>
    <n v="6.2"/>
    <n v="7.6"/>
    <n v="9"/>
    <n v="8.9"/>
    <n v="6.7"/>
    <n v="10.7"/>
    <n v="11.9"/>
    <n v="9.1"/>
    <n v="12.5"/>
    <n v="10.7"/>
    <n v="3.9"/>
    <n v="8.8000000000000007"/>
    <n v="2.4"/>
    <n v="12.4"/>
    <n v="9.9"/>
    <n v="4.5"/>
    <n v="8.9"/>
    <n v="10.5"/>
    <n v="10.8"/>
    <n v="7"/>
    <n v="11.2"/>
    <n v="15.7"/>
    <n v="13.9"/>
    <n v="12.8"/>
  </r>
  <r>
    <x v="12"/>
    <n v="13106"/>
    <x v="12"/>
    <s v="Estación Central"/>
    <n v="3"/>
    <s v="Denuncias"/>
    <n v="220104005"/>
    <n v="220104"/>
    <s v="Delitos Sexuales"/>
    <s v="Violación"/>
    <n v="3"/>
    <n v="8.8000000000000007"/>
    <n v="6.3"/>
    <n v="3.1"/>
    <n v="6.9"/>
    <n v="8.1999999999999993"/>
    <n v="5.9"/>
    <n v="6.6"/>
    <n v="4.8"/>
    <n v="11.8"/>
    <n v="9.1"/>
    <n v="16.399999999999999"/>
    <n v="8.4"/>
    <n v="6.8"/>
    <n v="6.4"/>
    <n v="6.3"/>
    <n v="4.7"/>
    <n v="6.9"/>
    <n v="5.2"/>
    <n v="11.8"/>
    <n v="1.9"/>
    <n v="8.6999999999999993"/>
    <n v="4"/>
    <n v="5.0999999999999996"/>
    <n v="8.3000000000000007"/>
    <n v="8.5"/>
    <n v="1.9"/>
    <n v="4.8"/>
    <n v="5.5"/>
    <n v="6.2"/>
    <n v="6.1"/>
    <n v="8.1999999999999993"/>
    <n v="8.1"/>
    <n v="6.7"/>
    <n v="10.7"/>
    <n v="10.9"/>
    <n v="9.1"/>
    <n v="11.4"/>
    <n v="9.6"/>
    <n v="2.9"/>
    <n v="8.8000000000000007"/>
    <n v="2.4"/>
    <n v="9.3000000000000007"/>
    <n v="8.4"/>
    <n v="4.5"/>
    <n v="8.1"/>
    <n v="9.6"/>
    <n v="10.8"/>
    <n v="6"/>
    <n v="10.199999999999999"/>
    <n v="14.6"/>
    <n v="12.9"/>
    <n v="11.8"/>
  </r>
  <r>
    <x v="12"/>
    <n v="13106"/>
    <x v="12"/>
    <s v="Estación Central"/>
    <n v="4"/>
    <s v="Detenciones"/>
    <n v="220104005"/>
    <n v="220104"/>
    <s v="Delitos Sexuales"/>
    <s v="Violación"/>
    <n v="4"/>
    <n v="1.6"/>
    <n v="1.6"/>
    <n v="0"/>
    <n v="1.5"/>
    <n v="0.7"/>
    <n v="0"/>
    <n v="0"/>
    <n v="0"/>
    <n v="1"/>
    <n v="0"/>
    <n v="1"/>
    <n v="0"/>
    <n v="0.5"/>
    <n v="0.8"/>
    <n v="2.4"/>
    <n v="0.8"/>
    <n v="2.2999999999999998"/>
    <n v="2.2000000000000002"/>
    <n v="0.7"/>
    <n v="1.9"/>
    <n v="0"/>
    <n v="0"/>
    <n v="0"/>
    <n v="2.1"/>
    <n v="2.1"/>
    <n v="0"/>
    <n v="0"/>
    <n v="0.8"/>
    <n v="0"/>
    <n v="1.5"/>
    <n v="0.7"/>
    <n v="0.7"/>
    <n v="0"/>
    <n v="0"/>
    <n v="1"/>
    <n v="0"/>
    <n v="1"/>
    <n v="1.1000000000000001"/>
    <n v="1"/>
    <n v="0"/>
    <n v="0"/>
    <n v="3.1"/>
    <n v="1.5"/>
    <n v="1"/>
    <n v="0.7"/>
    <n v="1"/>
    <n v="0"/>
    <n v="1"/>
    <n v="1"/>
    <n v="1"/>
    <n v="1.1000000000000001"/>
    <n v="1"/>
  </r>
  <r>
    <x v="12"/>
    <n v="13107"/>
    <x v="12"/>
    <s v="Huechuraba"/>
    <n v="1"/>
    <s v="Aprehendidos"/>
    <n v="220104005"/>
    <n v="220104"/>
    <s v="Delitos Sexuales"/>
    <s v="Violación"/>
    <n v="1"/>
    <n v="0"/>
    <n v="0"/>
    <n v="0"/>
    <n v="0"/>
    <n v="1"/>
    <n v="0"/>
    <n v="1"/>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7"/>
    <x v="12"/>
    <s v="Huechuraba"/>
    <n v="2"/>
    <s v="Casos Policiales"/>
    <n v="220104005"/>
    <n v="220104"/>
    <s v="Delitos Sexuales"/>
    <s v="Violación"/>
    <n v="2"/>
    <n v="6.8"/>
    <n v="5.6"/>
    <n v="2.2000000000000002"/>
    <n v="6.4"/>
    <n v="5.2"/>
    <n v="2.1"/>
    <n v="4.5999999999999996"/>
    <n v="1.1000000000000001"/>
    <n v="3.4"/>
    <n v="1.1000000000000001"/>
    <n v="4.5999999999999996"/>
    <n v="4.5999999999999996"/>
    <n v="6.2"/>
    <n v="5.7"/>
    <n v="7.8"/>
    <n v="8.6999999999999993"/>
    <n v="2.1"/>
    <n v="4.2"/>
    <n v="5.2"/>
    <n v="4.5999999999999996"/>
    <n v="6.9"/>
    <n v="3.4"/>
    <n v="8"/>
    <n v="5.7"/>
    <n v="5.7"/>
    <n v="0"/>
    <n v="1.1000000000000001"/>
    <n v="1.1000000000000001"/>
    <n v="3.3"/>
    <n v="1.1000000000000001"/>
    <n v="3.1"/>
    <n v="3.1"/>
    <n v="2.2999999999999998"/>
    <n v="2.2999999999999998"/>
    <n v="5.7"/>
    <n v="5.7"/>
    <n v="2.2999999999999998"/>
    <n v="8"/>
    <n v="2.7"/>
    <n v="1.1000000000000001"/>
    <n v="7.8"/>
    <n v="3.3"/>
    <n v="9.6"/>
    <n v="7.3"/>
    <n v="5.2"/>
    <n v="6.9"/>
    <n v="2.2999999999999998"/>
    <n v="3.4"/>
    <n v="1.1000000000000001"/>
    <n v="5.7"/>
    <n v="14.8"/>
    <n v="3.4"/>
  </r>
  <r>
    <x v="12"/>
    <n v="13107"/>
    <x v="12"/>
    <s v="Huechuraba"/>
    <n v="3"/>
    <s v="Denuncias"/>
    <n v="220104005"/>
    <n v="220104"/>
    <s v="Delitos Sexuales"/>
    <s v="Violación"/>
    <n v="3"/>
    <n v="6.8"/>
    <n v="5.6"/>
    <n v="2.2000000000000002"/>
    <n v="6.4"/>
    <n v="5.2"/>
    <n v="2.1"/>
    <n v="3.5"/>
    <n v="1.1000000000000001"/>
    <n v="3.4"/>
    <n v="1.1000000000000001"/>
    <n v="4.5999999999999996"/>
    <n v="4.5999999999999996"/>
    <n v="6.2"/>
    <n v="5.7"/>
    <n v="7.8"/>
    <n v="8.6999999999999993"/>
    <n v="2.1"/>
    <n v="4.2"/>
    <n v="5.2"/>
    <n v="4.5999999999999996"/>
    <n v="6.9"/>
    <n v="3.4"/>
    <n v="8"/>
    <n v="4.5999999999999996"/>
    <n v="5.7"/>
    <n v="0"/>
    <n v="1.1000000000000001"/>
    <n v="1.1000000000000001"/>
    <n v="2.2000000000000002"/>
    <n v="1.1000000000000001"/>
    <n v="2.1"/>
    <n v="3.1"/>
    <n v="2.2999999999999998"/>
    <n v="2.2999999999999998"/>
    <n v="4.5999999999999996"/>
    <n v="5.7"/>
    <n v="2.2999999999999998"/>
    <n v="6.8"/>
    <n v="2.7"/>
    <n v="1.1000000000000001"/>
    <n v="7.8"/>
    <n v="2.2000000000000002"/>
    <n v="9.6"/>
    <n v="6.3"/>
    <n v="5.2"/>
    <n v="4.5999999999999996"/>
    <n v="2.2999999999999998"/>
    <n v="3.4"/>
    <n v="1.1000000000000001"/>
    <n v="5.7"/>
    <n v="14.8"/>
    <n v="3.4"/>
  </r>
  <r>
    <x v="12"/>
    <n v="13107"/>
    <x v="12"/>
    <s v="Huechuraba"/>
    <n v="4"/>
    <s v="Detenciones"/>
    <n v="220104005"/>
    <n v="220104"/>
    <s v="Delitos Sexuales"/>
    <s v="Violación"/>
    <n v="4"/>
    <n v="0"/>
    <n v="0"/>
    <n v="0"/>
    <n v="0"/>
    <n v="1"/>
    <n v="0"/>
    <n v="1.2"/>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8"/>
    <x v="12"/>
    <s v="Independencia"/>
    <n v="1"/>
    <s v="Aprehendidos"/>
    <n v="220104005"/>
    <n v="220104"/>
    <s v="Delitos Sexuales"/>
    <s v="Violación"/>
    <n v="1"/>
    <n v="1.2"/>
    <n v="0"/>
    <n v="0"/>
    <n v="0"/>
    <n v="1"/>
    <n v="1.1000000000000001"/>
    <n v="0"/>
    <n v="1"/>
    <n v="2"/>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1"/>
    <n v="0"/>
    <n v="4.4000000000000004"/>
  </r>
  <r>
    <x v="12"/>
    <n v="13108"/>
    <x v="12"/>
    <s v="Independencia"/>
    <n v="2"/>
    <s v="Casos Policiales"/>
    <n v="220104005"/>
    <n v="220104"/>
    <s v="Delitos Sexuales"/>
    <s v="Violación"/>
    <n v="2"/>
    <n v="8.6"/>
    <n v="3.6"/>
    <n v="5.9"/>
    <n v="3.4"/>
    <n v="2.2000000000000002"/>
    <n v="8.8000000000000007"/>
    <n v="2.1"/>
    <n v="21.6"/>
    <n v="6.6"/>
    <n v="13.7"/>
    <n v="9.4"/>
    <n v="19.5"/>
    <n v="2.1"/>
    <n v="6.1"/>
    <n v="2.4"/>
    <n v="9.4"/>
    <n v="11.5"/>
    <n v="3.4"/>
    <n v="2.2000000000000002"/>
    <n v="6.3"/>
    <n v="8.6999999999999993"/>
    <n v="13.4"/>
    <n v="9.1999999999999993"/>
    <n v="16.600000000000001"/>
    <n v="9.8000000000000007"/>
    <n v="3.5"/>
    <n v="0"/>
    <n v="4.8"/>
    <n v="4.7"/>
    <n v="5.7"/>
    <n v="6.7"/>
    <n v="2.2000000000000002"/>
    <n v="4.3"/>
    <n v="13.1"/>
    <n v="9"/>
    <n v="20.9"/>
    <n v="9.6"/>
    <n v="24.8"/>
    <n v="2.1"/>
    <n v="7.4"/>
    <n v="8.4"/>
    <n v="3.5"/>
    <n v="4.5999999999999996"/>
    <n v="7.8"/>
    <n v="4.4000000000000004"/>
    <n v="12.8"/>
    <n v="11"/>
    <n v="22.7"/>
    <n v="11.7"/>
    <n v="4.8"/>
    <n v="10"/>
    <n v="6.6"/>
  </r>
  <r>
    <x v="12"/>
    <n v="13108"/>
    <x v="12"/>
    <s v="Independencia"/>
    <n v="3"/>
    <s v="Denuncias"/>
    <n v="220104005"/>
    <n v="220104"/>
    <s v="Delitos Sexuales"/>
    <s v="Violación"/>
    <n v="3"/>
    <n v="7.4"/>
    <n v="3.6"/>
    <n v="5.9"/>
    <n v="3.4"/>
    <n v="2.2000000000000002"/>
    <n v="7.7"/>
    <n v="2.1"/>
    <n v="19.399999999999999"/>
    <n v="2.2000000000000002"/>
    <n v="13.7"/>
    <n v="9.4"/>
    <n v="19.5"/>
    <n v="2.1"/>
    <n v="6.1"/>
    <n v="2.4"/>
    <n v="9.4"/>
    <n v="11.5"/>
    <n v="3.4"/>
    <n v="2.2000000000000002"/>
    <n v="6.3"/>
    <n v="6.5"/>
    <n v="13.4"/>
    <n v="9.1999999999999993"/>
    <n v="11.9"/>
    <n v="9.8000000000000007"/>
    <n v="3.5"/>
    <n v="0"/>
    <n v="4.8"/>
    <n v="4.7"/>
    <n v="4.5999999999999996"/>
    <n v="5.6"/>
    <n v="2.2000000000000002"/>
    <n v="4.3"/>
    <n v="13.1"/>
    <n v="6.7"/>
    <n v="18.600000000000001"/>
    <n v="9.6"/>
    <n v="22.3"/>
    <n v="2.1"/>
    <n v="6.1"/>
    <n v="7.2"/>
    <n v="1.2"/>
    <n v="3.4"/>
    <n v="6.7"/>
    <n v="4.4000000000000004"/>
    <n v="12.8"/>
    <n v="11"/>
    <n v="20.399999999999999"/>
    <n v="9.4"/>
    <n v="2.4"/>
    <n v="10"/>
    <n v="2.2000000000000002"/>
  </r>
  <r>
    <x v="12"/>
    <n v="13108"/>
    <x v="12"/>
    <s v="Independencia"/>
    <n v="4"/>
    <s v="Detenciones"/>
    <n v="220104005"/>
    <n v="220104"/>
    <s v="Delitos Sexuales"/>
    <s v="Violación"/>
    <n v="4"/>
    <n v="1.2"/>
    <n v="0"/>
    <n v="0"/>
    <n v="0"/>
    <n v="1"/>
    <n v="1.1000000000000001"/>
    <n v="0"/>
    <n v="2.2000000000000002"/>
    <n v="4.4000000000000004"/>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2.4"/>
    <n v="0"/>
    <n v="4.4000000000000004"/>
  </r>
  <r>
    <x v="12"/>
    <n v="13109"/>
    <x v="12"/>
    <s v="La Cisterna"/>
    <n v="1"/>
    <s v="Aprehendidos"/>
    <n v="220104005"/>
    <n v="220104"/>
    <s v="Delitos Sexuales"/>
    <s v="Violación"/>
    <n v="1"/>
    <n v="1.1000000000000001"/>
    <n v="0"/>
    <n v="3.2"/>
    <n v="1.1000000000000001"/>
    <n v="1.1000000000000001"/>
    <n v="3.2"/>
    <n v="1.1000000000000001"/>
    <n v="2.1"/>
    <n v="1.1000000000000001"/>
    <n v="1"/>
    <n v="1"/>
    <n v="0"/>
    <n v="0"/>
    <n v="0"/>
    <n v="0"/>
    <n v="0"/>
    <n v="0"/>
    <n v="1"/>
    <n v="0"/>
    <n v="0"/>
    <n v="0"/>
    <n v="0"/>
    <n v="0"/>
    <n v="1"/>
    <n v="0"/>
    <n v="0"/>
    <n v="1.1000000000000001"/>
    <n v="3.2"/>
    <n v="0"/>
    <n v="1.1000000000000001"/>
    <n v="1.1000000000000001"/>
    <n v="0"/>
    <n v="0"/>
    <n v="1.5"/>
    <n v="0"/>
    <n v="0"/>
    <n v="1.7"/>
    <n v="0"/>
    <n v="0"/>
    <n v="0"/>
    <n v="0"/>
    <n v="4.3"/>
    <n v="1.1000000000000001"/>
    <n v="2.1"/>
    <n v="0"/>
    <n v="0"/>
    <n v="0"/>
    <n v="1.6"/>
    <n v="4.9000000000000004"/>
    <n v="1.7"/>
    <n v="0"/>
    <n v="1.6"/>
  </r>
  <r>
    <x v="12"/>
    <n v="13109"/>
    <x v="12"/>
    <s v="La Cisterna"/>
    <n v="2"/>
    <s v="Casos Policiales"/>
    <n v="220104005"/>
    <n v="220104"/>
    <s v="Delitos Sexuales"/>
    <s v="Violación"/>
    <n v="2"/>
    <n v="3.3"/>
    <n v="3.2"/>
    <n v="6.5"/>
    <n v="5.4"/>
    <n v="1.1000000000000001"/>
    <n v="7.5"/>
    <n v="4.4000000000000004"/>
    <n v="10.6"/>
    <n v="1.6"/>
    <n v="3.2"/>
    <n v="4.9000000000000004"/>
    <n v="8.4"/>
    <n v="2"/>
    <n v="3.3"/>
    <n v="3.2"/>
    <n v="3.2"/>
    <n v="5.4"/>
    <n v="4.3"/>
    <n v="4.3"/>
    <n v="1.5"/>
    <n v="6.1"/>
    <n v="4.7"/>
    <n v="3.2"/>
    <n v="6.6"/>
    <n v="6.8"/>
    <n v="1"/>
    <n v="2.2000000000000002"/>
    <n v="6.5"/>
    <n v="8.6"/>
    <n v="5.4"/>
    <n v="3.2"/>
    <n v="4.3"/>
    <n v="4.5"/>
    <n v="9.1999999999999993"/>
    <n v="6.3"/>
    <n v="12.9"/>
    <n v="6.6"/>
    <n v="10.199999999999999"/>
    <n v="2"/>
    <n v="2.2000000000000002"/>
    <n v="4.3"/>
    <n v="5.4"/>
    <n v="8.6"/>
    <n v="2.1"/>
    <n v="6.4"/>
    <n v="0"/>
    <n v="1.5"/>
    <n v="3.2"/>
    <n v="11.4"/>
    <n v="16.7"/>
    <n v="13.7"/>
    <n v="1.6"/>
  </r>
  <r>
    <x v="12"/>
    <n v="13109"/>
    <x v="12"/>
    <s v="La Cisterna"/>
    <n v="3"/>
    <s v="Denuncias"/>
    <n v="220104005"/>
    <n v="220104"/>
    <s v="Delitos Sexuales"/>
    <s v="Violación"/>
    <n v="3"/>
    <n v="2.2000000000000002"/>
    <n v="3.2"/>
    <n v="3.2"/>
    <n v="4.3"/>
    <n v="1"/>
    <n v="4.3"/>
    <n v="3"/>
    <n v="7.6"/>
    <n v="0"/>
    <n v="1.6"/>
    <n v="4.9000000000000004"/>
    <n v="8.4"/>
    <n v="2"/>
    <n v="3.3"/>
    <n v="3.2"/>
    <n v="3.2"/>
    <n v="5.4"/>
    <n v="4.3"/>
    <n v="4.3"/>
    <n v="1.5"/>
    <n v="6.1"/>
    <n v="4.7"/>
    <n v="3.2"/>
    <n v="6.6"/>
    <n v="6.8"/>
    <n v="1"/>
    <n v="1.1000000000000001"/>
    <n v="5.4"/>
    <n v="8.6"/>
    <n v="4.3"/>
    <n v="2.1"/>
    <n v="4.3"/>
    <n v="4.5"/>
    <n v="7.7"/>
    <n v="6.3"/>
    <n v="12.9"/>
    <n v="5"/>
    <n v="10.199999999999999"/>
    <n v="2"/>
    <n v="2.2000000000000002"/>
    <n v="4.3"/>
    <n v="3.2"/>
    <n v="7.5"/>
    <n v="1.1000000000000001"/>
    <n v="6.4"/>
    <n v="0"/>
    <n v="1.5"/>
    <n v="1.6"/>
    <n v="8.1"/>
    <n v="15"/>
    <n v="13.7"/>
    <n v="0"/>
  </r>
  <r>
    <x v="12"/>
    <n v="13109"/>
    <x v="12"/>
    <s v="La Cisterna"/>
    <n v="4"/>
    <s v="Detenciones"/>
    <n v="220104005"/>
    <n v="220104"/>
    <s v="Delitos Sexuales"/>
    <s v="Violación"/>
    <n v="4"/>
    <n v="1.1000000000000001"/>
    <n v="0"/>
    <n v="3.2"/>
    <n v="1.1000000000000001"/>
    <n v="1.1000000000000001"/>
    <n v="3.2"/>
    <n v="1.5"/>
    <n v="3"/>
    <n v="1.6"/>
    <n v="1.6"/>
    <n v="1"/>
    <n v="0"/>
    <n v="0"/>
    <n v="0"/>
    <n v="0"/>
    <n v="0"/>
    <n v="0"/>
    <n v="1"/>
    <n v="0"/>
    <n v="0"/>
    <n v="0"/>
    <n v="0"/>
    <n v="0"/>
    <n v="1"/>
    <n v="0"/>
    <n v="0"/>
    <n v="1.1000000000000001"/>
    <n v="1.1000000000000001"/>
    <n v="0"/>
    <n v="1.1000000000000001"/>
    <n v="1.1000000000000001"/>
    <n v="0"/>
    <n v="0"/>
    <n v="1.5"/>
    <n v="0"/>
    <n v="0"/>
    <n v="1.7"/>
    <n v="0"/>
    <n v="0"/>
    <n v="0"/>
    <n v="0"/>
    <n v="2.2000000000000002"/>
    <n v="1.1000000000000001"/>
    <n v="1.1000000000000001"/>
    <n v="0"/>
    <n v="0"/>
    <n v="0"/>
    <n v="1.6"/>
    <n v="3.2"/>
    <n v="1.7"/>
    <n v="0"/>
    <n v="1.6"/>
  </r>
  <r>
    <x v="12"/>
    <n v="13110"/>
    <x v="12"/>
    <s v="La Florida"/>
    <n v="1"/>
    <s v="Aprehendidos"/>
    <n v="220104005"/>
    <n v="220104"/>
    <s v="Delitos Sexuales"/>
    <s v="Violación"/>
    <n v="1"/>
    <n v="0.3"/>
    <n v="0"/>
    <n v="0.3"/>
    <n v="0.5"/>
    <n v="0.3"/>
    <n v="0.8"/>
    <n v="0"/>
    <n v="0.3"/>
    <n v="0.5"/>
    <n v="0.3"/>
    <n v="1"/>
    <n v="0.3"/>
    <n v="0"/>
    <n v="0.3"/>
    <n v="0.3"/>
    <n v="0"/>
    <n v="0.8"/>
    <n v="0.5"/>
    <n v="1.3"/>
    <n v="0.3"/>
    <n v="0"/>
    <n v="0.5"/>
    <n v="0"/>
    <n v="1"/>
    <n v="0.8"/>
    <n v="0.5"/>
    <n v="0.3"/>
    <n v="0.5"/>
    <n v="0.5"/>
    <n v="0.5"/>
    <n v="0.8"/>
    <n v="0"/>
    <n v="0.8"/>
    <n v="0.5"/>
    <n v="0"/>
    <n v="0"/>
    <n v="0.3"/>
    <n v="0.3"/>
    <n v="0.2"/>
    <n v="0"/>
    <n v="0.5"/>
    <n v="1.1000000000000001"/>
    <n v="0"/>
    <n v="0.3"/>
    <n v="0.3"/>
    <n v="0.5"/>
    <n v="0"/>
    <n v="0"/>
    <n v="0.8"/>
    <n v="0.3"/>
    <n v="0.8"/>
    <n v="0.5"/>
  </r>
  <r>
    <x v="12"/>
    <n v="13110"/>
    <x v="12"/>
    <s v="La Florida"/>
    <n v="2"/>
    <s v="Casos Policiales"/>
    <n v="220104005"/>
    <n v="220104"/>
    <s v="Delitos Sexuales"/>
    <s v="Violación"/>
    <n v="2"/>
    <n v="3.4"/>
    <n v="3.2"/>
    <n v="3.4"/>
    <n v="3.4"/>
    <n v="4.2"/>
    <n v="4.4000000000000004"/>
    <n v="3.5"/>
    <n v="3.8"/>
    <n v="3.8"/>
    <n v="4.3"/>
    <n v="3.1"/>
    <n v="4.9000000000000004"/>
    <n v="4.7"/>
    <n v="3.2"/>
    <n v="4.5"/>
    <n v="3.2"/>
    <n v="3.7"/>
    <n v="4.7"/>
    <n v="5.5"/>
    <n v="2.5"/>
    <n v="2.8"/>
    <n v="4.0999999999999996"/>
    <n v="2.2999999999999998"/>
    <n v="5.9"/>
    <n v="3.6"/>
    <n v="1.5"/>
    <n v="5.8"/>
    <n v="5.3"/>
    <n v="4.2"/>
    <n v="3.7"/>
    <n v="5"/>
    <n v="2.6"/>
    <n v="3.3"/>
    <n v="5.8"/>
    <n v="2.2999999999999998"/>
    <n v="3.1"/>
    <n v="3.6"/>
    <n v="5.5"/>
    <n v="5.2"/>
    <n v="5.8"/>
    <n v="4.5"/>
    <n v="4.7"/>
    <n v="4.7"/>
    <n v="3.1"/>
    <n v="4.2"/>
    <n v="4.3"/>
    <n v="4.0999999999999996"/>
    <n v="2.5"/>
    <n v="3.8"/>
    <n v="4.4000000000000004"/>
    <n v="6"/>
    <n v="3.8"/>
  </r>
  <r>
    <x v="12"/>
    <n v="13110"/>
    <x v="12"/>
    <s v="La Florida"/>
    <n v="3"/>
    <s v="Denuncias"/>
    <n v="220104005"/>
    <n v="220104"/>
    <s v="Delitos Sexuales"/>
    <s v="Violación"/>
    <n v="3"/>
    <n v="3.2"/>
    <n v="3.2"/>
    <n v="3.2"/>
    <n v="2.9"/>
    <n v="3.9"/>
    <n v="3.9"/>
    <n v="3.5"/>
    <n v="3.5"/>
    <n v="3.3"/>
    <n v="4.0999999999999996"/>
    <n v="3.1"/>
    <n v="4.7"/>
    <n v="4.7"/>
    <n v="3.2"/>
    <n v="4.5"/>
    <n v="3.2"/>
    <n v="3.7"/>
    <n v="4.7"/>
    <n v="5.5"/>
    <n v="2.2999999999999998"/>
    <n v="2.8"/>
    <n v="3.6"/>
    <n v="2.2999999999999998"/>
    <n v="5.0999999999999996"/>
    <n v="2.9"/>
    <n v="1"/>
    <n v="5.5"/>
    <n v="4.7"/>
    <n v="3.7"/>
    <n v="3.1"/>
    <n v="4.5"/>
    <n v="2.6"/>
    <n v="2.5"/>
    <n v="5.3"/>
    <n v="2.2999999999999998"/>
    <n v="3.1"/>
    <n v="3.4"/>
    <n v="5.2"/>
    <n v="5"/>
    <n v="5.8"/>
    <n v="3.9"/>
    <n v="3.7"/>
    <n v="4.7"/>
    <n v="2.9"/>
    <n v="3.9"/>
    <n v="3.8"/>
    <n v="4.0999999999999996"/>
    <n v="2.5"/>
    <n v="3.1"/>
    <n v="4.0999999999999996"/>
    <n v="5.2"/>
    <n v="3.3"/>
  </r>
  <r>
    <x v="12"/>
    <n v="13110"/>
    <x v="12"/>
    <s v="La Florida"/>
    <n v="4"/>
    <s v="Detenciones"/>
    <n v="220104005"/>
    <n v="220104"/>
    <s v="Delitos Sexuales"/>
    <s v="Violación"/>
    <n v="4"/>
    <n v="0.3"/>
    <n v="0"/>
    <n v="0.3"/>
    <n v="0.5"/>
    <n v="0.3"/>
    <n v="0.5"/>
    <n v="0"/>
    <n v="0.3"/>
    <n v="0.5"/>
    <n v="0.3"/>
    <n v="1"/>
    <n v="0.3"/>
    <n v="0"/>
    <n v="0.3"/>
    <n v="0.3"/>
    <n v="0"/>
    <n v="0.8"/>
    <n v="0.5"/>
    <n v="1.3"/>
    <n v="0.3"/>
    <n v="0"/>
    <n v="0.5"/>
    <n v="0"/>
    <n v="0.8"/>
    <n v="0.8"/>
    <n v="0.5"/>
    <n v="0.3"/>
    <n v="0.5"/>
    <n v="0.5"/>
    <n v="0.5"/>
    <n v="0.5"/>
    <n v="0"/>
    <n v="0.8"/>
    <n v="0.5"/>
    <n v="0"/>
    <n v="0"/>
    <n v="0.3"/>
    <n v="0.3"/>
    <n v="0.2"/>
    <n v="0"/>
    <n v="0.5"/>
    <n v="1.1000000000000001"/>
    <n v="0"/>
    <n v="0.3"/>
    <n v="0.3"/>
    <n v="0.5"/>
    <n v="0"/>
    <n v="0"/>
    <n v="0.8"/>
    <n v="0.3"/>
    <n v="0.8"/>
    <n v="0.5"/>
  </r>
  <r>
    <x v="12"/>
    <n v="13111"/>
    <x v="12"/>
    <s v="La Granja"/>
    <n v="1"/>
    <s v="Aprehendidos"/>
    <n v="220104005"/>
    <n v="220104"/>
    <s v="Delitos Sexuales"/>
    <s v="Violación"/>
    <n v="1"/>
    <n v="0"/>
    <n v="3.1"/>
    <n v="0.8"/>
    <n v="0.8"/>
    <n v="2.4"/>
    <n v="0"/>
    <n v="0"/>
    <n v="0.8"/>
    <n v="0.8"/>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1"/>
    <x v="12"/>
    <s v="La Granja"/>
    <n v="2"/>
    <s v="Casos Policiales"/>
    <n v="220104005"/>
    <n v="220104"/>
    <s v="Delitos Sexuales"/>
    <s v="Violación"/>
    <n v="2"/>
    <n v="4.5999999999999996"/>
    <n v="12.3"/>
    <n v="2.2999999999999998"/>
    <n v="3.1"/>
    <n v="6.3"/>
    <n v="4.8"/>
    <n v="2.5"/>
    <n v="11.9"/>
    <n v="6.9"/>
    <n v="2.6"/>
    <n v="4.5"/>
    <n v="10"/>
    <n v="7.3"/>
    <n v="5.3"/>
    <n v="3.1"/>
    <n v="4.5999999999999996"/>
    <n v="2.2999999999999998"/>
    <n v="2.4"/>
    <n v="6.3"/>
    <n v="3.4"/>
    <n v="6"/>
    <n v="4.3"/>
    <n v="4.4000000000000004"/>
    <n v="9.9"/>
    <n v="14.6"/>
    <n v="0.8"/>
    <n v="5.3"/>
    <n v="5.4"/>
    <n v="3.1"/>
    <n v="4.7"/>
    <n v="1.6"/>
    <n v="4"/>
    <n v="0.8"/>
    <n v="2.6"/>
    <n v="3.5"/>
    <n v="4.4000000000000004"/>
    <n v="5.4"/>
    <n v="2.8"/>
    <n v="1.6"/>
    <n v="5.3"/>
    <n v="7.7"/>
    <n v="4.5999999999999996"/>
    <n v="3.1"/>
    <n v="3.1"/>
    <n v="4.8"/>
    <n v="2.5"/>
    <n v="5.2"/>
    <n v="2.6"/>
    <n v="5.3"/>
    <n v="5.4"/>
    <n v="4.5999999999999996"/>
    <n v="6.9"/>
  </r>
  <r>
    <x v="12"/>
    <n v="13111"/>
    <x v="12"/>
    <s v="La Granja"/>
    <n v="3"/>
    <s v="Denuncias"/>
    <n v="220104005"/>
    <n v="220104"/>
    <s v="Delitos Sexuales"/>
    <s v="Violación"/>
    <n v="3"/>
    <n v="4.5999999999999996"/>
    <n v="10"/>
    <n v="1.5"/>
    <n v="2.2999999999999998"/>
    <n v="3.9"/>
    <n v="4.8"/>
    <n v="2.5"/>
    <n v="11.1"/>
    <n v="6"/>
    <n v="2.6"/>
    <n v="4.5"/>
    <n v="10"/>
    <n v="6.5"/>
    <n v="5.3"/>
    <n v="3.1"/>
    <n v="4.5999999999999996"/>
    <n v="2.2999999999999998"/>
    <n v="2.4"/>
    <n v="6.3"/>
    <n v="2.5"/>
    <n v="4.3"/>
    <n v="1.7"/>
    <n v="4.4000000000000004"/>
    <n v="9.9"/>
    <n v="14.6"/>
    <n v="0.8"/>
    <n v="3"/>
    <n v="3.8"/>
    <n v="2.2999999999999998"/>
    <n v="4.7"/>
    <n v="0.8"/>
    <n v="4"/>
    <n v="0.8"/>
    <n v="2.6"/>
    <n v="3.5"/>
    <n v="3.5"/>
    <n v="4.5"/>
    <n v="2.8"/>
    <n v="1.6"/>
    <n v="4.5999999999999996"/>
    <n v="7.7"/>
    <n v="4.5999999999999996"/>
    <n v="0.8"/>
    <n v="2.4"/>
    <n v="4"/>
    <n v="2.5"/>
    <n v="4.3"/>
    <n v="2.6"/>
    <n v="5.3"/>
    <n v="5.4"/>
    <n v="3.7"/>
    <n v="6"/>
  </r>
  <r>
    <x v="12"/>
    <n v="13111"/>
    <x v="12"/>
    <s v="La Granja"/>
    <n v="4"/>
    <s v="Detenciones"/>
    <n v="220104005"/>
    <n v="220104"/>
    <s v="Delitos Sexuales"/>
    <s v="Violación"/>
    <n v="4"/>
    <n v="0"/>
    <n v="2.2999999999999998"/>
    <n v="0.8"/>
    <n v="0.8"/>
    <n v="2.4"/>
    <n v="0"/>
    <n v="0"/>
    <n v="0.9"/>
    <n v="0.9"/>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2"/>
    <x v="12"/>
    <s v="La Pintana"/>
    <n v="1"/>
    <s v="Aprehendidos"/>
    <n v="220104005"/>
    <n v="220104"/>
    <s v="Delitos Sexuales"/>
    <s v="Violación"/>
    <n v="1"/>
    <n v="0.5"/>
    <n v="0.5"/>
    <n v="0"/>
    <n v="1.1000000000000001"/>
    <n v="1.1000000000000001"/>
    <n v="1.1000000000000001"/>
    <n v="0.5"/>
    <n v="2.1"/>
    <n v="1.1000000000000001"/>
    <n v="0.5"/>
    <n v="1"/>
    <n v="0.5"/>
    <n v="0"/>
    <n v="1"/>
    <n v="1"/>
    <n v="0.5"/>
    <n v="0"/>
    <n v="1"/>
    <n v="1.6"/>
    <n v="0.5"/>
    <n v="0.5"/>
    <n v="0.5"/>
    <n v="0"/>
    <n v="1"/>
    <n v="1.5"/>
    <n v="0.5"/>
    <n v="1.6"/>
    <n v="1"/>
    <n v="1"/>
    <n v="0.5"/>
    <n v="1"/>
    <n v="1.6"/>
    <n v="0"/>
    <n v="1"/>
    <n v="0"/>
    <n v="0"/>
    <n v="0.5"/>
    <n v="0"/>
    <n v="0.5"/>
    <n v="0"/>
    <n v="1"/>
    <n v="1.6"/>
    <n v="0"/>
    <n v="1.1000000000000001"/>
    <n v="3.2"/>
    <n v="1"/>
    <n v="0.5"/>
    <n v="1"/>
    <n v="0.5"/>
    <n v="0.5"/>
    <n v="0.5"/>
    <n v="1"/>
  </r>
  <r>
    <x v="12"/>
    <n v="13112"/>
    <x v="12"/>
    <s v="La Pintana"/>
    <n v="2"/>
    <s v="Casos Policiales"/>
    <n v="220104005"/>
    <n v="220104"/>
    <s v="Delitos Sexuales"/>
    <s v="Violación"/>
    <n v="2"/>
    <n v="8.9"/>
    <n v="8.9"/>
    <n v="5.8"/>
    <n v="5.3"/>
    <n v="6.3"/>
    <n v="10.6"/>
    <n v="9.9"/>
    <n v="9"/>
    <n v="8"/>
    <n v="3"/>
    <n v="5.6"/>
    <n v="7.1"/>
    <n v="3.7"/>
    <n v="8.3000000000000007"/>
    <n v="9.9"/>
    <n v="6.3"/>
    <n v="4.2"/>
    <n v="8.4"/>
    <n v="7.4"/>
    <n v="4.5"/>
    <n v="5"/>
    <n v="5.5"/>
    <n v="3.5"/>
    <n v="5.0999999999999996"/>
    <n v="9.6999999999999993"/>
    <n v="3.7"/>
    <n v="9.4"/>
    <n v="10.5"/>
    <n v="8.9"/>
    <n v="7.9"/>
    <n v="9"/>
    <n v="7.4"/>
    <n v="6"/>
    <n v="5"/>
    <n v="2.5"/>
    <n v="5"/>
    <n v="9.6"/>
    <n v="4.5999999999999996"/>
    <n v="3.7"/>
    <n v="7.8"/>
    <n v="10.5"/>
    <n v="5.8"/>
    <n v="3.7"/>
    <n v="10"/>
    <n v="11.6"/>
    <n v="4"/>
    <n v="7"/>
    <n v="6"/>
    <n v="5.5"/>
    <n v="10.7"/>
    <n v="8.6999999999999993"/>
    <n v="8"/>
  </r>
  <r>
    <x v="12"/>
    <n v="13112"/>
    <x v="12"/>
    <s v="La Pintana"/>
    <n v="3"/>
    <s v="Denuncias"/>
    <n v="220104005"/>
    <n v="220104"/>
    <s v="Delitos Sexuales"/>
    <s v="Violación"/>
    <n v="3"/>
    <n v="8.3000000000000007"/>
    <n v="8.4"/>
    <n v="5.8"/>
    <n v="4.2"/>
    <n v="5.3"/>
    <n v="9.5"/>
    <n v="9.4"/>
    <n v="6.5"/>
    <n v="7"/>
    <n v="2.5"/>
    <n v="5.6"/>
    <n v="6.6"/>
    <n v="3.7"/>
    <n v="8.3000000000000007"/>
    <n v="9.9"/>
    <n v="6.3"/>
    <n v="4.2"/>
    <n v="8.4"/>
    <n v="7.4"/>
    <n v="4"/>
    <n v="4.5"/>
    <n v="5"/>
    <n v="3.5"/>
    <n v="5.0999999999999996"/>
    <n v="8.1999999999999993"/>
    <n v="3.2"/>
    <n v="7.8"/>
    <n v="9.4"/>
    <n v="7.9"/>
    <n v="7.4"/>
    <n v="9"/>
    <n v="5.8"/>
    <n v="6"/>
    <n v="4"/>
    <n v="2.5"/>
    <n v="5"/>
    <n v="9.1"/>
    <n v="4.5999999999999996"/>
    <n v="3.2"/>
    <n v="7.8"/>
    <n v="9.4"/>
    <n v="4.2"/>
    <n v="3.7"/>
    <n v="9"/>
    <n v="8.5"/>
    <n v="3"/>
    <n v="6.5"/>
    <n v="5"/>
    <n v="5"/>
    <n v="9.6"/>
    <n v="8.1999999999999993"/>
    <n v="7"/>
  </r>
  <r>
    <x v="12"/>
    <n v="13112"/>
    <x v="12"/>
    <s v="La Pintana"/>
    <n v="4"/>
    <s v="Detenciones"/>
    <n v="220104005"/>
    <n v="220104"/>
    <s v="Delitos Sexuales"/>
    <s v="Violación"/>
    <n v="4"/>
    <n v="0.5"/>
    <n v="0.5"/>
    <n v="0"/>
    <n v="1.1000000000000001"/>
    <n v="1.1000000000000001"/>
    <n v="1.1000000000000001"/>
    <n v="0.5"/>
    <n v="2.5"/>
    <n v="1"/>
    <n v="0.5"/>
    <n v="1"/>
    <n v="0.5"/>
    <n v="0"/>
    <n v="1"/>
    <n v="1"/>
    <n v="0.5"/>
    <n v="0"/>
    <n v="1"/>
    <n v="1.1000000000000001"/>
    <n v="0.5"/>
    <n v="0.5"/>
    <n v="0.5"/>
    <n v="0"/>
    <n v="1"/>
    <n v="1.5"/>
    <n v="0.5"/>
    <n v="1.6"/>
    <n v="1"/>
    <n v="1"/>
    <n v="0.5"/>
    <n v="1"/>
    <n v="1.6"/>
    <n v="0"/>
    <n v="1"/>
    <n v="0"/>
    <n v="0"/>
    <n v="0.5"/>
    <n v="0"/>
    <n v="0.5"/>
    <n v="0"/>
    <n v="1"/>
    <n v="1.6"/>
    <n v="0"/>
    <n v="1.1000000000000001"/>
    <n v="3.2"/>
    <n v="1"/>
    <n v="0.5"/>
    <n v="1"/>
    <n v="0.5"/>
    <n v="1"/>
    <n v="0.5"/>
    <n v="1"/>
  </r>
  <r>
    <x v="12"/>
    <n v="13113"/>
    <x v="12"/>
    <s v="La Reina"/>
    <n v="1"/>
    <s v="Aprehendidos"/>
    <n v="220104005"/>
    <n v="220104"/>
    <s v="Delitos Sexuales"/>
    <s v="Violación"/>
    <n v="1"/>
    <n v="0"/>
    <n v="0"/>
    <n v="0"/>
    <n v="0"/>
    <n v="1"/>
    <n v="0"/>
    <n v="0"/>
    <n v="1"/>
    <n v="0"/>
    <n v="1"/>
    <n v="1"/>
    <n v="1"/>
    <n v="0"/>
    <n v="0"/>
    <n v="0"/>
    <n v="0"/>
    <n v="0"/>
    <n v="1"/>
    <n v="0"/>
    <n v="0"/>
    <n v="0"/>
    <n v="0"/>
    <n v="1.1000000000000001"/>
    <n v="1"/>
    <n v="0"/>
    <n v="0"/>
    <n v="0"/>
    <n v="0"/>
    <n v="0"/>
    <n v="0"/>
    <n v="1"/>
    <n v="0"/>
    <n v="0"/>
    <n v="1.1000000000000001"/>
    <n v="0"/>
    <n v="0"/>
    <n v="1"/>
    <n v="2.2999999999999998"/>
    <n v="0"/>
    <n v="0"/>
    <n v="0"/>
    <n v="0"/>
    <n v="0"/>
    <n v="1"/>
    <n v="0"/>
    <n v="1.1000000000000001"/>
    <n v="0"/>
    <n v="0"/>
    <n v="0"/>
    <n v="2.2000000000000002"/>
    <n v="0"/>
    <n v="0"/>
  </r>
  <r>
    <x v="12"/>
    <n v="13113"/>
    <x v="12"/>
    <s v="La Reina"/>
    <n v="2"/>
    <s v="Casos Policiales"/>
    <n v="220104005"/>
    <n v="220104"/>
    <s v="Delitos Sexuales"/>
    <s v="Violación"/>
    <n v="2"/>
    <n v="2"/>
    <n v="2"/>
    <n v="2"/>
    <n v="1"/>
    <n v="1"/>
    <n v="1"/>
    <n v="0"/>
    <n v="1.1000000000000001"/>
    <n v="1.1000000000000001"/>
    <n v="3.3"/>
    <n v="1.1000000000000001"/>
    <n v="6.7"/>
    <n v="3"/>
    <n v="2"/>
    <n v="0"/>
    <n v="0"/>
    <n v="0"/>
    <n v="1"/>
    <n v="3.1"/>
    <n v="1.1000000000000001"/>
    <n v="1.1000000000000001"/>
    <n v="1.1000000000000001"/>
    <n v="1.1000000000000001"/>
    <n v="2.2000000000000002"/>
    <n v="1.1000000000000001"/>
    <n v="2"/>
    <n v="5.0999999999999996"/>
    <n v="0"/>
    <n v="3.1"/>
    <n v="1"/>
    <n v="1"/>
    <n v="2.1"/>
    <n v="2.1"/>
    <n v="2.2000000000000002"/>
    <n v="2.2000000000000002"/>
    <n v="2.2000000000000002"/>
    <n v="4.5"/>
    <n v="5.7"/>
    <n v="2"/>
    <n v="3"/>
    <n v="4.0999999999999996"/>
    <n v="0"/>
    <n v="2"/>
    <n v="3.1"/>
    <n v="1"/>
    <n v="2.1"/>
    <n v="3.3"/>
    <n v="0"/>
    <n v="0"/>
    <n v="5.6"/>
    <n v="5.7"/>
    <n v="1.1000000000000001"/>
  </r>
  <r>
    <x v="12"/>
    <n v="13113"/>
    <x v="12"/>
    <s v="La Reina"/>
    <n v="3"/>
    <s v="Denuncias"/>
    <n v="220104005"/>
    <n v="220104"/>
    <s v="Delitos Sexuales"/>
    <s v="Violación"/>
    <n v="3"/>
    <n v="2"/>
    <n v="2"/>
    <n v="2"/>
    <n v="1"/>
    <n v="1"/>
    <n v="1"/>
    <n v="0"/>
    <n v="0"/>
    <n v="1.1000000000000001"/>
    <n v="2.2000000000000002"/>
    <n v="1.1000000000000001"/>
    <n v="5.6"/>
    <n v="3"/>
    <n v="2"/>
    <n v="0"/>
    <n v="0"/>
    <n v="0"/>
    <n v="1"/>
    <n v="3.1"/>
    <n v="1.1000000000000001"/>
    <n v="1.1000000000000001"/>
    <n v="1.1000000000000001"/>
    <n v="0"/>
    <n v="2.2000000000000002"/>
    <n v="1.1000000000000001"/>
    <n v="2"/>
    <n v="5.0999999999999996"/>
    <n v="0"/>
    <n v="3.1"/>
    <n v="1"/>
    <n v="1"/>
    <n v="2.1"/>
    <n v="2.1"/>
    <n v="1.1000000000000001"/>
    <n v="2.2000000000000002"/>
    <n v="2.2000000000000002"/>
    <n v="4.5"/>
    <n v="4.5"/>
    <n v="2"/>
    <n v="3"/>
    <n v="4.0999999999999996"/>
    <n v="0"/>
    <n v="2"/>
    <n v="3.1"/>
    <n v="1"/>
    <n v="1.1000000000000001"/>
    <n v="3.3"/>
    <n v="0"/>
    <n v="0"/>
    <n v="3.4"/>
    <n v="5.7"/>
    <n v="1.1000000000000001"/>
  </r>
  <r>
    <x v="12"/>
    <n v="13113"/>
    <x v="12"/>
    <s v="La Reina"/>
    <n v="4"/>
    <s v="Detenciones"/>
    <n v="220104005"/>
    <n v="220104"/>
    <s v="Delitos Sexuales"/>
    <s v="Violación"/>
    <n v="4"/>
    <n v="0"/>
    <n v="0"/>
    <n v="0"/>
    <n v="0"/>
    <n v="1"/>
    <n v="0"/>
    <n v="0"/>
    <n v="1.1000000000000001"/>
    <n v="0"/>
    <n v="1.1000000000000001"/>
    <n v="1"/>
    <n v="1.1000000000000001"/>
    <n v="0"/>
    <n v="0"/>
    <n v="0"/>
    <n v="0"/>
    <n v="0"/>
    <n v="1"/>
    <n v="0"/>
    <n v="0"/>
    <n v="0"/>
    <n v="0"/>
    <n v="1.1000000000000001"/>
    <n v="1"/>
    <n v="0"/>
    <n v="0"/>
    <n v="0"/>
    <n v="0"/>
    <n v="0"/>
    <n v="0"/>
    <n v="1"/>
    <n v="0"/>
    <n v="0"/>
    <n v="1.1000000000000001"/>
    <n v="0"/>
    <n v="0"/>
    <n v="1"/>
    <n v="1.1000000000000001"/>
    <n v="0"/>
    <n v="0"/>
    <n v="0"/>
    <n v="0"/>
    <n v="0"/>
    <n v="1"/>
    <n v="0"/>
    <n v="1.1000000000000001"/>
    <n v="0"/>
    <n v="0"/>
    <n v="0"/>
    <n v="2.2000000000000002"/>
    <n v="0"/>
    <n v="0"/>
  </r>
  <r>
    <x v="12"/>
    <n v="13114"/>
    <x v="12"/>
    <s v="Las Condes"/>
    <n v="1"/>
    <s v="Aprehendidos"/>
    <n v="220104005"/>
    <n v="220104"/>
    <s v="Delitos Sexuales"/>
    <s v="Violación"/>
    <n v="1"/>
    <n v="0"/>
    <n v="0"/>
    <n v="0.4"/>
    <n v="0"/>
    <n v="0.4"/>
    <n v="0"/>
    <n v="0"/>
    <n v="0.7"/>
    <n v="0.7"/>
    <n v="0.3"/>
    <n v="1"/>
    <n v="0.3"/>
    <n v="0"/>
    <n v="1.1000000000000001"/>
    <n v="0.7"/>
    <n v="0"/>
    <n v="0"/>
    <n v="0.4"/>
    <n v="0.3"/>
    <n v="0.7"/>
    <n v="0"/>
    <n v="0"/>
    <n v="0"/>
    <n v="1"/>
    <n v="0"/>
    <n v="0"/>
    <n v="0"/>
    <n v="0.4"/>
    <n v="0"/>
    <n v="0"/>
    <n v="1"/>
    <n v="0"/>
    <n v="0"/>
    <n v="0"/>
    <n v="0.3"/>
    <n v="0"/>
    <n v="1"/>
    <n v="0.7"/>
    <n v="0.6"/>
    <n v="0"/>
    <n v="0.4"/>
    <n v="0"/>
    <n v="0"/>
    <n v="1"/>
    <n v="0.7"/>
    <n v="0"/>
    <n v="0"/>
    <n v="0"/>
    <n v="0"/>
    <n v="0.3"/>
    <n v="0"/>
    <n v="0.7"/>
  </r>
  <r>
    <x v="12"/>
    <n v="13114"/>
    <x v="12"/>
    <s v="Las Condes"/>
    <n v="2"/>
    <s v="Casos Policiales"/>
    <n v="220104005"/>
    <n v="220104"/>
    <s v="Delitos Sexuales"/>
    <s v="Violación"/>
    <n v="2"/>
    <n v="1.5"/>
    <n v="0.4"/>
    <n v="1.4"/>
    <n v="0"/>
    <n v="2.8"/>
    <n v="2.1"/>
    <n v="0.7"/>
    <n v="1"/>
    <n v="1.7"/>
    <n v="1.3"/>
    <n v="1"/>
    <n v="2.7"/>
    <n v="2.1"/>
    <n v="2.6"/>
    <n v="2.2000000000000002"/>
    <n v="1.1000000000000001"/>
    <n v="0.4"/>
    <n v="1.1000000000000001"/>
    <n v="4.2"/>
    <n v="1.7"/>
    <n v="0.7"/>
    <n v="0"/>
    <n v="0.3"/>
    <n v="1.7"/>
    <n v="3"/>
    <n v="0"/>
    <n v="1.5"/>
    <n v="1.5"/>
    <n v="0.4"/>
    <n v="0.4"/>
    <n v="0.4"/>
    <n v="0.7"/>
    <n v="1"/>
    <n v="0.3"/>
    <n v="1"/>
    <n v="1.3"/>
    <n v="3"/>
    <n v="3"/>
    <n v="2.1"/>
    <n v="1.8"/>
    <n v="1.1000000000000001"/>
    <n v="1.1000000000000001"/>
    <n v="1.4"/>
    <n v="1.8"/>
    <n v="3.1"/>
    <n v="1.4"/>
    <n v="0.7"/>
    <n v="1"/>
    <n v="1"/>
    <n v="2"/>
    <n v="2.7"/>
    <n v="1.7"/>
  </r>
  <r>
    <x v="12"/>
    <n v="13114"/>
    <x v="12"/>
    <s v="Las Condes"/>
    <n v="3"/>
    <s v="Denuncias"/>
    <n v="220104005"/>
    <n v="220104"/>
    <s v="Delitos Sexuales"/>
    <s v="Violación"/>
    <n v="3"/>
    <n v="1.5"/>
    <n v="0.4"/>
    <n v="1.1000000000000001"/>
    <n v="0"/>
    <n v="2.5"/>
    <n v="2.1"/>
    <n v="0.7"/>
    <n v="0.3"/>
    <n v="1"/>
    <n v="1"/>
    <n v="1"/>
    <n v="2.2999999999999998"/>
    <n v="2.1"/>
    <n v="2.6"/>
    <n v="2.2000000000000002"/>
    <n v="1.1000000000000001"/>
    <n v="0.4"/>
    <n v="1.1000000000000001"/>
    <n v="4.2"/>
    <n v="1"/>
    <n v="0.7"/>
    <n v="0"/>
    <n v="0.3"/>
    <n v="1.7"/>
    <n v="3"/>
    <n v="0"/>
    <n v="1.5"/>
    <n v="1.1000000000000001"/>
    <n v="0.4"/>
    <n v="0.4"/>
    <n v="0.4"/>
    <n v="0.7"/>
    <n v="1"/>
    <n v="0.3"/>
    <n v="0.7"/>
    <n v="1.3"/>
    <n v="2"/>
    <n v="2.7"/>
    <n v="1.5"/>
    <n v="1.8"/>
    <n v="0.7"/>
    <n v="1.1000000000000001"/>
    <n v="1.4"/>
    <n v="1.8"/>
    <n v="2.4"/>
    <n v="1.4"/>
    <n v="0.7"/>
    <n v="1"/>
    <n v="1"/>
    <n v="1.7"/>
    <n v="2.7"/>
    <n v="1"/>
  </r>
  <r>
    <x v="12"/>
    <n v="13114"/>
    <x v="12"/>
    <s v="Las Condes"/>
    <n v="4"/>
    <s v="Detenciones"/>
    <n v="220104005"/>
    <n v="220104"/>
    <s v="Delitos Sexuales"/>
    <s v="Violación"/>
    <n v="4"/>
    <n v="0"/>
    <n v="0"/>
    <n v="0.4"/>
    <n v="0"/>
    <n v="0.4"/>
    <n v="0"/>
    <n v="0"/>
    <n v="0.7"/>
    <n v="0.7"/>
    <n v="0.3"/>
    <n v="1"/>
    <n v="0.3"/>
    <n v="0"/>
    <n v="0.7"/>
    <n v="0.4"/>
    <n v="0"/>
    <n v="0"/>
    <n v="0.4"/>
    <n v="0.3"/>
    <n v="0.7"/>
    <n v="0"/>
    <n v="0"/>
    <n v="0"/>
    <n v="1"/>
    <n v="0"/>
    <n v="0"/>
    <n v="0"/>
    <n v="0.4"/>
    <n v="0"/>
    <n v="0"/>
    <n v="1"/>
    <n v="0"/>
    <n v="0"/>
    <n v="0"/>
    <n v="0.3"/>
    <n v="0"/>
    <n v="1"/>
    <n v="0.3"/>
    <n v="0.6"/>
    <n v="0"/>
    <n v="0.4"/>
    <n v="0"/>
    <n v="0"/>
    <n v="1"/>
    <n v="0.7"/>
    <n v="0"/>
    <n v="0"/>
    <n v="0"/>
    <n v="0"/>
    <n v="0.3"/>
    <n v="0"/>
    <n v="0.7"/>
  </r>
  <r>
    <x v="12"/>
    <n v="13115"/>
    <x v="12"/>
    <s v="Lo Barnechea"/>
    <n v="1"/>
    <s v="Aprehendidos"/>
    <n v="220104005"/>
    <n v="220104"/>
    <s v="Delitos Sexuales"/>
    <s v="Violación"/>
    <n v="1"/>
    <n v="0"/>
    <n v="2.2000000000000002"/>
    <n v="1.1000000000000001"/>
    <n v="0"/>
    <n v="1"/>
    <n v="0"/>
    <n v="0"/>
    <n v="0"/>
    <n v="0"/>
    <n v="0"/>
    <n v="0.9"/>
    <n v="0"/>
    <n v="0.8"/>
    <n v="0"/>
    <n v="0"/>
    <n v="0"/>
    <n v="0"/>
    <n v="1"/>
    <n v="0"/>
    <n v="0"/>
    <n v="1"/>
    <n v="0"/>
    <n v="0"/>
    <n v="1"/>
    <n v="1.7"/>
    <n v="0"/>
    <n v="0"/>
    <n v="0"/>
    <n v="0"/>
    <n v="0"/>
    <n v="1"/>
    <n v="0"/>
    <n v="0"/>
    <n v="0"/>
    <n v="0"/>
    <n v="0"/>
    <n v="1"/>
    <n v="1.5"/>
    <n v="0"/>
    <n v="2.2000000000000002"/>
    <n v="0"/>
    <n v="1.1000000000000001"/>
    <n v="0"/>
    <n v="1"/>
    <n v="1"/>
    <n v="0"/>
    <n v="0"/>
    <n v="0"/>
    <n v="0"/>
    <n v="1"/>
    <n v="0"/>
    <n v="0"/>
  </r>
  <r>
    <x v="12"/>
    <n v="13115"/>
    <x v="12"/>
    <s v="Lo Barnechea"/>
    <n v="2"/>
    <s v="Casos Policiales"/>
    <n v="220104005"/>
    <n v="220104"/>
    <s v="Delitos Sexuales"/>
    <s v="Violación"/>
    <n v="2"/>
    <n v="4.4000000000000004"/>
    <n v="1.1000000000000001"/>
    <n v="5.3"/>
    <n v="1"/>
    <n v="8.1"/>
    <n v="1"/>
    <n v="2.5"/>
    <n v="1.7"/>
    <n v="2.4"/>
    <n v="1.6"/>
    <n v="0.8"/>
    <n v="2.2999999999999998"/>
    <n v="2.4"/>
    <n v="2.2000000000000002"/>
    <n v="1.1000000000000001"/>
    <n v="3.2"/>
    <n v="0"/>
    <n v="2"/>
    <n v="1"/>
    <n v="0"/>
    <n v="4.0999999999999996"/>
    <n v="3.2"/>
    <n v="1.6"/>
    <n v="3.1"/>
    <n v="5.2"/>
    <n v="0.8"/>
    <n v="4.4000000000000004"/>
    <n v="5.4"/>
    <n v="4.2"/>
    <n v="3.1"/>
    <n v="4.0999999999999996"/>
    <n v="4"/>
    <n v="1.7"/>
    <n v="1.6"/>
    <n v="0"/>
    <n v="2.2999999999999998"/>
    <n v="4.5999999999999996"/>
    <n v="4.5"/>
    <n v="0"/>
    <n v="6.7"/>
    <n v="1.1000000000000001"/>
    <n v="2.1"/>
    <n v="2.1"/>
    <n v="1"/>
    <n v="3"/>
    <n v="0"/>
    <n v="0.8"/>
    <n v="0.8"/>
    <n v="1.5"/>
    <n v="1.5"/>
    <n v="3.7"/>
    <n v="2.4"/>
  </r>
  <r>
    <x v="12"/>
    <n v="13115"/>
    <x v="12"/>
    <s v="Lo Barnechea"/>
    <n v="3"/>
    <s v="Denuncias"/>
    <n v="220104005"/>
    <n v="220104"/>
    <s v="Delitos Sexuales"/>
    <s v="Violación"/>
    <n v="3"/>
    <n v="4.4000000000000004"/>
    <n v="0"/>
    <n v="4.2"/>
    <n v="1"/>
    <n v="8.1"/>
    <n v="1"/>
    <n v="2.5"/>
    <n v="1.7"/>
    <n v="2.4"/>
    <n v="1.6"/>
    <n v="1"/>
    <n v="2.2999999999999998"/>
    <n v="1.6"/>
    <n v="2.2000000000000002"/>
    <n v="1.1000000000000001"/>
    <n v="3.2"/>
    <n v="0"/>
    <n v="2"/>
    <n v="1"/>
    <n v="0"/>
    <n v="3.3"/>
    <n v="3.2"/>
    <n v="1.6"/>
    <n v="3.1"/>
    <n v="4.5"/>
    <n v="0.8"/>
    <n v="4.4000000000000004"/>
    <n v="5.4"/>
    <n v="4.2"/>
    <n v="3.1"/>
    <n v="3"/>
    <n v="4"/>
    <n v="1.7"/>
    <n v="1.6"/>
    <n v="0"/>
    <n v="2.2999999999999998"/>
    <n v="4.5999999999999996"/>
    <n v="3"/>
    <n v="0"/>
    <n v="4.4000000000000004"/>
    <n v="1.1000000000000001"/>
    <n v="1.1000000000000001"/>
    <n v="2.1"/>
    <n v="1"/>
    <n v="2"/>
    <n v="0"/>
    <n v="0.8"/>
    <n v="0.8"/>
    <n v="1.5"/>
    <n v="1.5"/>
    <n v="3.7"/>
    <n v="2.4"/>
  </r>
  <r>
    <x v="12"/>
    <n v="13115"/>
    <x v="12"/>
    <s v="Lo Barnechea"/>
    <n v="4"/>
    <s v="Detenciones"/>
    <n v="220104005"/>
    <n v="220104"/>
    <s v="Delitos Sexuales"/>
    <s v="Violación"/>
    <n v="4"/>
    <n v="0"/>
    <n v="1.1000000000000001"/>
    <n v="1.1000000000000001"/>
    <n v="0"/>
    <n v="1"/>
    <n v="0"/>
    <n v="0"/>
    <n v="0"/>
    <n v="0"/>
    <n v="0"/>
    <n v="0.8"/>
    <n v="0"/>
    <n v="0.8"/>
    <n v="0"/>
    <n v="0"/>
    <n v="0"/>
    <n v="0"/>
    <n v="1"/>
    <n v="0"/>
    <n v="0"/>
    <n v="0.8"/>
    <n v="0"/>
    <n v="0"/>
    <n v="1"/>
    <n v="0.7"/>
    <n v="0"/>
    <n v="0"/>
    <n v="0"/>
    <n v="0"/>
    <n v="0"/>
    <n v="1"/>
    <n v="0"/>
    <n v="0"/>
    <n v="0"/>
    <n v="0"/>
    <n v="0"/>
    <n v="1"/>
    <n v="1.5"/>
    <n v="0"/>
    <n v="2.2000000000000002"/>
    <n v="0"/>
    <n v="1.1000000000000001"/>
    <n v="0"/>
    <n v="1"/>
    <n v="1"/>
    <n v="0"/>
    <n v="0"/>
    <n v="0"/>
    <n v="0"/>
    <n v="1"/>
    <n v="0"/>
    <n v="0"/>
  </r>
  <r>
    <x v="12"/>
    <n v="13116"/>
    <x v="12"/>
    <s v="Lo Espejo"/>
    <n v="1"/>
    <s v="Aprehendidos"/>
    <n v="220104005"/>
    <n v="220104"/>
    <s v="Delitos Sexuales"/>
    <s v="Violación"/>
    <n v="1"/>
    <n v="0"/>
    <n v="1.8"/>
    <n v="0"/>
    <n v="0.9"/>
    <n v="1"/>
    <n v="0"/>
    <n v="1.9"/>
    <n v="0"/>
    <n v="0"/>
    <n v="1"/>
    <n v="1"/>
    <n v="0"/>
    <n v="0"/>
    <n v="1.8"/>
    <n v="0.9"/>
    <n v="0.9"/>
    <n v="0"/>
    <n v="1"/>
    <n v="0"/>
    <n v="0"/>
    <n v="1"/>
    <n v="1"/>
    <n v="1"/>
    <n v="1"/>
    <n v="0"/>
    <n v="0"/>
    <n v="0"/>
    <n v="0.9"/>
    <n v="0"/>
    <n v="1.8"/>
    <n v="2.8"/>
    <n v="0"/>
    <n v="0"/>
    <n v="1.1000000000000001"/>
    <n v="0"/>
    <n v="0"/>
    <n v="1.2"/>
    <n v="0"/>
    <n v="0"/>
    <n v="0.9"/>
    <n v="0"/>
    <n v="1.8"/>
    <n v="0"/>
    <n v="1.9"/>
    <n v="0"/>
    <n v="4.3"/>
    <n v="0"/>
    <n v="1.1000000000000001"/>
    <n v="0"/>
    <n v="1"/>
    <n v="0"/>
    <n v="0"/>
  </r>
  <r>
    <x v="12"/>
    <n v="13116"/>
    <x v="12"/>
    <s v="Lo Espejo"/>
    <n v="2"/>
    <s v="Casos Policiales"/>
    <n v="220104005"/>
    <n v="220104"/>
    <s v="Delitos Sexuales"/>
    <s v="Violación"/>
    <n v="2"/>
    <n v="6.2"/>
    <n v="3.6"/>
    <n v="5.4"/>
    <n v="8.3000000000000007"/>
    <n v="6.5"/>
    <n v="7.5"/>
    <n v="11.7"/>
    <n v="6.5"/>
    <n v="3.3"/>
    <n v="4.5"/>
    <n v="5.7"/>
    <n v="9.4"/>
    <n v="4.8"/>
    <n v="12.5"/>
    <n v="5.4"/>
    <n v="7.3"/>
    <n v="3.7"/>
    <n v="8.3000000000000007"/>
    <n v="8.4"/>
    <n v="11.7"/>
    <n v="6.5"/>
    <n v="6.6"/>
    <n v="2.2999999999999998"/>
    <n v="10.4"/>
    <n v="11.8"/>
    <n v="2.9"/>
    <n v="2.7"/>
    <n v="5.4"/>
    <n v="6.4"/>
    <n v="8.3000000000000007"/>
    <n v="7.4"/>
    <n v="6.5"/>
    <n v="7.5"/>
    <n v="5.4"/>
    <n v="5.6"/>
    <n v="5.7"/>
    <n v="4.7"/>
    <n v="6"/>
    <n v="4.8"/>
    <n v="5.3"/>
    <n v="4.5"/>
    <n v="3.6"/>
    <n v="9.1999999999999993"/>
    <n v="5.6"/>
    <n v="6.5"/>
    <n v="11.8"/>
    <n v="5.5"/>
    <n v="3.4"/>
    <n v="4.5999999999999996"/>
    <n v="8.1999999999999993"/>
    <n v="8.4"/>
    <n v="3.3"/>
  </r>
  <r>
    <x v="12"/>
    <n v="13116"/>
    <x v="12"/>
    <s v="Lo Espejo"/>
    <n v="3"/>
    <s v="Denuncias"/>
    <n v="220104005"/>
    <n v="220104"/>
    <s v="Delitos Sexuales"/>
    <s v="Violación"/>
    <n v="3"/>
    <n v="6.2"/>
    <n v="1.8"/>
    <n v="5.4"/>
    <n v="7.3"/>
    <n v="6.5"/>
    <n v="7.5"/>
    <n v="9.5"/>
    <n v="6.5"/>
    <n v="3.3"/>
    <n v="3.4"/>
    <n v="3.4"/>
    <n v="9.4"/>
    <n v="4.8"/>
    <n v="10.7"/>
    <n v="4.5"/>
    <n v="6.4"/>
    <n v="3.7"/>
    <n v="8.3000000000000007"/>
    <n v="8.4"/>
    <n v="11.7"/>
    <n v="5.4"/>
    <n v="5.5"/>
    <n v="1.1000000000000001"/>
    <n v="9.1999999999999993"/>
    <n v="11.8"/>
    <n v="2.9"/>
    <n v="2.7"/>
    <n v="4.5"/>
    <n v="6.4"/>
    <n v="6.4"/>
    <n v="4.5999999999999996"/>
    <n v="6.5"/>
    <n v="7.5"/>
    <n v="4.4000000000000004"/>
    <n v="5.6"/>
    <n v="5.7"/>
    <n v="3.5"/>
    <n v="6"/>
    <n v="4.8"/>
    <n v="4.4000000000000004"/>
    <n v="4.5"/>
    <n v="1.8"/>
    <n v="9.1999999999999993"/>
    <n v="4.5999999999999996"/>
    <n v="6.5"/>
    <n v="9.6999999999999993"/>
    <n v="5.5"/>
    <n v="2.2000000000000002"/>
    <n v="4.5999999999999996"/>
    <n v="8.1999999999999993"/>
    <n v="8.4"/>
    <n v="3.3"/>
  </r>
  <r>
    <x v="12"/>
    <n v="13116"/>
    <x v="12"/>
    <s v="Lo Espejo"/>
    <n v="4"/>
    <s v="Detenciones"/>
    <n v="220104005"/>
    <n v="220104"/>
    <s v="Delitos Sexuales"/>
    <s v="Violación"/>
    <n v="4"/>
    <n v="0"/>
    <n v="1.8"/>
    <n v="0"/>
    <n v="0.9"/>
    <n v="1"/>
    <n v="0"/>
    <n v="2.1"/>
    <n v="0"/>
    <n v="0"/>
    <n v="1.1000000000000001"/>
    <n v="2.2999999999999998"/>
    <n v="0"/>
    <n v="0"/>
    <n v="1.8"/>
    <n v="0.9"/>
    <n v="0.9"/>
    <n v="0"/>
    <n v="1"/>
    <n v="0"/>
    <n v="0"/>
    <n v="1.1000000000000001"/>
    <n v="1.1000000000000001"/>
    <n v="1.1000000000000001"/>
    <n v="1.2"/>
    <n v="0"/>
    <n v="0"/>
    <n v="0"/>
    <n v="0.9"/>
    <n v="0"/>
    <n v="1.8"/>
    <n v="2.8"/>
    <n v="0"/>
    <n v="0"/>
    <n v="1.1000000000000001"/>
    <n v="0"/>
    <n v="0"/>
    <n v="1.2"/>
    <n v="0"/>
    <n v="0"/>
    <n v="0.9"/>
    <n v="0"/>
    <n v="1.8"/>
    <n v="0"/>
    <n v="0.9"/>
    <n v="0"/>
    <n v="2.1"/>
    <n v="0"/>
    <n v="1.1000000000000001"/>
    <n v="0"/>
    <n v="1"/>
    <n v="0"/>
    <n v="0"/>
  </r>
  <r>
    <x v="12"/>
    <n v="13117"/>
    <x v="12"/>
    <s v="Lo Prado"/>
    <n v="1"/>
    <s v="Aprehendidos"/>
    <n v="220104005"/>
    <n v="220104"/>
    <s v="Delitos Sexuales"/>
    <s v="Violación"/>
    <n v="1"/>
    <n v="0"/>
    <n v="1.9"/>
    <n v="1.9"/>
    <n v="1.9"/>
    <n v="1"/>
    <n v="0"/>
    <n v="0"/>
    <n v="0"/>
    <n v="0"/>
    <n v="1"/>
    <n v="1"/>
    <n v="1"/>
    <n v="0"/>
    <n v="0.9"/>
    <n v="0.9"/>
    <n v="0"/>
    <n v="0"/>
    <n v="1"/>
    <n v="1"/>
    <n v="2"/>
    <n v="0"/>
    <n v="2"/>
    <n v="0"/>
    <n v="1"/>
    <n v="0"/>
    <n v="0"/>
    <n v="0"/>
    <n v="0"/>
    <n v="1"/>
    <n v="0"/>
    <n v="1"/>
    <n v="0"/>
    <n v="1.2"/>
    <n v="0"/>
    <n v="0"/>
    <n v="0"/>
    <n v="1"/>
    <n v="0"/>
    <n v="0"/>
    <n v="0.9"/>
    <n v="0"/>
    <n v="1"/>
    <n v="1"/>
    <n v="1.9"/>
    <n v="0"/>
    <n v="1.2"/>
    <n v="0"/>
    <n v="0"/>
    <n v="1.2"/>
    <n v="2.5"/>
    <n v="0"/>
    <n v="0"/>
  </r>
  <r>
    <x v="12"/>
    <n v="13117"/>
    <x v="12"/>
    <s v="Lo Prado"/>
    <n v="2"/>
    <s v="Casos Policiales"/>
    <n v="220104005"/>
    <n v="220104"/>
    <s v="Delitos Sexuales"/>
    <s v="Violación"/>
    <n v="2"/>
    <n v="2.8"/>
    <n v="6.6"/>
    <n v="6.7"/>
    <n v="3.8"/>
    <n v="2.9"/>
    <n v="2.9"/>
    <n v="1.1000000000000001"/>
    <n v="3.5"/>
    <n v="2.4"/>
    <n v="6.1"/>
    <n v="3.7"/>
    <n v="3.8"/>
    <n v="2.9"/>
    <n v="7.5"/>
    <n v="14.2"/>
    <n v="2.9"/>
    <n v="1.9"/>
    <n v="6.8"/>
    <n v="10.7"/>
    <n v="6.9"/>
    <n v="1.2"/>
    <n v="2.4"/>
    <n v="6.1"/>
    <n v="13.8"/>
    <n v="3.9"/>
    <n v="5.7"/>
    <n v="3.8"/>
    <n v="3.8"/>
    <n v="4.8"/>
    <n v="2.9"/>
    <n v="9.6999999999999993"/>
    <n v="4.9000000000000004"/>
    <n v="4.5999999999999996"/>
    <n v="1.2"/>
    <n v="2.4"/>
    <n v="2.5"/>
    <n v="7.6"/>
    <n v="10.3"/>
    <n v="3.8"/>
    <n v="7.5"/>
    <n v="5.7"/>
    <n v="5.7"/>
    <n v="2.9"/>
    <n v="3.9"/>
    <n v="2"/>
    <n v="3.5"/>
    <n v="2.4"/>
    <n v="4.8"/>
    <n v="5"/>
    <n v="15.2"/>
    <n v="5.2"/>
    <n v="2.4"/>
  </r>
  <r>
    <x v="12"/>
    <n v="13117"/>
    <x v="12"/>
    <s v="Lo Prado"/>
    <n v="3"/>
    <s v="Denuncias"/>
    <n v="220104005"/>
    <n v="220104"/>
    <s v="Delitos Sexuales"/>
    <s v="Violación"/>
    <n v="3"/>
    <n v="2.8"/>
    <n v="4.7"/>
    <n v="4.8"/>
    <n v="1.9"/>
    <n v="2.9"/>
    <n v="2.9"/>
    <n v="1.1000000000000001"/>
    <n v="3.5"/>
    <n v="2.4"/>
    <n v="4.9000000000000004"/>
    <n v="3.7"/>
    <n v="2.6"/>
    <n v="2.9"/>
    <n v="6.6"/>
    <n v="13.3"/>
    <n v="2.9"/>
    <n v="1.9"/>
    <n v="5.8"/>
    <n v="9.8000000000000007"/>
    <n v="4.5999999999999996"/>
    <n v="1.2"/>
    <n v="0"/>
    <n v="6.1"/>
    <n v="13.8"/>
    <n v="3.9"/>
    <n v="5.7"/>
    <n v="3.8"/>
    <n v="3.8"/>
    <n v="3.8"/>
    <n v="2.9"/>
    <n v="9.6999999999999993"/>
    <n v="4.9000000000000004"/>
    <n v="3.5"/>
    <n v="1.2"/>
    <n v="2.4"/>
    <n v="2.5"/>
    <n v="7.6"/>
    <n v="10.3"/>
    <n v="3.8"/>
    <n v="6.6"/>
    <n v="5.7"/>
    <n v="4.8"/>
    <n v="1.9"/>
    <n v="1.9"/>
    <n v="2"/>
    <n v="2.2999999999999998"/>
    <n v="2.4"/>
    <n v="4.8"/>
    <n v="3.7"/>
    <n v="14"/>
    <n v="5.2"/>
    <n v="2.4"/>
  </r>
  <r>
    <x v="12"/>
    <n v="13117"/>
    <x v="12"/>
    <s v="Lo Prado"/>
    <n v="4"/>
    <s v="Detenciones"/>
    <n v="220104005"/>
    <n v="220104"/>
    <s v="Delitos Sexuales"/>
    <s v="Violación"/>
    <n v="4"/>
    <n v="0"/>
    <n v="1.9"/>
    <n v="1.9"/>
    <n v="1.9"/>
    <n v="1"/>
    <n v="0"/>
    <n v="0"/>
    <n v="0"/>
    <n v="0"/>
    <n v="1.2"/>
    <n v="1"/>
    <n v="1.3"/>
    <n v="0"/>
    <n v="0.9"/>
    <n v="0.9"/>
    <n v="0"/>
    <n v="0"/>
    <n v="1"/>
    <n v="1"/>
    <n v="2.2999999999999998"/>
    <n v="0"/>
    <n v="2.4"/>
    <n v="0"/>
    <n v="1"/>
    <n v="0"/>
    <n v="0"/>
    <n v="0"/>
    <n v="0"/>
    <n v="1"/>
    <n v="0"/>
    <n v="1"/>
    <n v="0"/>
    <n v="1.2"/>
    <n v="0"/>
    <n v="0"/>
    <n v="0"/>
    <n v="1"/>
    <n v="0"/>
    <n v="0"/>
    <n v="0.9"/>
    <n v="0"/>
    <n v="1"/>
    <n v="1"/>
    <n v="1.9"/>
    <n v="0"/>
    <n v="1.2"/>
    <n v="0"/>
    <n v="0"/>
    <n v="1.2"/>
    <n v="1.3"/>
    <n v="0"/>
    <n v="0"/>
  </r>
  <r>
    <x v="12"/>
    <n v="13118"/>
    <x v="12"/>
    <s v="Macul"/>
    <n v="1"/>
    <s v="Aprehendidos"/>
    <n v="220104005"/>
    <n v="220104"/>
    <s v="Delitos Sexuales"/>
    <s v="Violación"/>
    <n v="1"/>
    <n v="0"/>
    <n v="0"/>
    <n v="0"/>
    <n v="0"/>
    <n v="0.8"/>
    <n v="1.7"/>
    <n v="0.8"/>
    <n v="0"/>
    <n v="0.8"/>
    <n v="0"/>
    <n v="0.8"/>
    <n v="0.8"/>
    <n v="0.7"/>
    <n v="1.7"/>
    <n v="0"/>
    <n v="0"/>
    <n v="0"/>
    <n v="1"/>
    <n v="0.8"/>
    <n v="0"/>
    <n v="0"/>
    <n v="0"/>
    <n v="0"/>
    <n v="1"/>
    <n v="0.8"/>
    <n v="0"/>
    <n v="0"/>
    <n v="0.9"/>
    <n v="0"/>
    <n v="1.7"/>
    <n v="1.7"/>
    <n v="0"/>
    <n v="2.2000000000000002"/>
    <n v="0"/>
    <n v="1.1000000000000001"/>
    <n v="1.2"/>
    <n v="1.2"/>
    <n v="0"/>
    <n v="0"/>
    <n v="0"/>
    <n v="0"/>
    <n v="0"/>
    <n v="0"/>
    <n v="0.8"/>
    <n v="0"/>
    <n v="2.2000000000000002"/>
    <n v="0"/>
    <n v="1.1000000000000001"/>
    <n v="2.2999999999999998"/>
    <n v="1"/>
    <n v="0"/>
    <n v="1.1000000000000001"/>
  </r>
  <r>
    <x v="12"/>
    <n v="13118"/>
    <x v="12"/>
    <s v="Macul"/>
    <n v="2"/>
    <s v="Casos Policiales"/>
    <n v="220104005"/>
    <n v="220104"/>
    <s v="Delitos Sexuales"/>
    <s v="Violación"/>
    <n v="2"/>
    <n v="4.3"/>
    <n v="5.0999999999999996"/>
    <n v="4.3"/>
    <n v="0.8"/>
    <n v="1.7"/>
    <n v="6.7"/>
    <n v="6.5"/>
    <n v="2.2000000000000002"/>
    <n v="1.1000000000000001"/>
    <n v="4.5999999999999996"/>
    <n v="4.7"/>
    <n v="3.6"/>
    <n v="4.5"/>
    <n v="6"/>
    <n v="1.7"/>
    <n v="3.4"/>
    <n v="7.6"/>
    <n v="2.5"/>
    <n v="4.2"/>
    <n v="1.1000000000000001"/>
    <n v="4.4000000000000004"/>
    <n v="3.4"/>
    <n v="2.2999999999999998"/>
    <n v="1"/>
    <n v="12.1"/>
    <n v="1.5"/>
    <n v="0.9"/>
    <n v="6"/>
    <n v="1.7"/>
    <n v="4.2"/>
    <n v="8.4"/>
    <n v="0"/>
    <n v="3.3"/>
    <n v="3.3"/>
    <n v="4.5"/>
    <n v="7"/>
    <n v="8.3000000000000007"/>
    <n v="8.5"/>
    <n v="3.7"/>
    <n v="6"/>
    <n v="6"/>
    <n v="4.3"/>
    <n v="2.5"/>
    <n v="1.7"/>
    <n v="2.5"/>
    <n v="5.5"/>
    <n v="2.2000000000000002"/>
    <n v="2.2999999999999998"/>
    <n v="8.1999999999999993"/>
    <n v="7.2"/>
    <n v="14.7"/>
    <n v="1.1000000000000001"/>
  </r>
  <r>
    <x v="12"/>
    <n v="13118"/>
    <x v="12"/>
    <s v="Macul"/>
    <n v="3"/>
    <s v="Denuncias"/>
    <n v="220104005"/>
    <n v="220104"/>
    <s v="Delitos Sexuales"/>
    <s v="Violación"/>
    <n v="3"/>
    <n v="4.3"/>
    <n v="5.0999999999999996"/>
    <n v="4.3"/>
    <n v="0.8"/>
    <n v="0.8"/>
    <n v="5"/>
    <n v="5.4"/>
    <n v="2.2000000000000002"/>
    <n v="0"/>
    <n v="4.5999999999999996"/>
    <n v="3.5"/>
    <n v="2.4"/>
    <n v="3.7"/>
    <n v="4.3"/>
    <n v="1.7"/>
    <n v="3.4"/>
    <n v="7.6"/>
    <n v="2.5"/>
    <n v="3.3"/>
    <n v="1.1000000000000001"/>
    <n v="4.4000000000000004"/>
    <n v="3.4"/>
    <n v="2.2999999999999998"/>
    <n v="1"/>
    <n v="9.6999999999999993"/>
    <n v="1.5"/>
    <n v="0.9"/>
    <n v="5.0999999999999996"/>
    <n v="1.7"/>
    <n v="2.5"/>
    <n v="6.7"/>
    <n v="0"/>
    <n v="1.1000000000000001"/>
    <n v="3.3"/>
    <n v="3.4"/>
    <n v="4.5999999999999996"/>
    <n v="5.9"/>
    <n v="8.5"/>
    <n v="3.7"/>
    <n v="6"/>
    <n v="6"/>
    <n v="4.3"/>
    <n v="2.5"/>
    <n v="0.8"/>
    <n v="2.5"/>
    <n v="3.3"/>
    <n v="2.2000000000000002"/>
    <n v="1.1000000000000001"/>
    <n v="5.8"/>
    <n v="7.2"/>
    <n v="14.7"/>
    <n v="0"/>
  </r>
  <r>
    <x v="12"/>
    <n v="13118"/>
    <x v="12"/>
    <s v="Macul"/>
    <n v="4"/>
    <s v="Detenciones"/>
    <n v="220104005"/>
    <n v="220104"/>
    <s v="Delitos Sexuales"/>
    <s v="Violación"/>
    <n v="4"/>
    <n v="0"/>
    <n v="0"/>
    <n v="0"/>
    <n v="0"/>
    <n v="0.8"/>
    <n v="1.7"/>
    <n v="1.1000000000000001"/>
    <n v="0"/>
    <n v="1.1000000000000001"/>
    <n v="0"/>
    <n v="1.2"/>
    <n v="1.2"/>
    <n v="0.7"/>
    <n v="1.7"/>
    <n v="0"/>
    <n v="0"/>
    <n v="0"/>
    <n v="1"/>
    <n v="0.8"/>
    <n v="0"/>
    <n v="0"/>
    <n v="0"/>
    <n v="0"/>
    <n v="1"/>
    <n v="2.4"/>
    <n v="0"/>
    <n v="0"/>
    <n v="0.9"/>
    <n v="0"/>
    <n v="1.7"/>
    <n v="1.7"/>
    <n v="0"/>
    <n v="2.2000000000000002"/>
    <n v="0"/>
    <n v="1.1000000000000001"/>
    <n v="2.2999999999999998"/>
    <n v="2.4"/>
    <n v="0"/>
    <n v="0"/>
    <n v="0"/>
    <n v="0"/>
    <n v="0"/>
    <n v="0"/>
    <n v="0.8"/>
    <n v="0"/>
    <n v="2.2000000000000002"/>
    <n v="0"/>
    <n v="1.1000000000000001"/>
    <n v="2.2999999999999998"/>
    <n v="1"/>
    <n v="0"/>
    <n v="1.1000000000000001"/>
  </r>
  <r>
    <x v="12"/>
    <n v="13119"/>
    <x v="12"/>
    <s v="Maipú"/>
    <n v="1"/>
    <s v="Aprehendidos"/>
    <n v="220104005"/>
    <n v="220104"/>
    <s v="Delitos Sexuales"/>
    <s v="Violación"/>
    <n v="1"/>
    <n v="0.2"/>
    <n v="0.8"/>
    <n v="0.4"/>
    <n v="0.4"/>
    <n v="0.6"/>
    <n v="0.6"/>
    <n v="0.4"/>
    <n v="0"/>
    <n v="0"/>
    <n v="0.2"/>
    <n v="0.2"/>
    <n v="0.2"/>
    <n v="0.2"/>
    <n v="0.4"/>
    <n v="0.8"/>
    <n v="0.6"/>
    <n v="0.6"/>
    <n v="0.4"/>
    <n v="0.4"/>
    <n v="0.4"/>
    <n v="0"/>
    <n v="0.2"/>
    <n v="0.2"/>
    <n v="0.4"/>
    <n v="0.2"/>
    <n v="0.2"/>
    <n v="0.6"/>
    <n v="1"/>
    <n v="0.6"/>
    <n v="0.4"/>
    <n v="0.4"/>
    <n v="0.4"/>
    <n v="0"/>
    <n v="0.2"/>
    <n v="0.1"/>
    <n v="0.1"/>
    <n v="0.1"/>
    <n v="0.2"/>
    <n v="0"/>
    <n v="0.4"/>
    <n v="0.4"/>
    <n v="0.8"/>
    <n v="0.9"/>
    <n v="0.8"/>
    <n v="0"/>
    <n v="0.3"/>
    <n v="0"/>
    <n v="0.5"/>
    <n v="0.1"/>
    <n v="1"/>
    <n v="0.1"/>
    <n v="0"/>
  </r>
  <r>
    <x v="12"/>
    <n v="13119"/>
    <x v="12"/>
    <s v="Maipú"/>
    <n v="2"/>
    <s v="Casos Policiales"/>
    <n v="220104005"/>
    <n v="220104"/>
    <s v="Delitos Sexuales"/>
    <s v="Violación"/>
    <n v="2"/>
    <n v="4.3"/>
    <n v="6.9"/>
    <n v="4"/>
    <n v="3.6"/>
    <n v="3.8"/>
    <n v="2.6"/>
    <n v="1.8"/>
    <n v="0.5"/>
    <n v="0.9"/>
    <n v="0.8"/>
    <n v="2"/>
    <n v="1.9"/>
    <n v="6"/>
    <n v="4.3"/>
    <n v="3.3"/>
    <n v="2.7"/>
    <n v="4.2"/>
    <n v="1.9"/>
    <n v="2.1"/>
    <n v="2.2000000000000002"/>
    <n v="1"/>
    <n v="1.2"/>
    <n v="1.1000000000000001"/>
    <n v="2.1"/>
    <n v="1.8"/>
    <n v="2.2000000000000002"/>
    <n v="5"/>
    <n v="4.4000000000000004"/>
    <n v="3.6"/>
    <n v="2.8"/>
    <n v="1.7"/>
    <n v="3.2"/>
    <n v="1.4"/>
    <n v="1.4"/>
    <n v="1.6"/>
    <n v="1.6"/>
    <n v="2.2000000000000002"/>
    <n v="2.2999999999999998"/>
    <n v="4.8"/>
    <n v="3.7"/>
    <n v="5.2"/>
    <n v="4.2"/>
    <n v="6.6"/>
    <n v="1.9"/>
    <n v="2.6"/>
    <n v="1.1000000000000001"/>
    <n v="1.5"/>
    <n v="1.5"/>
    <n v="1.5"/>
    <n v="1.5"/>
    <n v="2.9"/>
    <n v="0.9"/>
  </r>
  <r>
    <x v="12"/>
    <n v="13119"/>
    <x v="12"/>
    <s v="Maipú"/>
    <n v="3"/>
    <s v="Denuncias"/>
    <n v="220104005"/>
    <n v="220104"/>
    <s v="Delitos Sexuales"/>
    <s v="Violación"/>
    <n v="3"/>
    <n v="4.0999999999999996"/>
    <n v="6.1"/>
    <n v="3.6"/>
    <n v="3.2"/>
    <n v="3.2"/>
    <n v="2.1"/>
    <n v="1.6"/>
    <n v="0.5"/>
    <n v="0.9"/>
    <n v="0.7"/>
    <n v="1.9"/>
    <n v="1.9"/>
    <n v="5.9"/>
    <n v="3.9"/>
    <n v="2.5"/>
    <n v="2.1"/>
    <n v="3.6"/>
    <n v="1.5"/>
    <n v="1.7"/>
    <n v="2"/>
    <n v="1"/>
    <n v="1.1000000000000001"/>
    <n v="1"/>
    <n v="1.9"/>
    <n v="1.8"/>
    <n v="2.1"/>
    <n v="4.5"/>
    <n v="3.5"/>
    <n v="3"/>
    <n v="2.5"/>
    <n v="1.3"/>
    <n v="2.8"/>
    <n v="1.4"/>
    <n v="1.2"/>
    <n v="1.5"/>
    <n v="1.5"/>
    <n v="2.1"/>
    <n v="2.2000000000000002"/>
    <n v="4.8"/>
    <n v="3.3"/>
    <n v="4.8"/>
    <n v="3.6"/>
    <n v="5.7"/>
    <n v="1.1000000000000001"/>
    <n v="2.6"/>
    <n v="0.8"/>
    <n v="1.5"/>
    <n v="1"/>
    <n v="1.4"/>
    <n v="1.5"/>
    <n v="2.8"/>
    <n v="0.9"/>
  </r>
  <r>
    <x v="12"/>
    <n v="13119"/>
    <x v="12"/>
    <s v="Maipú"/>
    <n v="4"/>
    <s v="Detenciones"/>
    <n v="220104005"/>
    <n v="220104"/>
    <s v="Delitos Sexuales"/>
    <s v="Violación"/>
    <n v="4"/>
    <n v="0.2"/>
    <n v="0.8"/>
    <n v="0.4"/>
    <n v="0.4"/>
    <n v="0.6"/>
    <n v="0.6"/>
    <n v="0.2"/>
    <n v="0"/>
    <n v="0"/>
    <n v="0.1"/>
    <n v="0.1"/>
    <n v="0.1"/>
    <n v="0.2"/>
    <n v="0.4"/>
    <n v="0.8"/>
    <n v="0.6"/>
    <n v="0.6"/>
    <n v="0.4"/>
    <n v="0.4"/>
    <n v="0.2"/>
    <n v="0"/>
    <n v="0.1"/>
    <n v="0.1"/>
    <n v="0.2"/>
    <n v="0.1"/>
    <n v="0.2"/>
    <n v="0.6"/>
    <n v="1"/>
    <n v="0.6"/>
    <n v="0.4"/>
    <n v="0.4"/>
    <n v="0.4"/>
    <n v="0"/>
    <n v="0.2"/>
    <n v="0.1"/>
    <n v="0.1"/>
    <n v="0.1"/>
    <n v="0.2"/>
    <n v="0"/>
    <n v="0.4"/>
    <n v="0.4"/>
    <n v="0.6"/>
    <n v="0.9"/>
    <n v="0.8"/>
    <n v="0"/>
    <n v="0.3"/>
    <n v="0"/>
    <n v="0.5"/>
    <n v="0.1"/>
    <n v="1"/>
    <n v="0.1"/>
    <n v="0"/>
  </r>
  <r>
    <x v="12"/>
    <n v="13120"/>
    <x v="12"/>
    <s v="Ñuñoa"/>
    <n v="1"/>
    <s v="Aprehendidos"/>
    <n v="220104005"/>
    <n v="220104"/>
    <s v="Delitos Sexuales"/>
    <s v="Violación"/>
    <n v="1"/>
    <n v="0"/>
    <n v="0"/>
    <n v="0"/>
    <n v="0.5"/>
    <n v="1"/>
    <n v="1.5"/>
    <n v="0"/>
    <n v="0"/>
    <n v="0"/>
    <n v="0"/>
    <n v="1"/>
    <n v="0"/>
    <n v="0"/>
    <n v="0.5"/>
    <n v="0"/>
    <n v="0.5"/>
    <n v="0"/>
    <n v="0.5"/>
    <n v="0"/>
    <n v="1.4"/>
    <n v="0.5"/>
    <n v="0.5"/>
    <n v="0"/>
    <n v="1"/>
    <n v="0.4"/>
    <n v="0"/>
    <n v="0"/>
    <n v="0.5"/>
    <n v="0.5"/>
    <n v="0"/>
    <n v="0.5"/>
    <n v="0"/>
    <n v="0"/>
    <n v="0"/>
    <n v="0"/>
    <n v="0"/>
    <n v="0.8"/>
    <n v="0"/>
    <n v="0.4"/>
    <n v="0.5"/>
    <n v="0"/>
    <n v="0"/>
    <n v="0"/>
    <n v="0.5"/>
    <n v="0.5"/>
    <n v="0"/>
    <n v="0.7"/>
    <n v="0"/>
    <n v="0"/>
    <n v="1.6"/>
    <n v="0.8"/>
    <n v="0"/>
  </r>
  <r>
    <x v="12"/>
    <n v="13120"/>
    <x v="12"/>
    <s v="Ñuñoa"/>
    <n v="2"/>
    <s v="Casos Policiales"/>
    <n v="220104005"/>
    <n v="220104"/>
    <s v="Delitos Sexuales"/>
    <s v="Violación"/>
    <n v="2"/>
    <n v="0.5"/>
    <n v="0.5"/>
    <n v="2.1"/>
    <n v="3.5"/>
    <n v="0.5"/>
    <n v="4.4000000000000004"/>
    <n v="2.9"/>
    <n v="2.9"/>
    <n v="3"/>
    <n v="0.8"/>
    <n v="1.5"/>
    <n v="3.2"/>
    <n v="3.6"/>
    <n v="1.1000000000000001"/>
    <n v="0.5"/>
    <n v="1"/>
    <n v="3.5"/>
    <n v="2"/>
    <n v="1"/>
    <n v="3.6"/>
    <n v="1.5"/>
    <n v="2.2000000000000002"/>
    <n v="2.2999999999999998"/>
    <n v="4.7"/>
    <n v="7.9"/>
    <n v="0.4"/>
    <n v="2.1"/>
    <n v="4.7"/>
    <n v="2.1"/>
    <n v="2"/>
    <n v="3"/>
    <n v="1.9"/>
    <n v="2.2000000000000002"/>
    <n v="1.5"/>
    <n v="2.2000000000000002"/>
    <n v="3.8"/>
    <n v="3.1"/>
    <n v="4"/>
    <n v="5.6"/>
    <n v="2.1"/>
    <n v="3.1"/>
    <n v="4.0999999999999996"/>
    <n v="3.5"/>
    <n v="1.5"/>
    <n v="3.4"/>
    <n v="0.7"/>
    <n v="3"/>
    <n v="4.5"/>
    <n v="2.2999999999999998"/>
    <n v="5.5"/>
    <n v="8.8000000000000007"/>
    <n v="3"/>
  </r>
  <r>
    <x v="12"/>
    <n v="13120"/>
    <x v="12"/>
    <s v="Ñuñoa"/>
    <n v="3"/>
    <s v="Denuncias"/>
    <n v="220104005"/>
    <n v="220104"/>
    <s v="Delitos Sexuales"/>
    <s v="Violación"/>
    <n v="3"/>
    <n v="0.5"/>
    <n v="0.5"/>
    <n v="2.1"/>
    <n v="3"/>
    <n v="0.5"/>
    <n v="2.9"/>
    <n v="2.9"/>
    <n v="2.9"/>
    <n v="3"/>
    <n v="0.8"/>
    <n v="1.5"/>
    <n v="3.2"/>
    <n v="3.6"/>
    <n v="0.5"/>
    <n v="0.5"/>
    <n v="0.5"/>
    <n v="3.5"/>
    <n v="1.5"/>
    <n v="1"/>
    <n v="2.2000000000000002"/>
    <n v="0.7"/>
    <n v="1.5"/>
    <n v="1.5"/>
    <n v="4.7"/>
    <n v="7.1"/>
    <n v="0.4"/>
    <n v="2.1"/>
    <n v="4.2"/>
    <n v="1.5"/>
    <n v="2"/>
    <n v="2.5"/>
    <n v="1.9"/>
    <n v="2.2000000000000002"/>
    <n v="1.5"/>
    <n v="2.2000000000000002"/>
    <n v="3.8"/>
    <n v="2.2999999999999998"/>
    <n v="4"/>
    <n v="5.2"/>
    <n v="1.6"/>
    <n v="3.1"/>
    <n v="4.0999999999999996"/>
    <n v="3.5"/>
    <n v="1"/>
    <n v="2.9"/>
    <n v="0.7"/>
    <n v="2.2000000000000002"/>
    <n v="4.5"/>
    <n v="2.2999999999999998"/>
    <n v="3.9"/>
    <n v="8"/>
    <n v="3"/>
  </r>
  <r>
    <x v="12"/>
    <n v="13120"/>
    <x v="12"/>
    <s v="Ñuñoa"/>
    <n v="4"/>
    <s v="Detenciones"/>
    <n v="220104005"/>
    <n v="220104"/>
    <s v="Delitos Sexuales"/>
    <s v="Violación"/>
    <n v="4"/>
    <n v="0"/>
    <n v="0"/>
    <n v="0"/>
    <n v="0.5"/>
    <n v="1"/>
    <n v="1.5"/>
    <n v="0"/>
    <n v="0"/>
    <n v="0"/>
    <n v="0"/>
    <n v="1"/>
    <n v="0"/>
    <n v="0"/>
    <n v="0.5"/>
    <n v="0"/>
    <n v="0.5"/>
    <n v="0"/>
    <n v="0.5"/>
    <n v="0"/>
    <n v="1.4"/>
    <n v="0.7"/>
    <n v="0.7"/>
    <n v="0.8"/>
    <n v="1"/>
    <n v="0.8"/>
    <n v="0"/>
    <n v="0"/>
    <n v="0.5"/>
    <n v="0.5"/>
    <n v="0"/>
    <n v="0.5"/>
    <n v="0"/>
    <n v="0"/>
    <n v="0"/>
    <n v="0"/>
    <n v="0"/>
    <n v="0.8"/>
    <n v="0"/>
    <n v="0.4"/>
    <n v="0.5"/>
    <n v="0"/>
    <n v="0"/>
    <n v="0"/>
    <n v="0.5"/>
    <n v="0.5"/>
    <n v="0"/>
    <n v="0.7"/>
    <n v="0"/>
    <n v="0"/>
    <n v="1.6"/>
    <n v="0.8"/>
    <n v="0"/>
  </r>
  <r>
    <x v="12"/>
    <n v="13121"/>
    <x v="12"/>
    <s v="Pedro Aguirre Cerda"/>
    <n v="1"/>
    <s v="Aprehendidos"/>
    <n v="220104005"/>
    <n v="220104"/>
    <s v="Delitos Sexuales"/>
    <s v="Violación"/>
    <n v="1"/>
    <n v="0.9"/>
    <n v="0"/>
    <n v="0"/>
    <n v="0"/>
    <n v="0.9"/>
    <n v="0.9"/>
    <n v="0"/>
    <n v="0.9"/>
    <n v="0.9"/>
    <n v="0"/>
    <n v="1"/>
    <n v="1.9"/>
    <n v="0.9"/>
    <n v="2.6"/>
    <n v="0.9"/>
    <n v="0"/>
    <n v="3.6"/>
    <n v="1"/>
    <n v="0"/>
    <n v="0"/>
    <n v="0"/>
    <n v="0"/>
    <n v="0"/>
    <n v="1.9"/>
    <n v="0"/>
    <n v="0.9"/>
    <n v="0"/>
    <n v="0.9"/>
    <n v="0.9"/>
    <n v="0"/>
    <n v="1"/>
    <n v="0.9"/>
    <n v="0"/>
    <n v="0"/>
    <n v="1.2"/>
    <n v="0"/>
    <n v="1"/>
    <n v="1.3"/>
    <n v="0"/>
    <n v="6.1"/>
    <n v="0"/>
    <n v="0"/>
    <n v="0"/>
    <n v="0.9"/>
    <n v="0"/>
    <n v="0"/>
    <n v="1.2"/>
    <n v="1.2"/>
    <n v="1.3"/>
    <n v="1"/>
    <n v="0"/>
    <n v="1.2"/>
  </r>
  <r>
    <x v="12"/>
    <n v="13121"/>
    <x v="12"/>
    <s v="Pedro Aguirre Cerda"/>
    <n v="2"/>
    <s v="Casos Policiales"/>
    <n v="220104005"/>
    <n v="220104"/>
    <s v="Delitos Sexuales"/>
    <s v="Violación"/>
    <n v="2"/>
    <n v="4.3"/>
    <n v="2.6"/>
    <n v="5.3"/>
    <n v="1.8"/>
    <n v="7.2"/>
    <n v="1.8"/>
    <n v="8.1"/>
    <n v="7.1"/>
    <n v="2.4"/>
    <n v="5"/>
    <n v="3.8"/>
    <n v="6.6"/>
    <n v="7.4"/>
    <n v="6.1"/>
    <n v="6.1"/>
    <n v="5.3"/>
    <n v="6.3"/>
    <n v="2.7"/>
    <n v="2.7"/>
    <n v="2.2999999999999998"/>
    <n v="4.8"/>
    <n v="6.1"/>
    <n v="7.5"/>
    <n v="3.9"/>
    <n v="5.3"/>
    <n v="2.8"/>
    <n v="2.6"/>
    <n v="7.9"/>
    <n v="1.8"/>
    <n v="4.5"/>
    <n v="5.4"/>
    <n v="7.3"/>
    <n v="2.2999999999999998"/>
    <n v="3.6"/>
    <n v="1.2"/>
    <n v="7.6"/>
    <n v="5.2"/>
    <n v="4"/>
    <n v="6.5"/>
    <n v="9.5"/>
    <n v="7.9"/>
    <n v="3.5"/>
    <n v="5.4"/>
    <n v="9.9"/>
    <n v="4.5999999999999996"/>
    <n v="5.9"/>
    <n v="3.6"/>
    <n v="4.9000000000000004"/>
    <n v="10.199999999999999"/>
    <n v="5.2"/>
    <n v="16.3"/>
    <n v="2.4"/>
  </r>
  <r>
    <x v="12"/>
    <n v="13121"/>
    <x v="12"/>
    <s v="Pedro Aguirre Cerda"/>
    <n v="3"/>
    <s v="Denuncias"/>
    <n v="220104005"/>
    <n v="220104"/>
    <s v="Delitos Sexuales"/>
    <s v="Violación"/>
    <n v="3"/>
    <n v="3.5"/>
    <n v="2.6"/>
    <n v="5.3"/>
    <n v="1.8"/>
    <n v="6.3"/>
    <n v="0.9"/>
    <n v="8.1"/>
    <n v="5.9"/>
    <n v="1.2"/>
    <n v="5"/>
    <n v="3.8"/>
    <n v="4"/>
    <n v="6.5"/>
    <n v="3.5"/>
    <n v="5.3"/>
    <n v="5.3"/>
    <n v="2.7"/>
    <n v="2.7"/>
    <n v="2.7"/>
    <n v="2.2999999999999998"/>
    <n v="4.8"/>
    <n v="6.1"/>
    <n v="7.5"/>
    <n v="2.6"/>
    <n v="5.3"/>
    <n v="1.9"/>
    <n v="2.6"/>
    <n v="7"/>
    <n v="0.9"/>
    <n v="4.5"/>
    <n v="5.4"/>
    <n v="6.4"/>
    <n v="2.2999999999999998"/>
    <n v="3.6"/>
    <n v="0"/>
    <n v="7.6"/>
    <n v="5.2"/>
    <n v="2.7"/>
    <n v="5.6"/>
    <n v="6.9"/>
    <n v="7.9"/>
    <n v="3.5"/>
    <n v="5.4"/>
    <n v="9"/>
    <n v="4.5999999999999996"/>
    <n v="5.9"/>
    <n v="2.4"/>
    <n v="3.7"/>
    <n v="8.9"/>
    <n v="5.2"/>
    <n v="16.3"/>
    <n v="1.2"/>
  </r>
  <r>
    <x v="12"/>
    <n v="13121"/>
    <x v="12"/>
    <s v="Pedro Aguirre Cerda"/>
    <n v="4"/>
    <s v="Detenciones"/>
    <n v="220104005"/>
    <n v="220104"/>
    <s v="Delitos Sexuales"/>
    <s v="Violación"/>
    <n v="4"/>
    <n v="0.9"/>
    <n v="0"/>
    <n v="0"/>
    <n v="0"/>
    <n v="0.9"/>
    <n v="0.9"/>
    <n v="0"/>
    <n v="1.2"/>
    <n v="1.2"/>
    <n v="0"/>
    <n v="1"/>
    <n v="2.6"/>
    <n v="0.9"/>
    <n v="2.6"/>
    <n v="0.9"/>
    <n v="0"/>
    <n v="3.6"/>
    <n v="1"/>
    <n v="0"/>
    <n v="0"/>
    <n v="0"/>
    <n v="0"/>
    <n v="0"/>
    <n v="1.3"/>
    <n v="0"/>
    <n v="0.9"/>
    <n v="0"/>
    <n v="0.9"/>
    <n v="0.9"/>
    <n v="0"/>
    <n v="1"/>
    <n v="0.9"/>
    <n v="0"/>
    <n v="0"/>
    <n v="1.2"/>
    <n v="0"/>
    <n v="1"/>
    <n v="1.3"/>
    <n v="0.9"/>
    <n v="2.6"/>
    <n v="0"/>
    <n v="0"/>
    <n v="0"/>
    <n v="0.9"/>
    <n v="0"/>
    <n v="0"/>
    <n v="1.2"/>
    <n v="1.2"/>
    <n v="1.3"/>
    <n v="1"/>
    <n v="0"/>
    <n v="1.2"/>
  </r>
  <r>
    <x v="12"/>
    <n v="13122"/>
    <x v="12"/>
    <s v="Peñalolén"/>
    <n v="1"/>
    <s v="Aprehendidos"/>
    <n v="220104005"/>
    <n v="220104"/>
    <s v="Delitos Sexuales"/>
    <s v="Violación"/>
    <n v="1"/>
    <n v="0"/>
    <n v="0.8"/>
    <n v="0.8"/>
    <n v="1.2"/>
    <n v="1.6"/>
    <n v="0.8"/>
    <n v="0.4"/>
    <n v="1.2"/>
    <n v="0.4"/>
    <n v="0"/>
    <n v="1"/>
    <n v="0.4"/>
    <n v="0"/>
    <n v="1.7"/>
    <n v="0.4"/>
    <n v="1.2"/>
    <n v="0.4"/>
    <n v="0.4"/>
    <n v="1.2"/>
    <n v="1.2"/>
    <n v="0.8"/>
    <n v="0.4"/>
    <n v="0.4"/>
    <n v="1.2"/>
    <n v="0.4"/>
    <n v="0"/>
    <n v="0.4"/>
    <n v="0.8"/>
    <n v="0.4"/>
    <n v="0"/>
    <n v="0.4"/>
    <n v="0.8"/>
    <n v="0.8"/>
    <n v="0.8"/>
    <n v="0"/>
    <n v="0"/>
    <n v="0.4"/>
    <n v="0"/>
    <n v="0"/>
    <n v="0.4"/>
    <n v="1.3"/>
    <n v="1.2"/>
    <n v="0"/>
    <n v="0.8"/>
    <n v="0.8"/>
    <n v="0"/>
    <n v="0.8"/>
    <n v="0.4"/>
    <n v="0"/>
    <n v="0.8"/>
    <n v="0.4"/>
    <n v="0.4"/>
  </r>
  <r>
    <x v="12"/>
    <n v="13122"/>
    <x v="12"/>
    <s v="Peñalolén"/>
    <n v="2"/>
    <s v="Casos Policiales"/>
    <n v="220104005"/>
    <n v="220104"/>
    <s v="Delitos Sexuales"/>
    <s v="Violación"/>
    <n v="2"/>
    <n v="3"/>
    <n v="4.2"/>
    <n v="7.9"/>
    <n v="5.8"/>
    <n v="6.1"/>
    <n v="4.9000000000000004"/>
    <n v="3.6"/>
    <n v="3.6"/>
    <n v="1.2"/>
    <n v="2.4"/>
    <n v="2.8"/>
    <n v="5.9"/>
    <n v="4.5"/>
    <n v="5.9"/>
    <n v="7.1"/>
    <n v="5.8"/>
    <n v="4.9000000000000004"/>
    <n v="3.7"/>
    <n v="4.0999999999999996"/>
    <n v="3.6"/>
    <n v="2.4"/>
    <n v="3.5"/>
    <n v="4.3"/>
    <n v="3.9"/>
    <n v="4.7"/>
    <n v="1.1000000000000001"/>
    <n v="6.3"/>
    <n v="3.8"/>
    <n v="5.4"/>
    <n v="6.2"/>
    <n v="3.7"/>
    <n v="4.9000000000000004"/>
    <n v="4.8"/>
    <n v="4.7"/>
    <n v="3.5"/>
    <n v="6.3"/>
    <n v="3.9"/>
    <n v="5.0999999999999996"/>
    <n v="2.2000000000000002"/>
    <n v="4.5999999999999996"/>
    <n v="5.9"/>
    <n v="3.7"/>
    <n v="6.2"/>
    <n v="3.3"/>
    <n v="4.9000000000000004"/>
    <n v="2.4"/>
    <n v="5.0999999999999996"/>
    <n v="4.7"/>
    <n v="3.2"/>
    <n v="5.9"/>
    <n v="7.1"/>
    <n v="1.2"/>
  </r>
  <r>
    <x v="12"/>
    <n v="13122"/>
    <x v="12"/>
    <s v="Peñalolén"/>
    <n v="3"/>
    <s v="Denuncias"/>
    <n v="220104005"/>
    <n v="220104"/>
    <s v="Delitos Sexuales"/>
    <s v="Violación"/>
    <n v="3"/>
    <n v="3"/>
    <n v="3.3"/>
    <n v="7.1"/>
    <n v="4.5"/>
    <n v="4.5"/>
    <n v="4.0999999999999996"/>
    <n v="3.2"/>
    <n v="2.4"/>
    <n v="0.8"/>
    <n v="2.4"/>
    <n v="2.8"/>
    <n v="5.5"/>
    <n v="4.5"/>
    <n v="4.2"/>
    <n v="6.7"/>
    <n v="4.5999999999999996"/>
    <n v="4.5"/>
    <n v="3.3"/>
    <n v="2.8"/>
    <n v="3.2"/>
    <n v="1.6"/>
    <n v="3.2"/>
    <n v="3.9"/>
    <n v="2.8"/>
    <n v="4.3"/>
    <n v="1.1000000000000001"/>
    <n v="5.9"/>
    <n v="2.9"/>
    <n v="5"/>
    <n v="6.2"/>
    <n v="3.3"/>
    <n v="4.0999999999999996"/>
    <n v="4"/>
    <n v="3.9"/>
    <n v="3.5"/>
    <n v="6.3"/>
    <n v="3.5"/>
    <n v="5.0999999999999996"/>
    <n v="2.2000000000000002"/>
    <n v="4.2"/>
    <n v="4.5999999999999996"/>
    <n v="2.5"/>
    <n v="6.2"/>
    <n v="2.5"/>
    <n v="4.0999999999999996"/>
    <n v="2.4"/>
    <n v="4.3"/>
    <n v="4.3"/>
    <n v="3.2"/>
    <n v="5.0999999999999996"/>
    <n v="6.7"/>
    <n v="0.8"/>
  </r>
  <r>
    <x v="12"/>
    <n v="13122"/>
    <x v="12"/>
    <s v="Peñalolén"/>
    <n v="4"/>
    <s v="Detenciones"/>
    <n v="220104005"/>
    <n v="220104"/>
    <s v="Delitos Sexuales"/>
    <s v="Violación"/>
    <n v="4"/>
    <n v="0"/>
    <n v="0.8"/>
    <n v="0.8"/>
    <n v="1.2"/>
    <n v="1.6"/>
    <n v="0.8"/>
    <n v="0.4"/>
    <n v="1.2"/>
    <n v="0.4"/>
    <n v="0"/>
    <n v="1"/>
    <n v="0.4"/>
    <n v="0"/>
    <n v="1.7"/>
    <n v="0.4"/>
    <n v="1.2"/>
    <n v="0.4"/>
    <n v="0.4"/>
    <n v="1.2"/>
    <n v="0.4"/>
    <n v="0.8"/>
    <n v="0.4"/>
    <n v="0.4"/>
    <n v="1.2"/>
    <n v="0.4"/>
    <n v="0"/>
    <n v="0.4"/>
    <n v="0.8"/>
    <n v="0.4"/>
    <n v="0"/>
    <n v="0.4"/>
    <n v="0.8"/>
    <n v="0.8"/>
    <n v="0.8"/>
    <n v="0"/>
    <n v="0"/>
    <n v="0.4"/>
    <n v="0"/>
    <n v="0"/>
    <n v="0.4"/>
    <n v="1.3"/>
    <n v="1.2"/>
    <n v="0"/>
    <n v="0.8"/>
    <n v="0.8"/>
    <n v="0"/>
    <n v="0.8"/>
    <n v="0.4"/>
    <n v="0"/>
    <n v="0.8"/>
    <n v="0.4"/>
    <n v="0.4"/>
  </r>
  <r>
    <x v="12"/>
    <n v="13123"/>
    <x v="12"/>
    <s v="Providencia"/>
    <n v="1"/>
    <s v="Aprehendidos"/>
    <n v="220104005"/>
    <n v="220104"/>
    <s v="Delitos Sexuales"/>
    <s v="Violación"/>
    <n v="1"/>
    <n v="1.5"/>
    <n v="0.8"/>
    <n v="0.8"/>
    <n v="0"/>
    <n v="0.7"/>
    <n v="0.7"/>
    <n v="0.7"/>
    <n v="0"/>
    <n v="0"/>
    <n v="0"/>
    <n v="1"/>
    <n v="0"/>
    <n v="1.3"/>
    <n v="0"/>
    <n v="0"/>
    <n v="0"/>
    <n v="0"/>
    <n v="1"/>
    <n v="0.7"/>
    <n v="0.7"/>
    <n v="0.7"/>
    <n v="0"/>
    <n v="0"/>
    <n v="1"/>
    <n v="0"/>
    <n v="0"/>
    <n v="0.8"/>
    <n v="0.8"/>
    <n v="0"/>
    <n v="0"/>
    <n v="1"/>
    <n v="0.7"/>
    <n v="1.6"/>
    <n v="1.6"/>
    <n v="0"/>
    <n v="0.8"/>
    <n v="1"/>
    <n v="0"/>
    <n v="0"/>
    <n v="0"/>
    <n v="0"/>
    <n v="0.8"/>
    <n v="0"/>
    <n v="1"/>
    <n v="0"/>
    <n v="0.8"/>
    <n v="0"/>
    <n v="0"/>
    <n v="0"/>
    <n v="1"/>
    <n v="0"/>
    <n v="0"/>
  </r>
  <r>
    <x v="12"/>
    <n v="13123"/>
    <x v="12"/>
    <s v="Providencia"/>
    <n v="2"/>
    <s v="Casos Policiales"/>
    <n v="220104005"/>
    <n v="220104"/>
    <s v="Delitos Sexuales"/>
    <s v="Violación"/>
    <n v="2"/>
    <n v="5.4"/>
    <n v="3"/>
    <n v="4.5"/>
    <n v="5.2"/>
    <n v="3.7"/>
    <n v="2.2000000000000002"/>
    <n v="5.5"/>
    <n v="1.6"/>
    <n v="2.4"/>
    <n v="5.6"/>
    <n v="2.4"/>
    <n v="4"/>
    <n v="6.3"/>
    <n v="5.4"/>
    <n v="4.5999999999999996"/>
    <n v="4.5"/>
    <n v="3.7"/>
    <n v="4.4000000000000004"/>
    <n v="5.0999999999999996"/>
    <n v="6.3"/>
    <n v="4"/>
    <n v="1.6"/>
    <n v="1.6"/>
    <n v="0.8"/>
    <n v="6.4"/>
    <n v="0.6"/>
    <n v="3.1"/>
    <n v="5.3"/>
    <n v="1.5"/>
    <n v="2.2000000000000002"/>
    <n v="2.2000000000000002"/>
    <n v="4.3"/>
    <n v="3.9"/>
    <n v="4"/>
    <n v="3.2"/>
    <n v="6.4"/>
    <n v="1.6"/>
    <n v="6.4"/>
    <n v="2.5"/>
    <n v="4.5999999999999996"/>
    <n v="0.8"/>
    <n v="3"/>
    <n v="4.5"/>
    <n v="2.9"/>
    <n v="3.6"/>
    <n v="4.7"/>
    <n v="4"/>
    <n v="2.4"/>
    <n v="5.6"/>
    <n v="7.2"/>
    <n v="6.4"/>
    <n v="2.4"/>
  </r>
  <r>
    <x v="12"/>
    <n v="13123"/>
    <x v="12"/>
    <s v="Providencia"/>
    <n v="3"/>
    <s v="Denuncias"/>
    <n v="220104005"/>
    <n v="220104"/>
    <s v="Delitos Sexuales"/>
    <s v="Violación"/>
    <n v="3"/>
    <n v="4.5999999999999996"/>
    <n v="2.2999999999999998"/>
    <n v="3.8"/>
    <n v="5.2"/>
    <n v="2.9"/>
    <n v="1.4"/>
    <n v="4.7"/>
    <n v="1.6"/>
    <n v="2.4"/>
    <n v="5.6"/>
    <n v="2.4"/>
    <n v="3.2"/>
    <n v="5.7"/>
    <n v="5.4"/>
    <n v="4.5999999999999996"/>
    <n v="4.5"/>
    <n v="3.7"/>
    <n v="4.4000000000000004"/>
    <n v="4.3"/>
    <n v="5.5"/>
    <n v="3.2"/>
    <n v="1.6"/>
    <n v="1.6"/>
    <n v="0.8"/>
    <n v="6.4"/>
    <n v="0.6"/>
    <n v="2.2999999999999998"/>
    <n v="4.5999999999999996"/>
    <n v="1.5"/>
    <n v="2.2000000000000002"/>
    <n v="2.2000000000000002"/>
    <n v="3.6"/>
    <n v="2.4"/>
    <n v="2.4"/>
    <n v="3.2"/>
    <n v="5.6"/>
    <n v="1.6"/>
    <n v="6.4"/>
    <n v="2.5"/>
    <n v="4.5999999999999996"/>
    <n v="0.8"/>
    <n v="2.2999999999999998"/>
    <n v="4.5"/>
    <n v="2.9"/>
    <n v="3.6"/>
    <n v="3.9"/>
    <n v="4"/>
    <n v="2.4"/>
    <n v="5.6"/>
    <n v="7.2"/>
    <n v="6.4"/>
    <n v="2.4"/>
  </r>
  <r>
    <x v="12"/>
    <n v="13123"/>
    <x v="12"/>
    <s v="Providencia"/>
    <n v="4"/>
    <s v="Detenciones"/>
    <n v="220104005"/>
    <n v="220104"/>
    <s v="Delitos Sexuales"/>
    <s v="Violación"/>
    <n v="4"/>
    <n v="0.8"/>
    <n v="0.8"/>
    <n v="0.8"/>
    <n v="0"/>
    <n v="0.7"/>
    <n v="0.7"/>
    <n v="0.8"/>
    <n v="0"/>
    <n v="0"/>
    <n v="0"/>
    <n v="1"/>
    <n v="0.8"/>
    <n v="0.6"/>
    <n v="0"/>
    <n v="0"/>
    <n v="0"/>
    <n v="0"/>
    <n v="1"/>
    <n v="0.7"/>
    <n v="0.8"/>
    <n v="0.8"/>
    <n v="0"/>
    <n v="0"/>
    <n v="1"/>
    <n v="0"/>
    <n v="0"/>
    <n v="0.8"/>
    <n v="0.8"/>
    <n v="0"/>
    <n v="0"/>
    <n v="1"/>
    <n v="0.7"/>
    <n v="1.6"/>
    <n v="1.6"/>
    <n v="0"/>
    <n v="0.8"/>
    <n v="1"/>
    <n v="0"/>
    <n v="0"/>
    <n v="0"/>
    <n v="0"/>
    <n v="0.8"/>
    <n v="0"/>
    <n v="1"/>
    <n v="0"/>
    <n v="0.8"/>
    <n v="0"/>
    <n v="0"/>
    <n v="0"/>
    <n v="1"/>
    <n v="0"/>
    <n v="0"/>
  </r>
  <r>
    <x v="12"/>
    <n v="13124"/>
    <x v="12"/>
    <s v="Pudahuel"/>
    <n v="1"/>
    <s v="Aprehendidos"/>
    <n v="220104005"/>
    <n v="220104"/>
    <s v="Delitos Sexuales"/>
    <s v="Violación"/>
    <n v="1"/>
    <n v="0.9"/>
    <n v="0"/>
    <n v="0.9"/>
    <n v="2.2000000000000002"/>
    <n v="1.3"/>
    <n v="0.9"/>
    <n v="0.4"/>
    <n v="0.4"/>
    <n v="1.3"/>
    <n v="0"/>
    <n v="0.8"/>
    <n v="1.6"/>
    <n v="0.4"/>
    <n v="0.5"/>
    <n v="0.9"/>
    <n v="0.9"/>
    <n v="1.8"/>
    <n v="0.9"/>
    <n v="1.3"/>
    <n v="1.3"/>
    <n v="0.4"/>
    <n v="0"/>
    <n v="0"/>
    <n v="0.4"/>
    <n v="0.4"/>
    <n v="0"/>
    <n v="0.5"/>
    <n v="0.5"/>
    <n v="0"/>
    <n v="0.4"/>
    <n v="1.3"/>
    <n v="0.9"/>
    <n v="0"/>
    <n v="0"/>
    <n v="0"/>
    <n v="0"/>
    <n v="0.3"/>
    <n v="0"/>
    <n v="0.4"/>
    <n v="1.4"/>
    <n v="0.9"/>
    <n v="3.1"/>
    <n v="2.7"/>
    <n v="1"/>
    <n v="0.4"/>
    <n v="0.3"/>
    <n v="0.7"/>
    <n v="0"/>
    <n v="0.3"/>
    <n v="0.6"/>
    <n v="0.3"/>
    <n v="1"/>
  </r>
  <r>
    <x v="12"/>
    <n v="13124"/>
    <x v="12"/>
    <s v="Pudahuel"/>
    <n v="2"/>
    <s v="Casos Policiales"/>
    <n v="220104005"/>
    <n v="220104"/>
    <s v="Delitos Sexuales"/>
    <s v="Violación"/>
    <n v="2"/>
    <n v="6.4"/>
    <n v="5.4"/>
    <n v="6.7"/>
    <n v="9.3000000000000007"/>
    <n v="9.6"/>
    <n v="5.2"/>
    <n v="4.5999999999999996"/>
    <n v="2.4"/>
    <n v="3.7"/>
    <n v="2.7"/>
    <n v="4.3"/>
    <n v="6.8"/>
    <n v="5.9"/>
    <n v="2.7"/>
    <n v="6.8"/>
    <n v="5.4"/>
    <n v="5.3"/>
    <n v="6.1"/>
    <n v="5.2"/>
    <n v="3.2"/>
    <n v="3.1"/>
    <n v="2.7"/>
    <n v="2.7"/>
    <n v="5.6"/>
    <n v="3.2"/>
    <n v="2"/>
    <n v="6.9"/>
    <n v="2.7"/>
    <n v="5.4"/>
    <n v="6.6"/>
    <n v="5.7"/>
    <n v="4.3"/>
    <n v="4.9000000000000004"/>
    <n v="3.8"/>
    <n v="1.3"/>
    <n v="2.2999999999999998"/>
    <n v="4.5999999999999996"/>
    <n v="3.2"/>
    <n v="4.7"/>
    <n v="6"/>
    <n v="4.5"/>
    <n v="7.6"/>
    <n v="9.3000000000000007"/>
    <n v="6.1"/>
    <n v="4.3"/>
    <n v="4.5"/>
    <n v="4.8"/>
    <n v="3.4"/>
    <n v="4.5999999999999996"/>
    <n v="5.2"/>
    <n v="6.7"/>
    <n v="3.7"/>
  </r>
  <r>
    <x v="12"/>
    <n v="13124"/>
    <x v="12"/>
    <s v="Pudahuel"/>
    <n v="3"/>
    <s v="Denuncias"/>
    <n v="220104005"/>
    <n v="220104"/>
    <s v="Delitos Sexuales"/>
    <s v="Violación"/>
    <n v="3"/>
    <n v="5.5"/>
    <n v="5.4"/>
    <n v="5.8"/>
    <n v="7.1"/>
    <n v="8.3000000000000007"/>
    <n v="4.3"/>
    <n v="4.2"/>
    <n v="2.1"/>
    <n v="2.7"/>
    <n v="2.7"/>
    <n v="3.6"/>
    <n v="5.2"/>
    <n v="5.5"/>
    <n v="2.2999999999999998"/>
    <n v="5.9"/>
    <n v="4.5"/>
    <n v="4"/>
    <n v="5.2"/>
    <n v="3.9"/>
    <n v="2.1"/>
    <n v="2.8"/>
    <n v="2.7"/>
    <n v="2.7"/>
    <n v="5.2"/>
    <n v="2.9"/>
    <n v="2"/>
    <n v="6.4"/>
    <n v="2.2999999999999998"/>
    <n v="5.4"/>
    <n v="6.2"/>
    <n v="4.4000000000000004"/>
    <n v="3.5"/>
    <n v="4.9000000000000004"/>
    <n v="3.8"/>
    <n v="1.3"/>
    <n v="2.2999999999999998"/>
    <n v="4.2"/>
    <n v="3.2"/>
    <n v="4.3"/>
    <n v="5"/>
    <n v="3.6"/>
    <n v="4.5"/>
    <n v="7.5"/>
    <n v="6.1"/>
    <n v="3.9"/>
    <n v="4.2"/>
    <n v="4.0999999999999996"/>
    <n v="3.4"/>
    <n v="4.3"/>
    <n v="4.5"/>
    <n v="6.4"/>
    <n v="2.7"/>
  </r>
  <r>
    <x v="12"/>
    <n v="13124"/>
    <x v="12"/>
    <s v="Pudahuel"/>
    <n v="4"/>
    <s v="Detenciones"/>
    <n v="220104005"/>
    <n v="220104"/>
    <s v="Delitos Sexuales"/>
    <s v="Violación"/>
    <n v="4"/>
    <n v="0.9"/>
    <n v="0"/>
    <n v="0.9"/>
    <n v="2.2000000000000002"/>
    <n v="1.3"/>
    <n v="0.9"/>
    <n v="0.4"/>
    <n v="0.3"/>
    <n v="1"/>
    <n v="0"/>
    <n v="0.7"/>
    <n v="1.6"/>
    <n v="0.4"/>
    <n v="0.5"/>
    <n v="0.9"/>
    <n v="0.9"/>
    <n v="1.3"/>
    <n v="0.9"/>
    <n v="1.3"/>
    <n v="1.1000000000000001"/>
    <n v="0.3"/>
    <n v="0"/>
    <n v="0"/>
    <n v="0.3"/>
    <n v="0.3"/>
    <n v="0"/>
    <n v="0.5"/>
    <n v="0.5"/>
    <n v="0"/>
    <n v="0.4"/>
    <n v="1.3"/>
    <n v="0.9"/>
    <n v="0"/>
    <n v="0"/>
    <n v="0"/>
    <n v="0"/>
    <n v="0.3"/>
    <n v="0"/>
    <n v="0.4"/>
    <n v="0.9"/>
    <n v="0.9"/>
    <n v="3.1"/>
    <n v="1.8"/>
    <n v="1"/>
    <n v="0.4"/>
    <n v="0.3"/>
    <n v="0.7"/>
    <n v="0"/>
    <n v="0.3"/>
    <n v="0.6"/>
    <n v="0.3"/>
    <n v="1"/>
  </r>
  <r>
    <x v="12"/>
    <n v="13125"/>
    <x v="12"/>
    <s v="Quilicura"/>
    <n v="1"/>
    <s v="Aprehendidos"/>
    <n v="220104005"/>
    <n v="220104"/>
    <s v="Delitos Sexuales"/>
    <s v="Violación"/>
    <n v="1"/>
    <n v="1.2"/>
    <n v="0"/>
    <n v="0.6"/>
    <n v="1.1000000000000001"/>
    <n v="1.6"/>
    <n v="1"/>
    <n v="0"/>
    <n v="0"/>
    <n v="0"/>
    <n v="1.4"/>
    <n v="1"/>
    <n v="0"/>
    <n v="0"/>
    <n v="0.6"/>
    <n v="0.6"/>
    <n v="0.6"/>
    <n v="0"/>
    <n v="0.5"/>
    <n v="0"/>
    <n v="1.5"/>
    <n v="0"/>
    <n v="0"/>
    <n v="0.5"/>
    <n v="0.4"/>
    <n v="0"/>
    <n v="0"/>
    <n v="0"/>
    <n v="0"/>
    <n v="0.6"/>
    <n v="1.6"/>
    <n v="1"/>
    <n v="0.5"/>
    <n v="0"/>
    <n v="0.4"/>
    <n v="0.8"/>
    <n v="0"/>
    <n v="1"/>
    <n v="0"/>
    <n v="0.4"/>
    <n v="1.2"/>
    <n v="1.7"/>
    <n v="1.1000000000000001"/>
    <n v="1.1000000000000001"/>
    <n v="1"/>
    <n v="0.5"/>
    <n v="0.4"/>
    <n v="0"/>
    <n v="0.4"/>
    <n v="0"/>
    <n v="0.4"/>
    <n v="0.7"/>
    <n v="0"/>
  </r>
  <r>
    <x v="12"/>
    <n v="13125"/>
    <x v="12"/>
    <s v="Quilicura"/>
    <n v="2"/>
    <s v="Casos Policiales"/>
    <n v="220104005"/>
    <n v="220104"/>
    <s v="Delitos Sexuales"/>
    <s v="Violación"/>
    <n v="2"/>
    <n v="10.199999999999999"/>
    <n v="5.8"/>
    <n v="3.3"/>
    <n v="3.2"/>
    <n v="3.7"/>
    <n v="6.1"/>
    <n v="1.3"/>
    <n v="3.7"/>
    <n v="1.6"/>
    <n v="2.7"/>
    <n v="2.2000000000000002"/>
    <n v="2.5"/>
    <n v="3.9"/>
    <n v="9"/>
    <n v="2.2999999999999998"/>
    <n v="7.8"/>
    <n v="9.1999999999999993"/>
    <n v="6.3"/>
    <n v="6.1"/>
    <n v="5.5"/>
    <n v="2.8"/>
    <n v="2.4"/>
    <n v="2.6"/>
    <n v="4.7"/>
    <n v="4.2"/>
    <n v="3.1"/>
    <n v="4.8"/>
    <n v="5.2"/>
    <n v="5.6"/>
    <n v="5.9"/>
    <n v="7.3"/>
    <n v="7.6"/>
    <n v="5"/>
    <n v="6.4"/>
    <n v="2.7"/>
    <n v="7.9"/>
    <n v="5.4"/>
    <n v="2.4"/>
    <n v="5.5"/>
    <n v="6.6"/>
    <n v="9.8000000000000007"/>
    <n v="5"/>
    <n v="4.3"/>
    <n v="5.7"/>
    <n v="7.1"/>
    <n v="4.0999999999999996"/>
    <n v="2.8"/>
    <n v="3.5"/>
    <n v="5.6"/>
    <n v="5.4"/>
    <n v="5.2"/>
    <n v="1.6"/>
  </r>
  <r>
    <x v="12"/>
    <n v="13125"/>
    <x v="12"/>
    <s v="Quilicura"/>
    <n v="3"/>
    <s v="Denuncias"/>
    <n v="220104005"/>
    <n v="220104"/>
    <s v="Delitos Sexuales"/>
    <s v="Violación"/>
    <n v="3"/>
    <n v="9"/>
    <n v="5.8"/>
    <n v="2.8"/>
    <n v="2.2000000000000002"/>
    <n v="2.1"/>
    <n v="5.0999999999999996"/>
    <n v="0"/>
    <n v="0"/>
    <n v="0"/>
    <n v="0"/>
    <n v="1"/>
    <n v="0"/>
    <n v="3.9"/>
    <n v="8.4"/>
    <n v="1.7"/>
    <n v="7.2"/>
    <n v="9.1999999999999993"/>
    <n v="5.7"/>
    <n v="6.1"/>
    <n v="4.5999999999999996"/>
    <n v="2.8"/>
    <n v="2.4"/>
    <n v="1.9"/>
    <n v="4.4000000000000004"/>
    <n v="4.2"/>
    <n v="3.1"/>
    <n v="4.8"/>
    <n v="5.2"/>
    <n v="5"/>
    <n v="4.3"/>
    <n v="6.3"/>
    <n v="7.1"/>
    <n v="5"/>
    <n v="6"/>
    <n v="1.9"/>
    <n v="7.9"/>
    <n v="5.0999999999999996"/>
    <n v="2.4"/>
    <n v="5.0999999999999996"/>
    <n v="5.4"/>
    <n v="8.1"/>
    <n v="4.5"/>
    <n v="3.2"/>
    <n v="5.7"/>
    <n v="6.6"/>
    <n v="3.7"/>
    <n v="2.8"/>
    <n v="3.1"/>
    <n v="5.6"/>
    <n v="4.7"/>
    <n v="4.5"/>
    <n v="1.6"/>
  </r>
  <r>
    <x v="12"/>
    <n v="13125"/>
    <x v="12"/>
    <s v="Quilicura"/>
    <n v="4"/>
    <s v="Detenciones"/>
    <n v="220104005"/>
    <n v="220104"/>
    <s v="Delitos Sexuales"/>
    <s v="Violación"/>
    <n v="4"/>
    <n v="1.2"/>
    <n v="0"/>
    <n v="0.6"/>
    <n v="1.1000000000000001"/>
    <n v="1.6"/>
    <n v="1"/>
    <n v="0"/>
    <n v="0"/>
    <n v="0"/>
    <n v="1.1000000000000001"/>
    <n v="0.4"/>
    <n v="0"/>
    <n v="0"/>
    <n v="0.6"/>
    <n v="0.6"/>
    <n v="0.6"/>
    <n v="0"/>
    <n v="0.5"/>
    <n v="0"/>
    <n v="0.8"/>
    <n v="0"/>
    <n v="0"/>
    <n v="0.8"/>
    <n v="0.4"/>
    <n v="0"/>
    <n v="0"/>
    <n v="0"/>
    <n v="0"/>
    <n v="0.6"/>
    <n v="1.6"/>
    <n v="1"/>
    <n v="0.5"/>
    <n v="0"/>
    <n v="0.4"/>
    <n v="0.8"/>
    <n v="0"/>
    <n v="0.4"/>
    <n v="0"/>
    <n v="0.4"/>
    <n v="1.2"/>
    <n v="1.7"/>
    <n v="0.6"/>
    <n v="1.1000000000000001"/>
    <n v="1"/>
    <n v="0.5"/>
    <n v="0.4"/>
    <n v="0"/>
    <n v="0.4"/>
    <n v="0"/>
    <n v="0.7"/>
    <n v="0.7"/>
    <n v="0"/>
  </r>
  <r>
    <x v="12"/>
    <n v="13126"/>
    <x v="12"/>
    <s v="Quinta Normal"/>
    <n v="1"/>
    <s v="Aprehendidos"/>
    <n v="220104005"/>
    <n v="220104"/>
    <s v="Delitos Sexuales"/>
    <s v="Violación"/>
    <n v="1"/>
    <n v="0.9"/>
    <n v="0.9"/>
    <n v="0.9"/>
    <n v="0"/>
    <n v="2.7"/>
    <n v="0"/>
    <n v="0.9"/>
    <n v="0.9"/>
    <n v="0"/>
    <n v="0.8"/>
    <n v="0.8"/>
    <n v="0"/>
    <n v="0.7"/>
    <n v="0"/>
    <n v="0.9"/>
    <n v="0"/>
    <n v="0.9"/>
    <n v="1"/>
    <n v="1.8"/>
    <n v="0"/>
    <n v="0.9"/>
    <n v="0.9"/>
    <n v="0"/>
    <n v="1.6"/>
    <n v="0"/>
    <n v="0"/>
    <n v="0"/>
    <n v="0.9"/>
    <n v="0"/>
    <n v="0.9"/>
    <n v="1.8"/>
    <n v="0"/>
    <n v="1.2"/>
    <n v="0"/>
    <n v="0"/>
    <n v="4"/>
    <n v="1"/>
    <n v="1.4"/>
    <n v="0.7"/>
    <n v="1.8"/>
    <n v="0"/>
    <n v="0"/>
    <n v="0"/>
    <n v="1"/>
    <n v="0.9"/>
    <n v="0"/>
    <n v="0"/>
    <n v="1.3"/>
    <n v="0"/>
    <n v="1"/>
    <n v="0"/>
    <n v="0"/>
  </r>
  <r>
    <x v="12"/>
    <n v="13126"/>
    <x v="12"/>
    <s v="Quinta Normal"/>
    <n v="2"/>
    <s v="Casos Policiales"/>
    <n v="220104005"/>
    <n v="220104"/>
    <s v="Delitos Sexuales"/>
    <s v="Violación"/>
    <n v="2"/>
    <n v="6.3"/>
    <n v="2.7"/>
    <n v="4.5"/>
    <n v="4.5"/>
    <n v="7.1"/>
    <n v="1.8"/>
    <n v="3.7"/>
    <n v="3.7"/>
    <n v="8.9"/>
    <n v="9.1999999999999993"/>
    <n v="12.1"/>
    <n v="8.3000000000000007"/>
    <n v="8.1"/>
    <n v="4.5"/>
    <n v="5.4"/>
    <n v="3.6"/>
    <n v="6.3"/>
    <n v="1.8"/>
    <n v="6.2"/>
    <n v="6.1"/>
    <n v="6.3"/>
    <n v="5.0999999999999996"/>
    <n v="6.6"/>
    <n v="14.9"/>
    <n v="12.5"/>
    <n v="5.9"/>
    <n v="4.5"/>
    <n v="5.4"/>
    <n v="2.7"/>
    <n v="5.4"/>
    <n v="6.2"/>
    <n v="5.3"/>
    <n v="7.4"/>
    <n v="1.3"/>
    <n v="7.7"/>
    <n v="9.3000000000000007"/>
    <n v="8.1999999999999993"/>
    <n v="14"/>
    <n v="2.9"/>
    <n v="5.4"/>
    <n v="2.7"/>
    <n v="2.7"/>
    <n v="3.6"/>
    <n v="4.5"/>
    <n v="1.8"/>
    <n v="11.2"/>
    <n v="8.9"/>
    <n v="7.8"/>
    <n v="4"/>
    <n v="13.7"/>
    <n v="9.9"/>
    <n v="8.9"/>
  </r>
  <r>
    <x v="12"/>
    <n v="13126"/>
    <x v="12"/>
    <s v="Quinta Normal"/>
    <n v="3"/>
    <s v="Denuncias"/>
    <n v="220104005"/>
    <n v="220104"/>
    <s v="Delitos Sexuales"/>
    <s v="Violación"/>
    <n v="3"/>
    <n v="5.4"/>
    <n v="1.8"/>
    <n v="3.6"/>
    <n v="4.5"/>
    <n v="4.5"/>
    <n v="1.8"/>
    <n v="2.4"/>
    <n v="2.5"/>
    <n v="8.9"/>
    <n v="7.9"/>
    <n v="10.8"/>
    <n v="8.3000000000000007"/>
    <n v="7.3"/>
    <n v="4.5"/>
    <n v="4.5"/>
    <n v="3.6"/>
    <n v="5.4"/>
    <n v="1.8"/>
    <n v="4.4000000000000004"/>
    <n v="6.1"/>
    <n v="5"/>
    <n v="3.8"/>
    <n v="6.6"/>
    <n v="12.2"/>
    <n v="12.5"/>
    <n v="5.9"/>
    <n v="4.5"/>
    <n v="4.5"/>
    <n v="2.7"/>
    <n v="4.5"/>
    <n v="4.5"/>
    <n v="5.3"/>
    <n v="6.2"/>
    <n v="1.3"/>
    <n v="7.7"/>
    <n v="5.3"/>
    <n v="8.1999999999999993"/>
    <n v="12.6"/>
    <n v="2.2000000000000002"/>
    <n v="4.5"/>
    <n v="2.7"/>
    <n v="2.7"/>
    <n v="3.6"/>
    <n v="4.5"/>
    <n v="0.9"/>
    <n v="11.2"/>
    <n v="8.9"/>
    <n v="6.5"/>
    <n v="4"/>
    <n v="13.7"/>
    <n v="9.9"/>
    <n v="8.9"/>
  </r>
  <r>
    <x v="12"/>
    <n v="13126"/>
    <x v="12"/>
    <s v="Quinta Normal"/>
    <n v="4"/>
    <s v="Detenciones"/>
    <n v="220104005"/>
    <n v="220104"/>
    <s v="Delitos Sexuales"/>
    <s v="Violación"/>
    <n v="4"/>
    <n v="0.9"/>
    <n v="0.9"/>
    <n v="0.9"/>
    <n v="0"/>
    <n v="2.7"/>
    <n v="0"/>
    <n v="1.2"/>
    <n v="1.2"/>
    <n v="0"/>
    <n v="1.3"/>
    <n v="1.3"/>
    <n v="0"/>
    <n v="0.7"/>
    <n v="0"/>
    <n v="0.9"/>
    <n v="0"/>
    <n v="0.9"/>
    <n v="1"/>
    <n v="1.8"/>
    <n v="0"/>
    <n v="1.3"/>
    <n v="1.3"/>
    <n v="0"/>
    <n v="2.7"/>
    <n v="0"/>
    <n v="0"/>
    <n v="0"/>
    <n v="0.9"/>
    <n v="0"/>
    <n v="0.9"/>
    <n v="1.8"/>
    <n v="0"/>
    <n v="1.2"/>
    <n v="0"/>
    <n v="0"/>
    <n v="4"/>
    <n v="1"/>
    <n v="1.4"/>
    <n v="0.7"/>
    <n v="0.9"/>
    <n v="0"/>
    <n v="0"/>
    <n v="0"/>
    <n v="1"/>
    <n v="0.9"/>
    <n v="0"/>
    <n v="0"/>
    <n v="1.3"/>
    <n v="0"/>
    <n v="1"/>
    <n v="0"/>
    <n v="0"/>
  </r>
  <r>
    <x v="12"/>
    <n v="13127"/>
    <x v="12"/>
    <s v="Recoleta"/>
    <n v="1"/>
    <s v="Aprehendidos"/>
    <n v="220104005"/>
    <n v="220104"/>
    <s v="Delitos Sexuales"/>
    <s v="Violación"/>
    <n v="1"/>
    <n v="1.3"/>
    <n v="0.6"/>
    <n v="0.6"/>
    <n v="1.3"/>
    <n v="0.6"/>
    <n v="0.6"/>
    <n v="0.6"/>
    <n v="0"/>
    <n v="1.2"/>
    <n v="0.6"/>
    <n v="1.2"/>
    <n v="0.5"/>
    <n v="0"/>
    <n v="0"/>
    <n v="0"/>
    <n v="1.9"/>
    <n v="1.3"/>
    <n v="0.6"/>
    <n v="0"/>
    <n v="1.3"/>
    <n v="0"/>
    <n v="0"/>
    <n v="0"/>
    <n v="0.6"/>
    <n v="0.5"/>
    <n v="0"/>
    <n v="0.6"/>
    <n v="0.6"/>
    <n v="1.3"/>
    <n v="1.3"/>
    <n v="1"/>
    <n v="0"/>
    <n v="0.9"/>
    <n v="0.9"/>
    <n v="0"/>
    <n v="0.9"/>
    <n v="1"/>
    <n v="0"/>
    <n v="0.5"/>
    <n v="0"/>
    <n v="0"/>
    <n v="0.6"/>
    <n v="1.3"/>
    <n v="1"/>
    <n v="0"/>
    <n v="0"/>
    <n v="1.8"/>
    <n v="0"/>
    <n v="0"/>
    <n v="1"/>
    <n v="1"/>
    <n v="1.8"/>
  </r>
  <r>
    <x v="12"/>
    <n v="13127"/>
    <x v="12"/>
    <s v="Recoleta"/>
    <n v="2"/>
    <s v="Casos Policiales"/>
    <n v="220104005"/>
    <n v="220104"/>
    <s v="Delitos Sexuales"/>
    <s v="Violación"/>
    <n v="2"/>
    <n v="3.9"/>
    <n v="7.1"/>
    <n v="8.4"/>
    <n v="7.7"/>
    <n v="6.4"/>
    <n v="5.0999999999999996"/>
    <n v="9.4"/>
    <n v="9.6"/>
    <n v="8"/>
    <n v="7.3"/>
    <n v="11.2"/>
    <n v="11.6"/>
    <n v="6.3"/>
    <n v="2.6"/>
    <n v="1.9"/>
    <n v="7.1"/>
    <n v="7.1"/>
    <n v="3.8"/>
    <n v="7.7"/>
    <n v="6"/>
    <n v="9.6"/>
    <n v="5.4"/>
    <n v="8.3000000000000007"/>
    <n v="7.5"/>
    <n v="15.5"/>
    <n v="2.1"/>
    <n v="7.8"/>
    <n v="6.5"/>
    <n v="5.2"/>
    <n v="8.4"/>
    <n v="9"/>
    <n v="7"/>
    <n v="7.7"/>
    <n v="9.6999999999999993"/>
    <n v="10.8"/>
    <n v="15.7"/>
    <n v="16.100000000000001"/>
    <n v="12.7"/>
    <n v="3.2"/>
    <n v="8.4"/>
    <n v="5.8"/>
    <n v="8.4"/>
    <n v="13.5"/>
    <n v="6.4"/>
    <n v="5.7"/>
    <n v="9.5"/>
    <n v="4.4000000000000004"/>
    <n v="4.5"/>
    <n v="13"/>
    <n v="10.5"/>
    <n v="14.8"/>
    <n v="8"/>
  </r>
  <r>
    <x v="12"/>
    <n v="13127"/>
    <x v="12"/>
    <s v="Recoleta"/>
    <n v="3"/>
    <s v="Denuncias"/>
    <n v="220104005"/>
    <n v="220104"/>
    <s v="Delitos Sexuales"/>
    <s v="Violación"/>
    <n v="3"/>
    <n v="2.6"/>
    <n v="6.5"/>
    <n v="7.8"/>
    <n v="6.4"/>
    <n v="5.8"/>
    <n v="4.5"/>
    <n v="8.5"/>
    <n v="9.6"/>
    <n v="7.1"/>
    <n v="6.4"/>
    <n v="8.4"/>
    <n v="10.6"/>
    <n v="6.3"/>
    <n v="2.6"/>
    <n v="1.9"/>
    <n v="5.2"/>
    <n v="5.8"/>
    <n v="3.2"/>
    <n v="7.7"/>
    <n v="4.3"/>
    <n v="9.6"/>
    <n v="5.4"/>
    <n v="7.4"/>
    <n v="6.6"/>
    <n v="13.6"/>
    <n v="2.1"/>
    <n v="7.1"/>
    <n v="5.8"/>
    <n v="3.9"/>
    <n v="7.1"/>
    <n v="9"/>
    <n v="7"/>
    <n v="6.9"/>
    <n v="8.8000000000000007"/>
    <n v="10.8"/>
    <n v="14.8"/>
    <n v="16.100000000000001"/>
    <n v="12.7"/>
    <n v="2.1"/>
    <n v="8.4"/>
    <n v="5.8"/>
    <n v="7.8"/>
    <n v="12.3"/>
    <n v="6.4"/>
    <n v="5.7"/>
    <n v="9.5"/>
    <n v="2.7"/>
    <n v="4.5"/>
    <n v="13"/>
    <n v="9.6"/>
    <n v="13.8"/>
    <n v="7.1"/>
  </r>
  <r>
    <x v="12"/>
    <n v="13127"/>
    <x v="12"/>
    <s v="Recoleta"/>
    <n v="4"/>
    <s v="Detenciones"/>
    <n v="220104005"/>
    <n v="220104"/>
    <s v="Delitos Sexuales"/>
    <s v="Violación"/>
    <n v="4"/>
    <n v="1.3"/>
    <n v="0.6"/>
    <n v="0.6"/>
    <n v="1.3"/>
    <n v="0.6"/>
    <n v="0.6"/>
    <n v="0.9"/>
    <n v="0"/>
    <n v="0.9"/>
    <n v="0.9"/>
    <n v="2.8"/>
    <n v="1"/>
    <n v="0"/>
    <n v="0"/>
    <n v="0"/>
    <n v="1.9"/>
    <n v="1.3"/>
    <n v="0.6"/>
    <n v="0"/>
    <n v="1.7"/>
    <n v="0"/>
    <n v="0"/>
    <n v="0.9"/>
    <n v="0.9"/>
    <n v="1.9"/>
    <n v="0"/>
    <n v="0.6"/>
    <n v="0.6"/>
    <n v="1.3"/>
    <n v="1.3"/>
    <n v="1"/>
    <n v="0"/>
    <n v="0.9"/>
    <n v="0.9"/>
    <n v="0"/>
    <n v="0.9"/>
    <n v="1"/>
    <n v="0"/>
    <n v="1.1000000000000001"/>
    <n v="0"/>
    <n v="0"/>
    <n v="0.6"/>
    <n v="1.3"/>
    <n v="1"/>
    <n v="0"/>
    <n v="0"/>
    <n v="1.8"/>
    <n v="0"/>
    <n v="0"/>
    <n v="1"/>
    <n v="1"/>
    <n v="0.9"/>
  </r>
  <r>
    <x v="12"/>
    <n v="13128"/>
    <x v="12"/>
    <s v="Renca"/>
    <n v="1"/>
    <s v="Aprehendidos"/>
    <n v="220104005"/>
    <n v="220104"/>
    <s v="Delitos Sexuales"/>
    <s v="Violación"/>
    <n v="1"/>
    <n v="0"/>
    <n v="0.7"/>
    <n v="1.3"/>
    <n v="0"/>
    <n v="1"/>
    <n v="0"/>
    <n v="0.7"/>
    <n v="0"/>
    <n v="0.7"/>
    <n v="0"/>
    <n v="1.3"/>
    <n v="0"/>
    <n v="0"/>
    <n v="0"/>
    <n v="2.7"/>
    <n v="0"/>
    <n v="1.3"/>
    <n v="0.7"/>
    <n v="0.7"/>
    <n v="0"/>
    <n v="0"/>
    <n v="0"/>
    <n v="0"/>
    <n v="1"/>
    <n v="0"/>
    <n v="0.6"/>
    <n v="0.7"/>
    <n v="2"/>
    <n v="0"/>
    <n v="0"/>
    <n v="0.7"/>
    <n v="0.7"/>
    <n v="1.6"/>
    <n v="0"/>
    <n v="1.6"/>
    <n v="0"/>
    <n v="0.8"/>
    <n v="0"/>
    <n v="0"/>
    <n v="0.7"/>
    <n v="2.7"/>
    <n v="0"/>
    <n v="1.3"/>
    <n v="3.3"/>
    <n v="0"/>
    <n v="0.8"/>
    <n v="0"/>
    <n v="0.8"/>
    <n v="0.8"/>
    <n v="1.7"/>
    <n v="0"/>
    <n v="0.8"/>
  </r>
  <r>
    <x v="12"/>
    <n v="13128"/>
    <x v="12"/>
    <s v="Renca"/>
    <n v="2"/>
    <s v="Casos Policiales"/>
    <n v="220104005"/>
    <n v="220104"/>
    <s v="Delitos Sexuales"/>
    <s v="Violación"/>
    <n v="2"/>
    <n v="7.5"/>
    <n v="5.4"/>
    <n v="6.1"/>
    <n v="6.7"/>
    <n v="4"/>
    <n v="3.3"/>
    <n v="4.7"/>
    <n v="8.6999999999999993"/>
    <n v="2.4"/>
    <n v="4.9000000000000004"/>
    <n v="9"/>
    <n v="5.8"/>
    <n v="5"/>
    <n v="7.5"/>
    <n v="11.5"/>
    <n v="9.4"/>
    <n v="6"/>
    <n v="4.7"/>
    <n v="4.5999999999999996"/>
    <n v="3.9"/>
    <n v="4.8"/>
    <n v="7.2"/>
    <n v="4.0999999999999996"/>
    <n v="11.5"/>
    <n v="8.4"/>
    <n v="5"/>
    <n v="6.2"/>
    <n v="14.9"/>
    <n v="3.4"/>
    <n v="7.4"/>
    <n v="7.3"/>
    <n v="11.3"/>
    <n v="5.5"/>
    <n v="6.4"/>
    <n v="7.2"/>
    <n v="4.9000000000000004"/>
    <n v="7.4"/>
    <n v="8.4"/>
    <n v="6.2"/>
    <n v="10.9"/>
    <n v="10.199999999999999"/>
    <n v="6.1"/>
    <n v="8.6999999999999993"/>
    <n v="6"/>
    <n v="8"/>
    <n v="7.9"/>
    <n v="13.6"/>
    <n v="5.6"/>
    <n v="3.3"/>
    <n v="11.6"/>
    <n v="8.4"/>
    <n v="2.4"/>
  </r>
  <r>
    <x v="12"/>
    <n v="13128"/>
    <x v="12"/>
    <s v="Renca"/>
    <n v="3"/>
    <s v="Denuncias"/>
    <n v="220104005"/>
    <n v="220104"/>
    <s v="Delitos Sexuales"/>
    <s v="Violación"/>
    <n v="3"/>
    <n v="7.5"/>
    <n v="4.8"/>
    <n v="4.7"/>
    <n v="6.7"/>
    <n v="4"/>
    <n v="3.3"/>
    <n v="3.9"/>
    <n v="8.6999999999999993"/>
    <n v="1.6"/>
    <n v="4.9000000000000004"/>
    <n v="7.4"/>
    <n v="5"/>
    <n v="5"/>
    <n v="7.5"/>
    <n v="8.8000000000000007"/>
    <n v="9.4"/>
    <n v="5.4"/>
    <n v="4"/>
    <n v="4"/>
    <n v="3.9"/>
    <n v="4.8"/>
    <n v="7.2"/>
    <n v="4.0999999999999996"/>
    <n v="11.5"/>
    <n v="8.4"/>
    <n v="4.4000000000000004"/>
    <n v="5.5"/>
    <n v="12.9"/>
    <n v="3.4"/>
    <n v="7.4"/>
    <n v="6.7"/>
    <n v="10.6"/>
    <n v="3.9"/>
    <n v="6.4"/>
    <n v="5.6"/>
    <n v="4.9000000000000004"/>
    <n v="6.6"/>
    <n v="8.4"/>
    <n v="6.2"/>
    <n v="10.3"/>
    <n v="7.5"/>
    <n v="6.1"/>
    <n v="7.4"/>
    <n v="4.7"/>
    <n v="8"/>
    <n v="7.1"/>
    <n v="13.6"/>
    <n v="4.8"/>
    <n v="2.5"/>
    <n v="10"/>
    <n v="8.4"/>
    <n v="1.6"/>
  </r>
  <r>
    <x v="12"/>
    <n v="13128"/>
    <x v="12"/>
    <s v="Renca"/>
    <n v="4"/>
    <s v="Detenciones"/>
    <n v="220104005"/>
    <n v="220104"/>
    <s v="Delitos Sexuales"/>
    <s v="Violación"/>
    <n v="4"/>
    <n v="0"/>
    <n v="0.7"/>
    <n v="1.3"/>
    <n v="0"/>
    <n v="1"/>
    <n v="0"/>
    <n v="0.8"/>
    <n v="0"/>
    <n v="0.8"/>
    <n v="0"/>
    <n v="1.6"/>
    <n v="0.8"/>
    <n v="0"/>
    <n v="0"/>
    <n v="2.7"/>
    <n v="0"/>
    <n v="0.7"/>
    <n v="0.7"/>
    <n v="0.7"/>
    <n v="0"/>
    <n v="0"/>
    <n v="0"/>
    <n v="0"/>
    <n v="1"/>
    <n v="0"/>
    <n v="0.6"/>
    <n v="0.7"/>
    <n v="2"/>
    <n v="0"/>
    <n v="0"/>
    <n v="0.7"/>
    <n v="0.7"/>
    <n v="1.6"/>
    <n v="0"/>
    <n v="1.6"/>
    <n v="0"/>
    <n v="0.8"/>
    <n v="0"/>
    <n v="0"/>
    <n v="0.7"/>
    <n v="2.7"/>
    <n v="0"/>
    <n v="1.3"/>
    <n v="1.3"/>
    <n v="0"/>
    <n v="0.8"/>
    <n v="0"/>
    <n v="0.8"/>
    <n v="0.8"/>
    <n v="1.7"/>
    <n v="0"/>
    <n v="0.8"/>
  </r>
  <r>
    <x v="12"/>
    <n v="13129"/>
    <x v="12"/>
    <s v="San Joaquín"/>
    <n v="1"/>
    <s v="Aprehendidos"/>
    <n v="220104005"/>
    <n v="220104"/>
    <s v="Delitos Sexuales"/>
    <s v="Violación"/>
    <n v="1"/>
    <n v="1"/>
    <n v="1"/>
    <n v="0"/>
    <n v="2"/>
    <n v="1"/>
    <n v="0"/>
    <n v="1"/>
    <n v="0"/>
    <n v="0"/>
    <n v="0"/>
    <n v="1"/>
    <n v="1"/>
    <n v="0"/>
    <n v="0"/>
    <n v="1"/>
    <n v="1"/>
    <n v="0"/>
    <n v="3"/>
    <n v="0"/>
    <n v="1"/>
    <n v="0"/>
    <n v="0"/>
    <n v="0"/>
    <n v="1"/>
    <n v="0"/>
    <n v="1"/>
    <n v="0"/>
    <n v="1"/>
    <n v="0"/>
    <n v="0"/>
    <n v="2"/>
    <n v="0"/>
    <n v="0"/>
    <n v="1.5"/>
    <n v="0"/>
    <n v="0"/>
    <n v="1"/>
    <n v="0"/>
    <n v="1"/>
    <n v="0"/>
    <n v="1"/>
    <n v="0"/>
    <n v="0"/>
    <n v="1"/>
    <n v="1"/>
    <n v="0"/>
    <n v="4.4000000000000004"/>
    <n v="0"/>
    <n v="0"/>
    <n v="1.6"/>
    <n v="0"/>
    <n v="0"/>
  </r>
  <r>
    <x v="12"/>
    <n v="13129"/>
    <x v="12"/>
    <s v="San Joaquín"/>
    <n v="2"/>
    <s v="Casos Policiales"/>
    <n v="220104005"/>
    <n v="220104"/>
    <s v="Delitos Sexuales"/>
    <s v="Violación"/>
    <n v="2"/>
    <n v="6.9"/>
    <n v="4"/>
    <n v="0"/>
    <n v="4"/>
    <n v="5"/>
    <n v="7"/>
    <n v="8.3000000000000007"/>
    <n v="4.3"/>
    <n v="2.9"/>
    <n v="4.5999999999999996"/>
    <n v="7.8"/>
    <n v="12.9"/>
    <n v="4.8"/>
    <n v="2"/>
    <n v="4.9000000000000004"/>
    <n v="6.9"/>
    <n v="8"/>
    <n v="5"/>
    <n v="4"/>
    <n v="1.4"/>
    <n v="4.3"/>
    <n v="8.9"/>
    <n v="3.1"/>
    <n v="4.7"/>
    <n v="6.5"/>
    <n v="2.9"/>
    <n v="2.9"/>
    <n v="2"/>
    <n v="3"/>
    <n v="2"/>
    <n v="4"/>
    <n v="4"/>
    <n v="2.8"/>
    <n v="5.8"/>
    <n v="1.5"/>
    <n v="6.2"/>
    <n v="6.4"/>
    <n v="4.9000000000000004"/>
    <n v="10.6"/>
    <n v="2.9"/>
    <n v="2"/>
    <n v="2"/>
    <n v="5"/>
    <n v="7"/>
    <n v="7"/>
    <n v="7.1"/>
    <n v="8.8000000000000007"/>
    <n v="0"/>
    <n v="1.6"/>
    <n v="8"/>
    <n v="11.6"/>
    <n v="2.9"/>
  </r>
  <r>
    <x v="12"/>
    <n v="13129"/>
    <x v="12"/>
    <s v="San Joaquín"/>
    <n v="3"/>
    <s v="Denuncias"/>
    <n v="220104005"/>
    <n v="220104"/>
    <s v="Delitos Sexuales"/>
    <s v="Violación"/>
    <n v="3"/>
    <n v="5.9"/>
    <n v="3"/>
    <n v="0"/>
    <n v="2"/>
    <n v="5"/>
    <n v="7"/>
    <n v="7"/>
    <n v="4.3"/>
    <n v="2.9"/>
    <n v="4.5999999999999996"/>
    <n v="7.8"/>
    <n v="11.3"/>
    <n v="4.8"/>
    <n v="2"/>
    <n v="4"/>
    <n v="6"/>
    <n v="8"/>
    <n v="4"/>
    <n v="4"/>
    <n v="0"/>
    <n v="4.3"/>
    <n v="8.9"/>
    <n v="3.1"/>
    <n v="4.7"/>
    <n v="6.5"/>
    <n v="1.9"/>
    <n v="2.9"/>
    <n v="1"/>
    <n v="3"/>
    <n v="2"/>
    <n v="2"/>
    <n v="4"/>
    <n v="2.8"/>
    <n v="4.4000000000000004"/>
    <n v="1.5"/>
    <n v="6.2"/>
    <n v="6.4"/>
    <n v="4.9000000000000004"/>
    <n v="9.6999999999999993"/>
    <n v="2.9"/>
    <n v="1"/>
    <n v="2"/>
    <n v="5"/>
    <n v="6"/>
    <n v="6"/>
    <n v="7.1"/>
    <n v="4.4000000000000004"/>
    <n v="0"/>
    <n v="1.6"/>
    <n v="6.4"/>
    <n v="11.6"/>
    <n v="2.9"/>
  </r>
  <r>
    <x v="12"/>
    <n v="13129"/>
    <x v="12"/>
    <s v="San Joaquín"/>
    <n v="4"/>
    <s v="Detenciones"/>
    <n v="220104005"/>
    <n v="220104"/>
    <s v="Delitos Sexuales"/>
    <s v="Violación"/>
    <n v="4"/>
    <n v="1"/>
    <n v="1"/>
    <n v="0"/>
    <n v="2"/>
    <n v="1"/>
    <n v="0"/>
    <n v="1.4"/>
    <n v="0"/>
    <n v="0"/>
    <n v="0"/>
    <n v="1"/>
    <n v="1.6"/>
    <n v="0"/>
    <n v="0"/>
    <n v="1"/>
    <n v="1"/>
    <n v="0"/>
    <n v="1"/>
    <n v="0"/>
    <n v="1.4"/>
    <n v="0"/>
    <n v="0"/>
    <n v="0"/>
    <n v="1"/>
    <n v="0"/>
    <n v="1"/>
    <n v="0"/>
    <n v="1"/>
    <n v="0"/>
    <n v="0"/>
    <n v="2"/>
    <n v="0"/>
    <n v="0"/>
    <n v="1.5"/>
    <n v="0"/>
    <n v="0"/>
    <n v="1"/>
    <n v="0"/>
    <n v="1"/>
    <n v="0"/>
    <n v="1"/>
    <n v="0"/>
    <n v="0"/>
    <n v="1"/>
    <n v="1"/>
    <n v="0"/>
    <n v="4.4000000000000004"/>
    <n v="0"/>
    <n v="0"/>
    <n v="1.6"/>
    <n v="0"/>
    <n v="0"/>
  </r>
  <r>
    <x v="12"/>
    <n v="13130"/>
    <x v="12"/>
    <s v="San Miguel"/>
    <n v="1"/>
    <s v="Aprehendidos"/>
    <n v="220104005"/>
    <n v="220104"/>
    <s v="Delitos Sexuales"/>
    <s v="Violación"/>
    <n v="1"/>
    <n v="0"/>
    <n v="0"/>
    <n v="1"/>
    <n v="0"/>
    <n v="3"/>
    <n v="0"/>
    <n v="0"/>
    <n v="0"/>
    <n v="0.9"/>
    <n v="0"/>
    <n v="0.8"/>
    <n v="0"/>
    <n v="0.8"/>
    <n v="1.1000000000000001"/>
    <n v="0"/>
    <n v="0"/>
    <n v="0"/>
    <n v="1"/>
    <n v="0"/>
    <n v="0.9"/>
    <n v="0"/>
    <n v="0"/>
    <n v="0"/>
    <n v="1"/>
    <n v="0"/>
    <n v="0"/>
    <n v="0"/>
    <n v="0"/>
    <n v="0"/>
    <n v="0"/>
    <n v="1"/>
    <n v="1"/>
    <n v="3"/>
    <n v="1.5"/>
    <n v="1.5"/>
    <n v="0"/>
    <n v="1"/>
    <n v="0"/>
    <n v="0.8"/>
    <n v="2.2000000000000002"/>
    <n v="0"/>
    <n v="0"/>
    <n v="1"/>
    <n v="1"/>
    <n v="0"/>
    <n v="3"/>
    <n v="0"/>
    <n v="0"/>
    <n v="0"/>
    <n v="1.6"/>
    <n v="3.3"/>
    <n v="1.5"/>
  </r>
  <r>
    <x v="12"/>
    <n v="13130"/>
    <x v="12"/>
    <s v="San Miguel"/>
    <n v="2"/>
    <s v="Casos Policiales"/>
    <n v="220104005"/>
    <n v="220104"/>
    <s v="Delitos Sexuales"/>
    <s v="Violación"/>
    <n v="2"/>
    <n v="6.5"/>
    <n v="6.3"/>
    <n v="6.2"/>
    <n v="4"/>
    <n v="3.9"/>
    <n v="1.9"/>
    <n v="5.9"/>
    <n v="4.5"/>
    <n v="1.5"/>
    <n v="4.5999999999999996"/>
    <n v="6.3"/>
    <n v="4.8"/>
    <n v="4.5"/>
    <n v="6.5"/>
    <n v="5.3"/>
    <n v="2.1"/>
    <n v="3"/>
    <n v="4.9000000000000004"/>
    <n v="4.8"/>
    <n v="5.9"/>
    <n v="10.5"/>
    <n v="4.5999999999999996"/>
    <n v="0"/>
    <n v="1"/>
    <n v="3.2"/>
    <n v="3"/>
    <n v="6.5"/>
    <n v="5.3"/>
    <n v="1"/>
    <n v="3"/>
    <n v="3"/>
    <n v="2.9"/>
    <n v="7.4"/>
    <n v="1.5"/>
    <n v="7.6"/>
    <n v="4.7"/>
    <n v="12.7"/>
    <n v="13"/>
    <n v="6.8"/>
    <n v="3.2"/>
    <n v="5.3"/>
    <n v="1"/>
    <n v="4"/>
    <n v="1"/>
    <n v="2.9"/>
    <n v="11.9"/>
    <n v="6"/>
    <n v="0"/>
    <n v="7.8"/>
    <n v="6.4"/>
    <n v="29.3"/>
    <n v="1.5"/>
  </r>
  <r>
    <x v="12"/>
    <n v="13130"/>
    <x v="12"/>
    <s v="San Miguel"/>
    <n v="3"/>
    <s v="Denuncias"/>
    <n v="220104005"/>
    <n v="220104"/>
    <s v="Delitos Sexuales"/>
    <s v="Violación"/>
    <n v="3"/>
    <n v="6.5"/>
    <n v="6.3"/>
    <n v="5.2"/>
    <n v="4"/>
    <n v="1"/>
    <n v="1.9"/>
    <n v="5.9"/>
    <n v="4.5"/>
    <n v="0"/>
    <n v="4.5999999999999996"/>
    <n v="4.7"/>
    <n v="4.8"/>
    <n v="3.8"/>
    <n v="5.4"/>
    <n v="5.3"/>
    <n v="2.1"/>
    <n v="3"/>
    <n v="4.9000000000000004"/>
    <n v="4.8"/>
    <n v="4.4000000000000004"/>
    <n v="10.5"/>
    <n v="4.5999999999999996"/>
    <n v="0"/>
    <n v="1"/>
    <n v="3.2"/>
    <n v="3"/>
    <n v="6.5"/>
    <n v="5.3"/>
    <n v="1"/>
    <n v="3"/>
    <n v="3"/>
    <n v="1.9"/>
    <n v="4.4000000000000004"/>
    <n v="0"/>
    <n v="6.1"/>
    <n v="4.7"/>
    <n v="12.7"/>
    <n v="13"/>
    <n v="6"/>
    <n v="1.1000000000000001"/>
    <n v="5.3"/>
    <n v="1"/>
    <n v="3"/>
    <n v="1"/>
    <n v="2.9"/>
    <n v="8.9"/>
    <n v="6"/>
    <n v="0"/>
    <n v="7.8"/>
    <n v="4.8"/>
    <n v="26.1"/>
    <n v="0"/>
  </r>
  <r>
    <x v="12"/>
    <n v="13130"/>
    <x v="12"/>
    <s v="San Miguel"/>
    <n v="4"/>
    <s v="Detenciones"/>
    <n v="220104005"/>
    <n v="220104"/>
    <s v="Delitos Sexuales"/>
    <s v="Violación"/>
    <n v="4"/>
    <n v="0"/>
    <n v="0"/>
    <n v="1"/>
    <n v="0"/>
    <n v="3"/>
    <n v="0"/>
    <n v="0"/>
    <n v="0"/>
    <n v="1.5"/>
    <n v="0"/>
    <n v="1.6"/>
    <n v="0"/>
    <n v="0.8"/>
    <n v="1.1000000000000001"/>
    <n v="0"/>
    <n v="0"/>
    <n v="0"/>
    <n v="1"/>
    <n v="0"/>
    <n v="1.5"/>
    <n v="0"/>
    <n v="0"/>
    <n v="0"/>
    <n v="1"/>
    <n v="0"/>
    <n v="0"/>
    <n v="0"/>
    <n v="0"/>
    <n v="0"/>
    <n v="0"/>
    <n v="1"/>
    <n v="1"/>
    <n v="3"/>
    <n v="1.5"/>
    <n v="1.5"/>
    <n v="0"/>
    <n v="1"/>
    <n v="0"/>
    <n v="0.8"/>
    <n v="2.2000000000000002"/>
    <n v="0"/>
    <n v="0"/>
    <n v="1"/>
    <n v="1"/>
    <n v="0"/>
    <n v="3"/>
    <n v="0"/>
    <n v="0"/>
    <n v="0"/>
    <n v="1.6"/>
    <n v="3.3"/>
    <n v="1.5"/>
  </r>
  <r>
    <x v="12"/>
    <n v="13131"/>
    <x v="12"/>
    <s v="San Ramón"/>
    <n v="1"/>
    <s v="Aprehendidos"/>
    <n v="220104005"/>
    <n v="220104"/>
    <s v="Delitos Sexuales"/>
    <s v="Violación"/>
    <n v="1"/>
    <n v="1.1000000000000001"/>
    <n v="0"/>
    <n v="0"/>
    <n v="1.1000000000000001"/>
    <n v="1"/>
    <n v="1.1000000000000001"/>
    <n v="0"/>
    <n v="0"/>
    <n v="0"/>
    <n v="0"/>
    <n v="1"/>
    <n v="0"/>
    <n v="1.2"/>
    <n v="0"/>
    <n v="2.1"/>
    <n v="0"/>
    <n v="0"/>
    <n v="3.3"/>
    <n v="0"/>
    <n v="0"/>
    <n v="1.1000000000000001"/>
    <n v="0"/>
    <n v="0"/>
    <n v="1"/>
    <n v="0"/>
    <n v="0"/>
    <n v="1.1000000000000001"/>
    <n v="1.1000000000000001"/>
    <n v="0"/>
    <n v="0"/>
    <n v="1"/>
    <n v="0"/>
    <n v="0"/>
    <n v="0"/>
    <n v="0"/>
    <n v="0"/>
    <n v="1"/>
    <n v="0"/>
    <n v="1.2"/>
    <n v="1.1000000000000001"/>
    <n v="1.1000000000000001"/>
    <n v="3.2"/>
    <n v="1.1000000000000001"/>
    <n v="1.1000000000000001"/>
    <n v="2.2000000000000002"/>
    <n v="0"/>
    <n v="1.3"/>
    <n v="0"/>
    <n v="1.3"/>
    <n v="1"/>
    <n v="0"/>
    <n v="0"/>
  </r>
  <r>
    <x v="12"/>
    <n v="13131"/>
    <x v="12"/>
    <s v="San Ramón"/>
    <n v="2"/>
    <s v="Casos Policiales"/>
    <n v="220104005"/>
    <n v="220104"/>
    <s v="Delitos Sexuales"/>
    <s v="Violación"/>
    <n v="2"/>
    <n v="4.2"/>
    <n v="5.3"/>
    <n v="5.4"/>
    <n v="3.3"/>
    <n v="11"/>
    <n v="3.3"/>
    <n v="6.2"/>
    <n v="11.5"/>
    <n v="3.9"/>
    <n v="1.3"/>
    <n v="2.7"/>
    <n v="5.5"/>
    <n v="9.1999999999999993"/>
    <n v="6.3"/>
    <n v="6.4"/>
    <n v="2.2000000000000002"/>
    <n v="5.4"/>
    <n v="6.6"/>
    <n v="4.4000000000000004"/>
    <n v="5"/>
    <n v="5.0999999999999996"/>
    <n v="1.3"/>
    <n v="5.3"/>
    <n v="6.8"/>
    <n v="12.6"/>
    <n v="1.2"/>
    <n v="10.6"/>
    <n v="8.5"/>
    <n v="1.1000000000000001"/>
    <n v="1.1000000000000001"/>
    <n v="1.1000000000000001"/>
    <n v="5.6"/>
    <n v="5"/>
    <n v="0"/>
    <n v="3.9"/>
    <n v="6.7"/>
    <n v="6.8"/>
    <n v="2.8"/>
    <n v="4.5999999999999996"/>
    <n v="5.3"/>
    <n v="3.2"/>
    <n v="6.5"/>
    <n v="4.4000000000000004"/>
    <n v="6.6"/>
    <n v="8.9"/>
    <n v="7.6"/>
    <n v="6.5"/>
    <n v="4"/>
    <n v="4"/>
    <n v="8.3000000000000007"/>
    <n v="5.7"/>
    <n v="3.9"/>
  </r>
  <r>
    <x v="12"/>
    <n v="13131"/>
    <x v="12"/>
    <s v="San Ramón"/>
    <n v="3"/>
    <s v="Denuncias"/>
    <n v="220104005"/>
    <n v="220104"/>
    <s v="Delitos Sexuales"/>
    <s v="Violación"/>
    <n v="3"/>
    <n v="3.2"/>
    <n v="5.3"/>
    <n v="5.4"/>
    <n v="2.2000000000000002"/>
    <n v="11"/>
    <n v="2.2000000000000002"/>
    <n v="6.2"/>
    <n v="11.5"/>
    <n v="3.9"/>
    <n v="1.3"/>
    <n v="2.7"/>
    <n v="5.5"/>
    <n v="8.1"/>
    <n v="6.3"/>
    <n v="5.3"/>
    <n v="2.2000000000000002"/>
    <n v="5.4"/>
    <n v="4.4000000000000004"/>
    <n v="4.4000000000000004"/>
    <n v="5"/>
    <n v="3.8"/>
    <n v="1.3"/>
    <n v="5.3"/>
    <n v="6.8"/>
    <n v="12.6"/>
    <n v="1.2"/>
    <n v="9.5"/>
    <n v="7.5"/>
    <n v="1.1000000000000001"/>
    <n v="1.1000000000000001"/>
    <n v="1.1000000000000001"/>
    <n v="5.6"/>
    <n v="5"/>
    <n v="0"/>
    <n v="3.9"/>
    <n v="6.7"/>
    <n v="6.8"/>
    <n v="2.8"/>
    <n v="3.5"/>
    <n v="4.2"/>
    <n v="2.1"/>
    <n v="4.3"/>
    <n v="3.3"/>
    <n v="5.5"/>
    <n v="6.7"/>
    <n v="7.6"/>
    <n v="5.2"/>
    <n v="4"/>
    <n v="2.7"/>
    <n v="8.3000000000000007"/>
    <n v="5.7"/>
    <n v="3.9"/>
  </r>
  <r>
    <x v="12"/>
    <n v="13131"/>
    <x v="12"/>
    <s v="San Ramón"/>
    <n v="4"/>
    <s v="Detenciones"/>
    <n v="220104005"/>
    <n v="220104"/>
    <s v="Delitos Sexuales"/>
    <s v="Violación"/>
    <n v="4"/>
    <n v="1.1000000000000001"/>
    <n v="0"/>
    <n v="0"/>
    <n v="1.1000000000000001"/>
    <n v="1"/>
    <n v="1.1000000000000001"/>
    <n v="0"/>
    <n v="0"/>
    <n v="0"/>
    <n v="0"/>
    <n v="1"/>
    <n v="0"/>
    <n v="1.2"/>
    <n v="0"/>
    <n v="1.1000000000000001"/>
    <n v="0"/>
    <n v="0"/>
    <n v="2.2000000000000002"/>
    <n v="0"/>
    <n v="0"/>
    <n v="1.3"/>
    <n v="0"/>
    <n v="0"/>
    <n v="1"/>
    <n v="0"/>
    <n v="0"/>
    <n v="1.1000000000000001"/>
    <n v="1.1000000000000001"/>
    <n v="0"/>
    <n v="0"/>
    <n v="1"/>
    <n v="0"/>
    <n v="0"/>
    <n v="0"/>
    <n v="0"/>
    <n v="0"/>
    <n v="1"/>
    <n v="0"/>
    <n v="1.2"/>
    <n v="1.1000000000000001"/>
    <n v="1.1000000000000001"/>
    <n v="2.2000000000000002"/>
    <n v="1.1000000000000001"/>
    <n v="1.1000000000000001"/>
    <n v="2.2000000000000002"/>
    <n v="0"/>
    <n v="1.3"/>
    <n v="0"/>
    <n v="1.3"/>
    <n v="1"/>
    <n v="0"/>
    <n v="0"/>
  </r>
  <r>
    <x v="12"/>
    <n v="13132"/>
    <x v="12"/>
    <s v="Vitacura"/>
    <n v="1"/>
    <s v="Aprehendidos"/>
    <n v="220104005"/>
    <n v="220104"/>
    <s v="Delitos Sexuales"/>
    <s v="Violación"/>
    <n v="1"/>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132"/>
    <x v="12"/>
    <s v="Vitacura"/>
    <n v="2"/>
    <s v="Casos Policiales"/>
    <n v="220104005"/>
    <n v="220104"/>
    <s v="Delitos Sexuales"/>
    <s v="Violación"/>
    <n v="2"/>
    <n v="0"/>
    <n v="2.2999999999999998"/>
    <n v="1.2"/>
    <n v="0"/>
    <n v="1"/>
    <n v="1.2"/>
    <n v="2.6"/>
    <n v="0"/>
    <n v="1.3"/>
    <n v="0"/>
    <n v="1"/>
    <n v="1.4"/>
    <n v="3.1"/>
    <n v="0"/>
    <n v="0"/>
    <n v="3.5"/>
    <n v="2.2999999999999998"/>
    <n v="1.2"/>
    <n v="1.2"/>
    <n v="1.3"/>
    <n v="3.9"/>
    <n v="0"/>
    <n v="1.3"/>
    <n v="1"/>
    <n v="6.8"/>
    <n v="2.1"/>
    <n v="1.2"/>
    <n v="2.2999999999999998"/>
    <n v="2.2999999999999998"/>
    <n v="0"/>
    <n v="1.2"/>
    <n v="1.2"/>
    <n v="1.3"/>
    <n v="0"/>
    <n v="1.3"/>
    <n v="2.7"/>
    <n v="1"/>
    <n v="0"/>
    <n v="2.1"/>
    <n v="2.2999999999999998"/>
    <n v="1.2"/>
    <n v="2.2999999999999998"/>
    <n v="1.2"/>
    <n v="1"/>
    <n v="1.2"/>
    <n v="2.6"/>
    <n v="0"/>
    <n v="4"/>
    <n v="2.7"/>
    <n v="2.7"/>
    <n v="1.4"/>
    <n v="1.3"/>
  </r>
  <r>
    <x v="12"/>
    <n v="13132"/>
    <x v="12"/>
    <s v="Vitacura"/>
    <n v="3"/>
    <s v="Denuncias"/>
    <n v="220104005"/>
    <n v="220104"/>
    <s v="Delitos Sexuales"/>
    <s v="Violación"/>
    <n v="3"/>
    <n v="0"/>
    <n v="0"/>
    <n v="1.2"/>
    <n v="0"/>
    <n v="1"/>
    <n v="1.2"/>
    <n v="2.6"/>
    <n v="0"/>
    <n v="1.3"/>
    <n v="0"/>
    <n v="1"/>
    <n v="1.4"/>
    <n v="3.1"/>
    <n v="0"/>
    <n v="0"/>
    <n v="3.5"/>
    <n v="2.2999999999999998"/>
    <n v="1.2"/>
    <n v="1.2"/>
    <n v="1.3"/>
    <n v="3.9"/>
    <n v="0"/>
    <n v="1.3"/>
    <n v="1"/>
    <n v="6.8"/>
    <n v="1"/>
    <n v="1.2"/>
    <n v="2.2999999999999998"/>
    <n v="1.2"/>
    <n v="0"/>
    <n v="1.2"/>
    <n v="1.2"/>
    <n v="1.3"/>
    <n v="0"/>
    <n v="1.3"/>
    <n v="2.7"/>
    <n v="1"/>
    <n v="0"/>
    <n v="1"/>
    <n v="2.2999999999999998"/>
    <n v="1.2"/>
    <n v="0"/>
    <n v="1.2"/>
    <n v="1"/>
    <n v="1.2"/>
    <n v="2.6"/>
    <n v="0"/>
    <n v="4"/>
    <n v="2.7"/>
    <n v="2.7"/>
    <n v="1.4"/>
    <n v="1.3"/>
  </r>
  <r>
    <x v="12"/>
    <n v="13132"/>
    <x v="12"/>
    <s v="Vitacura"/>
    <n v="4"/>
    <s v="Detenciones"/>
    <n v="220104005"/>
    <n v="220104"/>
    <s v="Delitos Sexuales"/>
    <s v="Violación"/>
    <n v="4"/>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201"/>
    <x v="12"/>
    <s v="Puente Alto"/>
    <n v="1"/>
    <s v="Aprehendidos"/>
    <n v="220104005"/>
    <n v="220104"/>
    <s v="Delitos Sexuales"/>
    <s v="Violación"/>
    <n v="1"/>
    <n v="0.4"/>
    <n v="0.7"/>
    <n v="1.2"/>
    <n v="0.2"/>
    <n v="1.6"/>
    <n v="0.7"/>
    <n v="0.2"/>
    <n v="0.3"/>
    <n v="0.5"/>
    <n v="0.2"/>
    <n v="1"/>
    <n v="0.6"/>
    <n v="0.3"/>
    <n v="0.2"/>
    <n v="0.9"/>
    <n v="0.4"/>
    <n v="1.1000000000000001"/>
    <n v="0.5"/>
    <n v="0.3"/>
    <n v="0.2"/>
    <n v="0.3"/>
    <n v="0.5"/>
    <n v="0.3"/>
    <n v="0.8"/>
    <n v="0.5"/>
    <n v="0.3"/>
    <n v="0.5"/>
    <n v="1.4"/>
    <n v="0.7"/>
    <n v="0.7"/>
    <n v="0.7"/>
    <n v="0.3"/>
    <n v="0.2"/>
    <n v="0.2"/>
    <n v="0.2"/>
    <n v="0.6"/>
    <n v="0.4"/>
    <n v="0.5"/>
    <n v="0.3"/>
    <n v="0.7"/>
    <n v="0.4"/>
    <n v="0.7"/>
    <n v="0.5"/>
    <n v="0.3"/>
    <n v="1.2"/>
    <n v="0"/>
    <n v="0.5"/>
    <n v="0.1"/>
    <n v="0.5"/>
    <n v="0.4"/>
    <n v="0.1"/>
    <n v="0.4"/>
  </r>
  <r>
    <x v="12"/>
    <n v="13201"/>
    <x v="12"/>
    <s v="Puente Alto"/>
    <n v="2"/>
    <s v="Casos Policiales"/>
    <n v="220104005"/>
    <n v="220104"/>
    <s v="Delitos Sexuales"/>
    <s v="Violación"/>
    <n v="2"/>
    <n v="5.6"/>
    <n v="6.8"/>
    <n v="4.0999999999999996"/>
    <n v="5.6"/>
    <n v="6.9"/>
    <n v="4.8"/>
    <n v="2.8"/>
    <n v="3.3"/>
    <n v="2.2999999999999998"/>
    <n v="2.4"/>
    <n v="2.7"/>
    <n v="4.5"/>
    <n v="7.3"/>
    <n v="3.1"/>
    <n v="4.8"/>
    <n v="3.7"/>
    <n v="5.4"/>
    <n v="4"/>
    <n v="5.3"/>
    <n v="3"/>
    <n v="3.7"/>
    <n v="2.6"/>
    <n v="2.9"/>
    <n v="4.0999999999999996"/>
    <n v="2.8"/>
    <n v="2.6"/>
    <n v="7.4"/>
    <n v="4.8"/>
    <n v="4.0999999999999996"/>
    <n v="6.3"/>
    <n v="5.5"/>
    <n v="4.5999999999999996"/>
    <n v="3.1"/>
    <n v="3"/>
    <n v="3.1"/>
    <n v="4.0999999999999996"/>
    <n v="3.4"/>
    <n v="3"/>
    <n v="4.8"/>
    <n v="5.6"/>
    <n v="5.2"/>
    <n v="5.5"/>
    <n v="6.5"/>
    <n v="5"/>
    <n v="5.5"/>
    <n v="2.5"/>
    <n v="3.2"/>
    <n v="1.6"/>
    <n v="4.0999999999999996"/>
    <n v="3.8"/>
    <n v="4.0999999999999996"/>
    <n v="2.2999999999999998"/>
  </r>
  <r>
    <x v="12"/>
    <n v="13201"/>
    <x v="12"/>
    <s v="Puente Alto"/>
    <n v="3"/>
    <s v="Denuncias"/>
    <n v="220104005"/>
    <n v="220104"/>
    <s v="Delitos Sexuales"/>
    <s v="Violación"/>
    <n v="3"/>
    <n v="5.3"/>
    <n v="6.1"/>
    <n v="2.8"/>
    <n v="5.4"/>
    <n v="5.5"/>
    <n v="4.0999999999999996"/>
    <n v="2.6"/>
    <n v="3.1"/>
    <n v="1.9"/>
    <n v="2.2999999999999998"/>
    <n v="2.7"/>
    <n v="4.0999999999999996"/>
    <n v="7"/>
    <n v="2.9"/>
    <n v="3.9"/>
    <n v="3.4"/>
    <n v="5.0999999999999996"/>
    <n v="3.6"/>
    <n v="5"/>
    <n v="2.9"/>
    <n v="3.4"/>
    <n v="2.2999999999999998"/>
    <n v="2.7"/>
    <n v="3.5"/>
    <n v="2.5"/>
    <n v="2.2999999999999998"/>
    <n v="6.9"/>
    <n v="3.4"/>
    <n v="3.4"/>
    <n v="5.6"/>
    <n v="5"/>
    <n v="4.3"/>
    <n v="2.9"/>
    <n v="2.8"/>
    <n v="2.8"/>
    <n v="3.6"/>
    <n v="2.9"/>
    <n v="2.4"/>
    <n v="4.5"/>
    <n v="4.9000000000000004"/>
    <n v="4.8"/>
    <n v="5"/>
    <n v="6"/>
    <n v="4.7"/>
    <n v="4.5999999999999996"/>
    <n v="2.5"/>
    <n v="2.8"/>
    <n v="1.5"/>
    <n v="3.7"/>
    <n v="3.3"/>
    <n v="4"/>
    <n v="1.9"/>
  </r>
  <r>
    <x v="12"/>
    <n v="13201"/>
    <x v="12"/>
    <s v="Puente Alto"/>
    <n v="4"/>
    <s v="Detenciones"/>
    <n v="220104005"/>
    <n v="220104"/>
    <s v="Delitos Sexuales"/>
    <s v="Violación"/>
    <n v="4"/>
    <n v="0.4"/>
    <n v="0.7"/>
    <n v="1.2"/>
    <n v="0.2"/>
    <n v="1.4"/>
    <n v="0.7"/>
    <n v="0.1"/>
    <n v="0.2"/>
    <n v="0.4"/>
    <n v="0.1"/>
    <n v="1"/>
    <n v="0.4"/>
    <n v="0.3"/>
    <n v="0.2"/>
    <n v="0.9"/>
    <n v="0.4"/>
    <n v="0.4"/>
    <n v="0.3"/>
    <n v="0.3"/>
    <n v="0.1"/>
    <n v="0.2"/>
    <n v="0.4"/>
    <n v="0.2"/>
    <n v="0.6"/>
    <n v="0.2"/>
    <n v="0.3"/>
    <n v="0.5"/>
    <n v="1.4"/>
    <n v="0.7"/>
    <n v="0.7"/>
    <n v="0.5"/>
    <n v="0.3"/>
    <n v="0.2"/>
    <n v="0.2"/>
    <n v="0.2"/>
    <n v="0.6"/>
    <n v="0.4"/>
    <n v="0.5"/>
    <n v="0.3"/>
    <n v="0.7"/>
    <n v="0.4"/>
    <n v="0.5"/>
    <n v="0.5"/>
    <n v="0.3"/>
    <n v="0.9"/>
    <n v="0"/>
    <n v="0.5"/>
    <n v="0.1"/>
    <n v="0.5"/>
    <n v="0.4"/>
    <n v="0.1"/>
    <n v="0.4"/>
  </r>
  <r>
    <x v="12"/>
    <n v="13202"/>
    <x v="12"/>
    <s v="Pirque"/>
    <n v="1"/>
    <s v="Aprehendidos"/>
    <n v="220104005"/>
    <n v="220104"/>
    <s v="Delitos Sexuales"/>
    <s v="Violación"/>
    <n v="1"/>
    <n v="0"/>
    <n v="0"/>
    <n v="0"/>
    <n v="0"/>
    <n v="1"/>
    <n v="0"/>
    <n v="0"/>
    <n v="0"/>
    <n v="0"/>
    <n v="0"/>
    <n v="1"/>
    <n v="0"/>
    <n v="0"/>
    <n v="0"/>
    <n v="0"/>
    <n v="0"/>
    <n v="0"/>
    <n v="1"/>
    <n v="4"/>
    <n v="0"/>
    <n v="0"/>
    <n v="0"/>
    <n v="0"/>
    <n v="1"/>
    <n v="0"/>
    <n v="0"/>
    <n v="0"/>
    <n v="0"/>
    <n v="0"/>
    <n v="0"/>
    <n v="1"/>
    <n v="0"/>
    <n v="0"/>
    <n v="0"/>
    <n v="0"/>
    <n v="0"/>
    <n v="1"/>
    <n v="0"/>
    <n v="3.3"/>
    <n v="0"/>
    <n v="0"/>
    <n v="8.6999999999999993"/>
    <n v="0"/>
    <n v="1"/>
    <n v="8"/>
    <n v="0"/>
    <n v="0"/>
    <n v="0"/>
    <n v="0"/>
    <n v="1"/>
    <n v="0"/>
    <n v="0"/>
  </r>
  <r>
    <x v="12"/>
    <n v="13202"/>
    <x v="12"/>
    <s v="Pirque"/>
    <n v="2"/>
    <s v="Casos Policiales"/>
    <n v="220104005"/>
    <n v="220104"/>
    <s v="Delitos Sexuales"/>
    <s v="Violación"/>
    <n v="2"/>
    <n v="9.3000000000000007"/>
    <n v="4.5"/>
    <n v="4.3"/>
    <n v="0"/>
    <n v="1"/>
    <n v="0"/>
    <n v="4"/>
    <n v="7.8"/>
    <n v="0"/>
    <n v="11.1"/>
    <n v="3.6"/>
    <n v="7.1"/>
    <n v="13.1"/>
    <n v="0"/>
    <n v="9"/>
    <n v="0"/>
    <n v="0"/>
    <n v="1"/>
    <n v="8"/>
    <n v="0"/>
    <n v="0"/>
    <n v="0"/>
    <n v="14.8"/>
    <n v="3.6"/>
    <n v="10.7"/>
    <n v="3.3"/>
    <n v="0"/>
    <n v="4.5"/>
    <n v="0"/>
    <n v="0"/>
    <n v="1"/>
    <n v="0"/>
    <n v="0"/>
    <n v="0"/>
    <n v="0"/>
    <n v="3.7"/>
    <n v="1"/>
    <n v="10.6"/>
    <n v="9.9"/>
    <n v="9.3000000000000007"/>
    <n v="4.5"/>
    <n v="17.399999999999999"/>
    <n v="0"/>
    <n v="1"/>
    <n v="4"/>
    <n v="0"/>
    <n v="3.8"/>
    <n v="7.5"/>
    <n v="0"/>
    <n v="10.8"/>
    <n v="3.5"/>
    <n v="0"/>
  </r>
  <r>
    <x v="12"/>
    <n v="13202"/>
    <x v="12"/>
    <s v="Pirque"/>
    <n v="3"/>
    <s v="Denuncias"/>
    <n v="220104005"/>
    <n v="220104"/>
    <s v="Delitos Sexuales"/>
    <s v="Violación"/>
    <n v="3"/>
    <n v="9.3000000000000007"/>
    <n v="4.5"/>
    <n v="4.3"/>
    <n v="0"/>
    <n v="1"/>
    <n v="0"/>
    <n v="4"/>
    <n v="7.8"/>
    <n v="0"/>
    <n v="11.1"/>
    <n v="3.6"/>
    <n v="7.1"/>
    <n v="13.1"/>
    <n v="0"/>
    <n v="9"/>
    <n v="0"/>
    <n v="0"/>
    <n v="1"/>
    <n v="4"/>
    <n v="0"/>
    <n v="0"/>
    <n v="0"/>
    <n v="14.8"/>
    <n v="3.6"/>
    <n v="10.7"/>
    <n v="3.3"/>
    <n v="0"/>
    <n v="4.5"/>
    <n v="0"/>
    <n v="0"/>
    <n v="1"/>
    <n v="0"/>
    <n v="0"/>
    <n v="0"/>
    <n v="0"/>
    <n v="3.7"/>
    <n v="1"/>
    <n v="10.6"/>
    <n v="6.6"/>
    <n v="9.3000000000000007"/>
    <n v="4.5"/>
    <n v="8.6999999999999993"/>
    <n v="0"/>
    <n v="1"/>
    <n v="0"/>
    <n v="0"/>
    <n v="3.8"/>
    <n v="7.5"/>
    <n v="0"/>
    <n v="10.8"/>
    <n v="3.5"/>
    <n v="0"/>
  </r>
  <r>
    <x v="12"/>
    <n v="13202"/>
    <x v="12"/>
    <s v="Pirque"/>
    <n v="4"/>
    <s v="Detenciones"/>
    <n v="220104005"/>
    <n v="220104"/>
    <s v="Delitos Sexuales"/>
    <s v="Violación"/>
    <n v="4"/>
    <n v="0"/>
    <n v="0"/>
    <n v="0"/>
    <n v="0"/>
    <n v="1"/>
    <n v="0"/>
    <n v="0"/>
    <n v="0"/>
    <n v="0"/>
    <n v="0"/>
    <n v="1"/>
    <n v="0"/>
    <n v="0"/>
    <n v="0"/>
    <n v="0"/>
    <n v="0"/>
    <n v="0"/>
    <n v="1"/>
    <n v="4"/>
    <n v="0"/>
    <n v="0"/>
    <n v="0"/>
    <n v="0"/>
    <n v="1"/>
    <n v="0"/>
    <n v="0"/>
    <n v="0"/>
    <n v="0"/>
    <n v="0"/>
    <n v="0"/>
    <n v="1"/>
    <n v="0"/>
    <n v="0"/>
    <n v="0"/>
    <n v="0"/>
    <n v="0"/>
    <n v="1"/>
    <n v="0"/>
    <n v="3.3"/>
    <n v="0"/>
    <n v="0"/>
    <n v="8.6999999999999993"/>
    <n v="0"/>
    <n v="1"/>
    <n v="4"/>
    <n v="0"/>
    <n v="0"/>
    <n v="0"/>
    <n v="0"/>
    <n v="1"/>
    <n v="0"/>
    <n v="0"/>
  </r>
  <r>
    <x v="12"/>
    <n v="13203"/>
    <x v="12"/>
    <s v="San José de Maipo"/>
    <n v="1"/>
    <s v="Aprehendidos"/>
    <n v="220104005"/>
    <n v="220104"/>
    <s v="Delitos Sexuales"/>
    <s v="Violación"/>
    <n v="1"/>
    <n v="0"/>
    <n v="0"/>
    <n v="0"/>
    <n v="0"/>
    <n v="1"/>
    <n v="0"/>
    <n v="6"/>
    <n v="0"/>
    <n v="0"/>
    <n v="0"/>
    <n v="1"/>
    <n v="0"/>
    <n v="0"/>
    <n v="0"/>
    <n v="6.5"/>
    <n v="0"/>
    <n v="0"/>
    <n v="1"/>
    <n v="0"/>
    <n v="0"/>
    <n v="0"/>
    <n v="5.8"/>
    <n v="0"/>
    <n v="1"/>
    <n v="0"/>
    <n v="0"/>
    <n v="0"/>
    <n v="0"/>
    <n v="0"/>
    <n v="0"/>
    <n v="1"/>
    <n v="0"/>
    <n v="0"/>
    <n v="0"/>
    <n v="0"/>
    <n v="0"/>
    <n v="1"/>
    <n v="0"/>
    <n v="10.7"/>
    <n v="0"/>
    <n v="0"/>
    <n v="0"/>
    <n v="0"/>
    <n v="1"/>
    <n v="0"/>
    <n v="0"/>
    <n v="0"/>
    <n v="0"/>
    <n v="0"/>
    <n v="1"/>
    <n v="0"/>
    <n v="0"/>
  </r>
  <r>
    <x v="12"/>
    <n v="13203"/>
    <x v="12"/>
    <s v="San José de Maipo"/>
    <n v="2"/>
    <s v="Casos Policiales"/>
    <n v="220104005"/>
    <n v="220104"/>
    <s v="Delitos Sexuales"/>
    <s v="Violación"/>
    <n v="2"/>
    <n v="0"/>
    <n v="0"/>
    <n v="0"/>
    <n v="0"/>
    <n v="6.1"/>
    <n v="6.1"/>
    <n v="13.8"/>
    <n v="6.9"/>
    <n v="13.8"/>
    <n v="7"/>
    <n v="1"/>
    <n v="7"/>
    <n v="5.4"/>
    <n v="6.6"/>
    <n v="6.5"/>
    <n v="12.7"/>
    <n v="6.2"/>
    <n v="12.3"/>
    <n v="0"/>
    <n v="6.9"/>
    <n v="0"/>
    <n v="6.9"/>
    <n v="13.9"/>
    <n v="14"/>
    <n v="0"/>
    <n v="5.4"/>
    <n v="0"/>
    <n v="0"/>
    <n v="0"/>
    <n v="18.7"/>
    <n v="6.1"/>
    <n v="6.1"/>
    <n v="6.9"/>
    <n v="0"/>
    <n v="13.9"/>
    <n v="0"/>
    <n v="14"/>
    <n v="7"/>
    <n v="21.5"/>
    <n v="6.6"/>
    <n v="12.9"/>
    <n v="0"/>
    <n v="12.5"/>
    <n v="1"/>
    <n v="6.1"/>
    <n v="6.9"/>
    <n v="6.9"/>
    <n v="0"/>
    <n v="7"/>
    <n v="7"/>
    <n v="21.1"/>
    <n v="13.8"/>
  </r>
  <r>
    <x v="12"/>
    <n v="13203"/>
    <x v="12"/>
    <s v="San José de Maipo"/>
    <n v="3"/>
    <s v="Denuncias"/>
    <n v="220104005"/>
    <n v="220104"/>
    <s v="Delitos Sexuales"/>
    <s v="Violación"/>
    <n v="3"/>
    <n v="0"/>
    <n v="0"/>
    <n v="0"/>
    <n v="0"/>
    <n v="6.1"/>
    <n v="6.1"/>
    <n v="6.9"/>
    <n v="6.9"/>
    <n v="13.8"/>
    <n v="7"/>
    <n v="1"/>
    <n v="7"/>
    <n v="5.4"/>
    <n v="6.6"/>
    <n v="0"/>
    <n v="12.7"/>
    <n v="6.2"/>
    <n v="12.3"/>
    <n v="0"/>
    <n v="6.9"/>
    <n v="0"/>
    <n v="0"/>
    <n v="13.9"/>
    <n v="14"/>
    <n v="0"/>
    <n v="5.4"/>
    <n v="0"/>
    <n v="0"/>
    <n v="0"/>
    <n v="18.7"/>
    <n v="6.1"/>
    <n v="6.1"/>
    <n v="6.9"/>
    <n v="0"/>
    <n v="13.9"/>
    <n v="0"/>
    <n v="14"/>
    <n v="7"/>
    <n v="10.7"/>
    <n v="6.6"/>
    <n v="12.9"/>
    <n v="0"/>
    <n v="12.5"/>
    <n v="1"/>
    <n v="6.1"/>
    <n v="6.9"/>
    <n v="6.9"/>
    <n v="0"/>
    <n v="7"/>
    <n v="7"/>
    <n v="21.1"/>
    <n v="13.8"/>
  </r>
  <r>
    <x v="12"/>
    <n v="13203"/>
    <x v="12"/>
    <s v="San José de Maipo"/>
    <n v="4"/>
    <s v="Detenciones"/>
    <n v="220104005"/>
    <n v="220104"/>
    <s v="Delitos Sexuales"/>
    <s v="Violación"/>
    <n v="4"/>
    <n v="0"/>
    <n v="0"/>
    <n v="0"/>
    <n v="0"/>
    <n v="1"/>
    <n v="0"/>
    <n v="6.9"/>
    <n v="0"/>
    <n v="0"/>
    <n v="0"/>
    <n v="1"/>
    <n v="0"/>
    <n v="0"/>
    <n v="0"/>
    <n v="6.5"/>
    <n v="0"/>
    <n v="0"/>
    <n v="1"/>
    <n v="0"/>
    <n v="0"/>
    <n v="0"/>
    <n v="6.9"/>
    <n v="0"/>
    <n v="1"/>
    <n v="0"/>
    <n v="0"/>
    <n v="0"/>
    <n v="0"/>
    <n v="0"/>
    <n v="0"/>
    <n v="1"/>
    <n v="0"/>
    <n v="0"/>
    <n v="0"/>
    <n v="0"/>
    <n v="0"/>
    <n v="1"/>
    <n v="0"/>
    <n v="10.7"/>
    <n v="0"/>
    <n v="0"/>
    <n v="0"/>
    <n v="0"/>
    <n v="1"/>
    <n v="0"/>
    <n v="0"/>
    <n v="0"/>
    <n v="0"/>
    <n v="0"/>
    <n v="1"/>
    <n v="0"/>
    <n v="0"/>
  </r>
  <r>
    <x v="12"/>
    <n v="13301"/>
    <x v="12"/>
    <s v="Colina"/>
    <n v="1"/>
    <s v="Aprehendidos"/>
    <n v="220104005"/>
    <n v="220104"/>
    <s v="Delitos Sexuales"/>
    <s v="Violación"/>
    <n v="1"/>
    <n v="0"/>
    <n v="1.8"/>
    <n v="0.9"/>
    <n v="0.8"/>
    <n v="1"/>
    <n v="0.8"/>
    <n v="0"/>
    <n v="0"/>
    <n v="0.7"/>
    <n v="0"/>
    <n v="0.6"/>
    <n v="0.6"/>
    <n v="0.6"/>
    <n v="1.9"/>
    <n v="0"/>
    <n v="0"/>
    <n v="0"/>
    <n v="1"/>
    <n v="1.5"/>
    <n v="0"/>
    <n v="0.8"/>
    <n v="2.2999999999999998"/>
    <n v="0.8"/>
    <n v="0.7"/>
    <n v="0"/>
    <n v="0"/>
    <n v="0"/>
    <n v="0.9"/>
    <n v="0.9"/>
    <n v="0.8"/>
    <n v="1"/>
    <n v="0"/>
    <n v="0"/>
    <n v="0"/>
    <n v="0"/>
    <n v="0"/>
    <n v="1"/>
    <n v="0"/>
    <n v="0"/>
    <n v="4.5999999999999996"/>
    <n v="0"/>
    <n v="1.7"/>
    <n v="0"/>
    <n v="0.8"/>
    <n v="0"/>
    <n v="0"/>
    <n v="0"/>
    <n v="0"/>
    <n v="0"/>
    <n v="0.7"/>
    <n v="0"/>
    <n v="0.8"/>
  </r>
  <r>
    <x v="12"/>
    <n v="13301"/>
    <x v="12"/>
    <s v="Colina"/>
    <n v="2"/>
    <s v="Casos Policiales"/>
    <n v="220104005"/>
    <n v="220104"/>
    <s v="Delitos Sexuales"/>
    <s v="Violación"/>
    <n v="2"/>
    <n v="5.6"/>
    <n v="3.6"/>
    <n v="6.8"/>
    <n v="9.8000000000000007"/>
    <n v="1.6"/>
    <n v="6.8"/>
    <n v="4.0999999999999996"/>
    <n v="5.6"/>
    <n v="5.5"/>
    <n v="1.5"/>
    <n v="6"/>
    <n v="5.0999999999999996"/>
    <n v="6.7"/>
    <n v="7.4"/>
    <n v="6.2"/>
    <n v="1.7"/>
    <n v="3.3"/>
    <n v="7.1"/>
    <n v="4.5"/>
    <n v="6.5"/>
    <n v="4.8"/>
    <n v="5.5"/>
    <n v="3.8"/>
    <n v="5.2"/>
    <n v="6.6"/>
    <n v="3.3"/>
    <n v="5.6"/>
    <n v="5.3"/>
    <n v="6.8"/>
    <n v="9"/>
    <n v="6.3"/>
    <n v="9.1"/>
    <n v="4.0999999999999996"/>
    <n v="2.4"/>
    <n v="3.1"/>
    <n v="4.5999999999999996"/>
    <n v="3"/>
    <n v="9.4"/>
    <n v="6.1"/>
    <n v="8.4"/>
    <n v="7.1"/>
    <n v="6"/>
    <n v="4.9000000000000004"/>
    <n v="5.5"/>
    <n v="7.6"/>
    <n v="3.2"/>
    <n v="3.2"/>
    <n v="6.2"/>
    <n v="3.8"/>
    <n v="6.6"/>
    <n v="11.6"/>
    <n v="5.5"/>
  </r>
  <r>
    <x v="12"/>
    <n v="13301"/>
    <x v="12"/>
    <s v="Colina"/>
    <n v="3"/>
    <s v="Denuncias"/>
    <n v="220104005"/>
    <n v="220104"/>
    <s v="Delitos Sexuales"/>
    <s v="Violación"/>
    <n v="3"/>
    <n v="5.6"/>
    <n v="1.8"/>
    <n v="6"/>
    <n v="9"/>
    <n v="1.6"/>
    <n v="6.1"/>
    <n v="4.0999999999999996"/>
    <n v="5.6"/>
    <n v="4.7"/>
    <n v="1.5"/>
    <n v="5.3"/>
    <n v="4.4000000000000004"/>
    <n v="6.1"/>
    <n v="7.4"/>
    <n v="6.2"/>
    <n v="1.7"/>
    <n v="3.3"/>
    <n v="7.1"/>
    <n v="4.5"/>
    <n v="6.5"/>
    <n v="4"/>
    <n v="3.1"/>
    <n v="3.1"/>
    <n v="4.5"/>
    <n v="6.6"/>
    <n v="3.3"/>
    <n v="5.6"/>
    <n v="4.4000000000000004"/>
    <n v="6"/>
    <n v="8.1999999999999993"/>
    <n v="6.3"/>
    <n v="9.1"/>
    <n v="4.0999999999999996"/>
    <n v="2.4"/>
    <n v="3.1"/>
    <n v="4.5999999999999996"/>
    <n v="3"/>
    <n v="9.4"/>
    <n v="6.1"/>
    <n v="4.5999999999999996"/>
    <n v="7.1"/>
    <n v="4.3"/>
    <n v="4.9000000000000004"/>
    <n v="4.7"/>
    <n v="7.6"/>
    <n v="3.2"/>
    <n v="3.2"/>
    <n v="6.2"/>
    <n v="3.8"/>
    <n v="5.9"/>
    <n v="11.6"/>
    <n v="4.7"/>
  </r>
  <r>
    <x v="12"/>
    <n v="13301"/>
    <x v="12"/>
    <s v="Colina"/>
    <n v="4"/>
    <s v="Detenciones"/>
    <n v="220104005"/>
    <n v="220104"/>
    <s v="Delitos Sexuales"/>
    <s v="Violación"/>
    <n v="4"/>
    <n v="0"/>
    <n v="1.8"/>
    <n v="0.9"/>
    <n v="0.8"/>
    <n v="1"/>
    <n v="0.8"/>
    <n v="0"/>
    <n v="0"/>
    <n v="0.8"/>
    <n v="0"/>
    <n v="0.8"/>
    <n v="0.7"/>
    <n v="0.6"/>
    <n v="1.9"/>
    <n v="0"/>
    <n v="0"/>
    <n v="0"/>
    <n v="1"/>
    <n v="1.5"/>
    <n v="0"/>
    <n v="0.8"/>
    <n v="2.2999999999999998"/>
    <n v="0.8"/>
    <n v="0.7"/>
    <n v="0"/>
    <n v="0"/>
    <n v="0"/>
    <n v="0.9"/>
    <n v="0.9"/>
    <n v="0.8"/>
    <n v="1"/>
    <n v="0"/>
    <n v="0"/>
    <n v="0"/>
    <n v="0"/>
    <n v="0"/>
    <n v="1"/>
    <n v="0"/>
    <n v="0"/>
    <n v="3.7"/>
    <n v="0"/>
    <n v="1.7"/>
    <n v="0"/>
    <n v="0.8"/>
    <n v="0"/>
    <n v="0"/>
    <n v="0"/>
    <n v="0"/>
    <n v="0"/>
    <n v="0.7"/>
    <n v="0"/>
    <n v="0.8"/>
  </r>
  <r>
    <x v="12"/>
    <n v="13302"/>
    <x v="12"/>
    <s v="Lampa"/>
    <n v="1"/>
    <s v="Aprehendidos"/>
    <n v="220104005"/>
    <n v="220104"/>
    <s v="Delitos Sexuales"/>
    <s v="Violación"/>
    <n v="1"/>
    <n v="0"/>
    <n v="1.4"/>
    <n v="2.7"/>
    <n v="2.5"/>
    <n v="1.2"/>
    <n v="0"/>
    <n v="0"/>
    <n v="2"/>
    <n v="1"/>
    <n v="0"/>
    <n v="1"/>
    <n v="1.6"/>
    <n v="0.8"/>
    <n v="1.5"/>
    <n v="1.4"/>
    <n v="0"/>
    <n v="0"/>
    <n v="2.4"/>
    <n v="2.2999999999999998"/>
    <n v="0"/>
    <n v="0"/>
    <n v="0"/>
    <n v="0"/>
    <n v="0.9"/>
    <n v="0.8"/>
    <n v="0"/>
    <n v="0"/>
    <n v="0"/>
    <n v="2.7"/>
    <n v="0"/>
    <n v="1"/>
    <n v="0"/>
    <n v="0"/>
    <n v="1.3"/>
    <n v="0"/>
    <n v="0"/>
    <n v="1"/>
    <n v="0"/>
    <n v="0"/>
    <n v="4.5999999999999996"/>
    <n v="0"/>
    <n v="1.3"/>
    <n v="0"/>
    <n v="2.4"/>
    <n v="0"/>
    <n v="1.4"/>
    <n v="1.3"/>
    <n v="2.6"/>
    <n v="0"/>
    <n v="1.2"/>
    <n v="0"/>
    <n v="1.3"/>
  </r>
  <r>
    <x v="12"/>
    <n v="13302"/>
    <x v="12"/>
    <s v="Lampa"/>
    <n v="2"/>
    <s v="Casos Policiales"/>
    <n v="220104005"/>
    <n v="220104"/>
    <s v="Delitos Sexuales"/>
    <s v="Violación"/>
    <n v="2"/>
    <n v="6.1"/>
    <n v="4.3"/>
    <n v="6.7"/>
    <n v="8.8000000000000007"/>
    <n v="5.9"/>
    <n v="5.6"/>
    <n v="5.6"/>
    <n v="8.1"/>
    <n v="6.6"/>
    <n v="3.8"/>
    <n v="3.7"/>
    <n v="13.1"/>
    <n v="7.9"/>
    <n v="9.1"/>
    <n v="11.4"/>
    <n v="8"/>
    <n v="5"/>
    <n v="4.8"/>
    <n v="5.6"/>
    <n v="8.4"/>
    <n v="5.4"/>
    <n v="5.2"/>
    <n v="6.3"/>
    <n v="8.6"/>
    <n v="8.3000000000000007"/>
    <n v="3.9"/>
    <n v="13.7"/>
    <n v="0"/>
    <n v="2.7"/>
    <n v="3.8"/>
    <n v="4.8"/>
    <n v="4.5"/>
    <n v="6.9"/>
    <n v="5.3"/>
    <n v="1.3"/>
    <n v="2.5"/>
    <n v="10.9"/>
    <n v="4.7"/>
    <n v="4.7"/>
    <n v="10.6"/>
    <n v="1.4"/>
    <n v="9.3000000000000007"/>
    <n v="8.8000000000000007"/>
    <n v="7.1"/>
    <n v="1.1000000000000001"/>
    <n v="9.6"/>
    <n v="6.6"/>
    <n v="3.9"/>
    <n v="5"/>
    <n v="9.6"/>
    <n v="10.5"/>
    <n v="6.6"/>
  </r>
  <r>
    <x v="12"/>
    <n v="13302"/>
    <x v="12"/>
    <s v="Lampa"/>
    <n v="3"/>
    <s v="Denuncias"/>
    <n v="220104005"/>
    <n v="220104"/>
    <s v="Delitos Sexuales"/>
    <s v="Violación"/>
    <n v="3"/>
    <n v="6.1"/>
    <n v="2.8"/>
    <n v="4"/>
    <n v="6.3"/>
    <n v="4.8"/>
    <n v="5.6"/>
    <n v="5.6"/>
    <n v="5.4"/>
    <n v="5.3"/>
    <n v="3.8"/>
    <n v="3.7"/>
    <n v="10.7"/>
    <n v="7.1"/>
    <n v="9.1"/>
    <n v="11.4"/>
    <n v="8"/>
    <n v="5"/>
    <n v="4.8"/>
    <n v="5.6"/>
    <n v="8.4"/>
    <n v="5.4"/>
    <n v="5.2"/>
    <n v="6.3"/>
    <n v="7.3"/>
    <n v="7.1"/>
    <n v="3.9"/>
    <n v="13.7"/>
    <n v="0"/>
    <n v="0"/>
    <n v="3.8"/>
    <n v="4.8"/>
    <n v="4.5"/>
    <n v="6.9"/>
    <n v="4"/>
    <n v="1.3"/>
    <n v="2.5"/>
    <n v="10.9"/>
    <n v="4.7"/>
    <n v="4.7"/>
    <n v="7.6"/>
    <n v="1.4"/>
    <n v="8"/>
    <n v="8.8000000000000007"/>
    <n v="4.8"/>
    <n v="1.1000000000000001"/>
    <n v="8.1999999999999993"/>
    <n v="5.3"/>
    <n v="2.6"/>
    <n v="5"/>
    <n v="8.4"/>
    <n v="10.5"/>
    <n v="5.3"/>
  </r>
  <r>
    <x v="12"/>
    <n v="13302"/>
    <x v="12"/>
    <s v="Lampa"/>
    <n v="4"/>
    <s v="Detenciones"/>
    <n v="220104005"/>
    <n v="220104"/>
    <s v="Delitos Sexuales"/>
    <s v="Violación"/>
    <n v="4"/>
    <n v="0"/>
    <n v="1.4"/>
    <n v="2.7"/>
    <n v="2.5"/>
    <n v="1.2"/>
    <n v="0"/>
    <n v="0"/>
    <n v="2.7"/>
    <n v="1.3"/>
    <n v="0"/>
    <n v="1"/>
    <n v="2.4"/>
    <n v="0.8"/>
    <n v="1.5"/>
    <n v="1.4"/>
    <n v="0"/>
    <n v="0"/>
    <n v="2.4"/>
    <n v="2.2999999999999998"/>
    <n v="0"/>
    <n v="0"/>
    <n v="0"/>
    <n v="0"/>
    <n v="1.2"/>
    <n v="1.2"/>
    <n v="0"/>
    <n v="0"/>
    <n v="0"/>
    <n v="2.7"/>
    <n v="0"/>
    <n v="1"/>
    <n v="0"/>
    <n v="0"/>
    <n v="1.3"/>
    <n v="0"/>
    <n v="0"/>
    <n v="1"/>
    <n v="0"/>
    <n v="0"/>
    <n v="3"/>
    <n v="0"/>
    <n v="1.3"/>
    <n v="0"/>
    <n v="2.4"/>
    <n v="0"/>
    <n v="1.4"/>
    <n v="1.3"/>
    <n v="1.3"/>
    <n v="0"/>
    <n v="1.2"/>
    <n v="0"/>
    <n v="1.3"/>
  </r>
  <r>
    <x v="12"/>
    <n v="13303"/>
    <x v="12"/>
    <s v="Tiltil"/>
    <n v="1"/>
    <s v="Aprehendidos"/>
    <n v="220104005"/>
    <n v="220104"/>
    <s v="Delitos Sexuales"/>
    <s v="Violación"/>
    <n v="1"/>
    <n v="0"/>
    <n v="0"/>
    <n v="0"/>
    <n v="0"/>
    <n v="5.3"/>
    <n v="0"/>
    <n v="5.2"/>
    <n v="0"/>
    <n v="0"/>
    <n v="0"/>
    <n v="1"/>
    <n v="0"/>
    <n v="0"/>
    <n v="0"/>
    <n v="0"/>
    <n v="0"/>
    <n v="0"/>
    <n v="1"/>
    <n v="5.2"/>
    <n v="0"/>
    <n v="0"/>
    <n v="0"/>
    <n v="0"/>
    <n v="1"/>
    <n v="0"/>
    <n v="0"/>
    <n v="0"/>
    <n v="0"/>
    <n v="0"/>
    <n v="0"/>
    <n v="1"/>
    <n v="0"/>
    <n v="0"/>
    <n v="0"/>
    <n v="0"/>
    <n v="0"/>
    <n v="6.1"/>
    <n v="0"/>
    <n v="0"/>
    <n v="0"/>
    <n v="0"/>
    <n v="0"/>
    <n v="0"/>
    <n v="10.7"/>
    <n v="5.2"/>
    <n v="0"/>
    <n v="0"/>
    <n v="0"/>
    <n v="6.1"/>
    <n v="1"/>
    <n v="0"/>
    <n v="0"/>
  </r>
  <r>
    <x v="12"/>
    <n v="13303"/>
    <x v="12"/>
    <s v="Tiltil"/>
    <n v="2"/>
    <s v="Casos Policiales"/>
    <n v="220104005"/>
    <n v="220104"/>
    <s v="Delitos Sexuales"/>
    <s v="Violación"/>
    <n v="2"/>
    <n v="17.2"/>
    <n v="0"/>
    <n v="0"/>
    <n v="10.8"/>
    <n v="5.3"/>
    <n v="0"/>
    <n v="6.1"/>
    <n v="0"/>
    <n v="0"/>
    <n v="18.2"/>
    <n v="24.2"/>
    <n v="6.1"/>
    <n v="0"/>
    <n v="5.7"/>
    <n v="0"/>
    <n v="0"/>
    <n v="5.4"/>
    <n v="10.7"/>
    <n v="5.2"/>
    <n v="0"/>
    <n v="6.1"/>
    <n v="6"/>
    <n v="0"/>
    <n v="1"/>
    <n v="24.3"/>
    <n v="9.3000000000000007"/>
    <n v="5.7"/>
    <n v="16.899999999999999"/>
    <n v="0"/>
    <n v="0"/>
    <n v="10.7"/>
    <n v="0"/>
    <n v="0"/>
    <n v="0"/>
    <n v="0"/>
    <n v="12.1"/>
    <n v="18.2"/>
    <n v="18.2"/>
    <n v="4.7"/>
    <n v="0"/>
    <n v="5.6"/>
    <n v="0"/>
    <n v="10.8"/>
    <n v="10.7"/>
    <n v="10.5"/>
    <n v="6.1"/>
    <n v="0"/>
    <n v="6.1"/>
    <n v="12.1"/>
    <n v="6.1"/>
    <n v="0"/>
    <n v="0"/>
  </r>
  <r>
    <x v="12"/>
    <n v="13303"/>
    <x v="12"/>
    <s v="Tiltil"/>
    <n v="3"/>
    <s v="Denuncias"/>
    <n v="220104005"/>
    <n v="220104"/>
    <s v="Delitos Sexuales"/>
    <s v="Violación"/>
    <n v="3"/>
    <n v="17.2"/>
    <n v="0"/>
    <n v="0"/>
    <n v="10.8"/>
    <n v="1"/>
    <n v="0"/>
    <n v="0"/>
    <n v="0"/>
    <n v="0"/>
    <n v="18.2"/>
    <n v="24.2"/>
    <n v="6.1"/>
    <n v="0"/>
    <n v="5.7"/>
    <n v="0"/>
    <n v="0"/>
    <n v="5.4"/>
    <n v="10.7"/>
    <n v="0"/>
    <n v="0"/>
    <n v="6.1"/>
    <n v="6"/>
    <n v="0"/>
    <n v="1"/>
    <n v="24.3"/>
    <n v="9.3000000000000007"/>
    <n v="5.7"/>
    <n v="16.899999999999999"/>
    <n v="0"/>
    <n v="0"/>
    <n v="10.7"/>
    <n v="0"/>
    <n v="0"/>
    <n v="0"/>
    <n v="0"/>
    <n v="12.1"/>
    <n v="6.1"/>
    <n v="18.2"/>
    <n v="4.7"/>
    <n v="0"/>
    <n v="5.6"/>
    <n v="0"/>
    <n v="10.8"/>
    <n v="5.3"/>
    <n v="5.2"/>
    <n v="6.1"/>
    <n v="0"/>
    <n v="6.1"/>
    <n v="6.1"/>
    <n v="6.1"/>
    <n v="0"/>
    <n v="0"/>
  </r>
  <r>
    <x v="12"/>
    <n v="13303"/>
    <x v="12"/>
    <s v="Tiltil"/>
    <n v="4"/>
    <s v="Detenciones"/>
    <n v="220104005"/>
    <n v="220104"/>
    <s v="Delitos Sexuales"/>
    <s v="Violación"/>
    <n v="4"/>
    <n v="0"/>
    <n v="0"/>
    <n v="0"/>
    <n v="0"/>
    <n v="5.3"/>
    <n v="0"/>
    <n v="6.1"/>
    <n v="0"/>
    <n v="0"/>
    <n v="0"/>
    <n v="1"/>
    <n v="0"/>
    <n v="0"/>
    <n v="0"/>
    <n v="0"/>
    <n v="0"/>
    <n v="0"/>
    <n v="1"/>
    <n v="5.2"/>
    <n v="0"/>
    <n v="0"/>
    <n v="0"/>
    <n v="0"/>
    <n v="1"/>
    <n v="0"/>
    <n v="0"/>
    <n v="0"/>
    <n v="0"/>
    <n v="0"/>
    <n v="0"/>
    <n v="1"/>
    <n v="0"/>
    <n v="0"/>
    <n v="0"/>
    <n v="0"/>
    <n v="0"/>
    <n v="12.1"/>
    <n v="0"/>
    <n v="0"/>
    <n v="0"/>
    <n v="0"/>
    <n v="0"/>
    <n v="0"/>
    <n v="5.3"/>
    <n v="5.2"/>
    <n v="0"/>
    <n v="0"/>
    <n v="0"/>
    <n v="6.1"/>
    <n v="1"/>
    <n v="0"/>
    <n v="0"/>
  </r>
  <r>
    <x v="12"/>
    <n v="13401"/>
    <x v="12"/>
    <s v="San Bernardo"/>
    <n v="1"/>
    <s v="Aprehendidos"/>
    <n v="220104005"/>
    <n v="220104"/>
    <s v="Delitos Sexuales"/>
    <s v="Violación"/>
    <n v="1"/>
    <n v="1.4"/>
    <n v="0.3"/>
    <n v="0.7"/>
    <n v="0.7"/>
    <n v="1"/>
    <n v="2"/>
    <n v="1.3"/>
    <n v="0.3"/>
    <n v="0.3"/>
    <n v="0.9"/>
    <n v="1"/>
    <n v="0.6"/>
    <n v="0.3"/>
    <n v="0.4"/>
    <n v="0.7"/>
    <n v="1"/>
    <n v="0.3"/>
    <n v="0.3"/>
    <n v="0"/>
    <n v="1"/>
    <n v="0.3"/>
    <n v="0"/>
    <n v="0"/>
    <n v="0.6"/>
    <n v="0.6"/>
    <n v="0.6"/>
    <n v="0.4"/>
    <n v="0.3"/>
    <n v="0"/>
    <n v="1.7"/>
    <n v="0.7"/>
    <n v="0.3"/>
    <n v="0"/>
    <n v="0.3"/>
    <n v="0.3"/>
    <n v="0.3"/>
    <n v="0.6"/>
    <n v="0.9"/>
    <n v="1.2"/>
    <n v="1.8"/>
    <n v="0.3"/>
    <n v="1"/>
    <n v="0.7"/>
    <n v="0.7"/>
    <n v="0"/>
    <n v="0.6"/>
    <n v="0.3"/>
    <n v="0.6"/>
    <n v="0.6"/>
    <n v="0.3"/>
    <n v="0.3"/>
    <n v="0.3"/>
  </r>
  <r>
    <x v="12"/>
    <n v="13401"/>
    <x v="12"/>
    <s v="San Bernardo"/>
    <n v="2"/>
    <s v="Casos Policiales"/>
    <n v="220104005"/>
    <n v="220104"/>
    <s v="Delitos Sexuales"/>
    <s v="Violación"/>
    <n v="2"/>
    <n v="6"/>
    <n v="5.2"/>
    <n v="6.9"/>
    <n v="6.4"/>
    <n v="5.4"/>
    <n v="6.9"/>
    <n v="4.7"/>
    <n v="3.7"/>
    <n v="2.4"/>
    <n v="4.2"/>
    <n v="3"/>
    <n v="3.5"/>
    <n v="7.2"/>
    <n v="7.8"/>
    <n v="5.9"/>
    <n v="8.1999999999999993"/>
    <n v="8.8000000000000007"/>
    <n v="5"/>
    <n v="5"/>
    <n v="4.5999999999999996"/>
    <n v="4.3"/>
    <n v="3"/>
    <n v="2.1"/>
    <n v="6.2"/>
    <n v="4.0999999999999996"/>
    <n v="4.2"/>
    <n v="5.7"/>
    <n v="5.2"/>
    <n v="3.8"/>
    <n v="6.8"/>
    <n v="5"/>
    <n v="6"/>
    <n v="3.7"/>
    <n v="4"/>
    <n v="3.3"/>
    <n v="4.2"/>
    <n v="5.6"/>
    <n v="6.4"/>
    <n v="5.7"/>
    <n v="12"/>
    <n v="6.6"/>
    <n v="3.8"/>
    <n v="4.4000000000000004"/>
    <n v="6"/>
    <n v="5.6"/>
    <n v="2.5"/>
    <n v="5.2"/>
    <n v="4.8"/>
    <n v="4.2"/>
    <n v="3.8"/>
    <n v="7"/>
    <n v="2.4"/>
  </r>
  <r>
    <x v="12"/>
    <n v="13401"/>
    <x v="12"/>
    <s v="San Bernardo"/>
    <n v="3"/>
    <s v="Denuncias"/>
    <n v="220104005"/>
    <n v="220104"/>
    <s v="Delitos Sexuales"/>
    <s v="Violación"/>
    <n v="3"/>
    <n v="5.3"/>
    <n v="4.9000000000000004"/>
    <n v="6.2"/>
    <n v="5.8"/>
    <n v="5.4"/>
    <n v="5.3"/>
    <n v="3.4"/>
    <n v="3.4"/>
    <n v="2.1"/>
    <n v="3.3"/>
    <n v="3"/>
    <n v="2.9"/>
    <n v="6.9"/>
    <n v="7.4"/>
    <n v="5.2"/>
    <n v="7.2"/>
    <n v="8.5"/>
    <n v="4.7"/>
    <n v="5"/>
    <n v="3.7"/>
    <n v="4"/>
    <n v="3"/>
    <n v="2.1"/>
    <n v="5.6"/>
    <n v="3.5"/>
    <n v="3.6"/>
    <n v="5.3"/>
    <n v="4.9000000000000004"/>
    <n v="3.8"/>
    <n v="5.4"/>
    <n v="4.3"/>
    <n v="5.6"/>
    <n v="3.7"/>
    <n v="3.7"/>
    <n v="3"/>
    <n v="3.9"/>
    <n v="5"/>
    <n v="5.6"/>
    <n v="4.5"/>
    <n v="10.199999999999999"/>
    <n v="6.3"/>
    <n v="2.7"/>
    <n v="3.7"/>
    <n v="5.4"/>
    <n v="5.6"/>
    <n v="1.8"/>
    <n v="4.9000000000000004"/>
    <n v="4.2"/>
    <n v="3.9"/>
    <n v="3.5"/>
    <n v="6.7"/>
    <n v="2.1"/>
  </r>
  <r>
    <x v="12"/>
    <n v="13401"/>
    <x v="12"/>
    <s v="San Bernardo"/>
    <n v="4"/>
    <s v="Detenciones"/>
    <n v="220104005"/>
    <n v="220104"/>
    <s v="Delitos Sexuales"/>
    <s v="Violación"/>
    <n v="4"/>
    <n v="0.7"/>
    <n v="0.3"/>
    <n v="0.7"/>
    <n v="0.7"/>
    <n v="1"/>
    <n v="1.7"/>
    <n v="1.2"/>
    <n v="0.3"/>
    <n v="0.3"/>
    <n v="0.9"/>
    <n v="1"/>
    <n v="0.6"/>
    <n v="0.3"/>
    <n v="0.4"/>
    <n v="0.7"/>
    <n v="1"/>
    <n v="0.3"/>
    <n v="0.3"/>
    <n v="0"/>
    <n v="0.9"/>
    <n v="0.3"/>
    <n v="0"/>
    <n v="0"/>
    <n v="0.6"/>
    <n v="0.6"/>
    <n v="0.6"/>
    <n v="0.4"/>
    <n v="0.3"/>
    <n v="0"/>
    <n v="1.4"/>
    <n v="0.7"/>
    <n v="0.3"/>
    <n v="0"/>
    <n v="0.3"/>
    <n v="0.3"/>
    <n v="0.3"/>
    <n v="0.6"/>
    <n v="0.9"/>
    <n v="1.2"/>
    <n v="1.8"/>
    <n v="0.3"/>
    <n v="1"/>
    <n v="0.7"/>
    <n v="0.7"/>
    <n v="0"/>
    <n v="0.6"/>
    <n v="0.3"/>
    <n v="0.6"/>
    <n v="0.3"/>
    <n v="0.3"/>
    <n v="0.3"/>
    <n v="0.3"/>
  </r>
  <r>
    <x v="12"/>
    <n v="13402"/>
    <x v="12"/>
    <s v="Buin"/>
    <n v="1"/>
    <s v="Aprehendidos"/>
    <n v="220104005"/>
    <n v="220104"/>
    <s v="Delitos Sexuales"/>
    <s v="Violación"/>
    <n v="1"/>
    <n v="0"/>
    <n v="2.4"/>
    <n v="1.2"/>
    <n v="2.2999999999999998"/>
    <n v="1"/>
    <n v="1.1000000000000001"/>
    <n v="1.1000000000000001"/>
    <n v="1"/>
    <n v="0"/>
    <n v="2"/>
    <n v="1"/>
    <n v="0"/>
    <n v="0.9"/>
    <n v="0"/>
    <n v="3.6"/>
    <n v="1.2"/>
    <n v="0"/>
    <n v="3.3"/>
    <n v="1.1000000000000001"/>
    <n v="0"/>
    <n v="1.3"/>
    <n v="0"/>
    <n v="2.6"/>
    <n v="1"/>
    <n v="2.6"/>
    <n v="0"/>
    <n v="0"/>
    <n v="2.4"/>
    <n v="0"/>
    <n v="3.4"/>
    <n v="3.3"/>
    <n v="0"/>
    <n v="0"/>
    <n v="0"/>
    <n v="0"/>
    <n v="2.6"/>
    <n v="1.3"/>
    <n v="0"/>
    <n v="1.8"/>
    <n v="0"/>
    <n v="0"/>
    <n v="1.2"/>
    <n v="0"/>
    <n v="1"/>
    <n v="1.1000000000000001"/>
    <n v="0"/>
    <n v="1.3"/>
    <n v="0"/>
    <n v="1.3"/>
    <n v="2.6"/>
    <n v="1.3"/>
    <n v="0"/>
  </r>
  <r>
    <x v="12"/>
    <n v="13402"/>
    <x v="12"/>
    <s v="Buin"/>
    <n v="2"/>
    <s v="Casos Policiales"/>
    <n v="220104005"/>
    <n v="220104"/>
    <s v="Delitos Sexuales"/>
    <s v="Violación"/>
    <n v="2"/>
    <n v="5"/>
    <n v="8.4"/>
    <n v="3.5"/>
    <n v="13.7"/>
    <n v="2.2000000000000002"/>
    <n v="6.5"/>
    <n v="6.7"/>
    <n v="2.7"/>
    <n v="6.6"/>
    <n v="5.3"/>
    <n v="3.9"/>
    <n v="6.5"/>
    <n v="3.6"/>
    <n v="7.4"/>
    <n v="3.6"/>
    <n v="3.5"/>
    <n v="6.8"/>
    <n v="10"/>
    <n v="4.3"/>
    <n v="2.7"/>
    <n v="7.9"/>
    <n v="4"/>
    <n v="3.9"/>
    <n v="2.6"/>
    <n v="11.8"/>
    <n v="1.8"/>
    <n v="1.2"/>
    <n v="6"/>
    <n v="2.2999999999999998"/>
    <n v="8"/>
    <n v="7.8"/>
    <n v="4.3"/>
    <n v="2.7"/>
    <n v="1.3"/>
    <n v="1.3"/>
    <n v="11.8"/>
    <n v="6.6"/>
    <n v="7.8"/>
    <n v="5.5"/>
    <n v="5"/>
    <n v="6"/>
    <n v="2.2999999999999998"/>
    <n v="4.5999999999999996"/>
    <n v="5.5"/>
    <n v="3.2"/>
    <n v="10.6"/>
    <n v="2.6"/>
    <n v="3.9"/>
    <n v="7.9"/>
    <n v="6.5"/>
    <n v="2.6"/>
    <n v="6.6"/>
  </r>
  <r>
    <x v="12"/>
    <n v="13402"/>
    <x v="12"/>
    <s v="Buin"/>
    <n v="3"/>
    <s v="Denuncias"/>
    <n v="220104005"/>
    <n v="220104"/>
    <s v="Delitos Sexuales"/>
    <s v="Violación"/>
    <n v="3"/>
    <n v="5"/>
    <n v="6"/>
    <n v="2.2999999999999998"/>
    <n v="11.4"/>
    <n v="2.2000000000000002"/>
    <n v="5.4"/>
    <n v="5.3"/>
    <n v="1.3"/>
    <n v="6.6"/>
    <n v="2.6"/>
    <n v="2.6"/>
    <n v="6.5"/>
    <n v="2.7"/>
    <n v="7.4"/>
    <n v="0"/>
    <n v="2.2999999999999998"/>
    <n v="6.8"/>
    <n v="6.7"/>
    <n v="3.2"/>
    <n v="2.7"/>
    <n v="6.6"/>
    <n v="4"/>
    <n v="1.3"/>
    <n v="2.6"/>
    <n v="9.1999999999999993"/>
    <n v="1.8"/>
    <n v="1.2"/>
    <n v="3.6"/>
    <n v="2.2999999999999998"/>
    <n v="4.5999999999999996"/>
    <n v="6.7"/>
    <n v="4.3"/>
    <n v="2.7"/>
    <n v="1.3"/>
    <n v="1.3"/>
    <n v="9.1999999999999993"/>
    <n v="5.2"/>
    <n v="7.8"/>
    <n v="3.6"/>
    <n v="5"/>
    <n v="6"/>
    <n v="1.2"/>
    <n v="4.5999999999999996"/>
    <n v="5.5"/>
    <n v="2.2000000000000002"/>
    <n v="10.6"/>
    <n v="1.3"/>
    <n v="3.9"/>
    <n v="6.6"/>
    <n v="3.9"/>
    <n v="1.3"/>
    <n v="6.6"/>
  </r>
  <r>
    <x v="12"/>
    <n v="13402"/>
    <x v="12"/>
    <s v="Buin"/>
    <n v="4"/>
    <s v="Detenciones"/>
    <n v="220104005"/>
    <n v="220104"/>
    <s v="Delitos Sexuales"/>
    <s v="Violación"/>
    <n v="4"/>
    <n v="0"/>
    <n v="2.4"/>
    <n v="1.2"/>
    <n v="2.2999999999999998"/>
    <n v="1"/>
    <n v="1.1000000000000001"/>
    <n v="1.3"/>
    <n v="1.3"/>
    <n v="0"/>
    <n v="2.6"/>
    <n v="1.3"/>
    <n v="0"/>
    <n v="0.9"/>
    <n v="0"/>
    <n v="3.6"/>
    <n v="1.2"/>
    <n v="0"/>
    <n v="3.3"/>
    <n v="1.1000000000000001"/>
    <n v="0"/>
    <n v="1.3"/>
    <n v="0"/>
    <n v="2.6"/>
    <n v="1"/>
    <n v="2.6"/>
    <n v="0"/>
    <n v="0"/>
    <n v="2.4"/>
    <n v="0"/>
    <n v="3.4"/>
    <n v="1.1000000000000001"/>
    <n v="0"/>
    <n v="0"/>
    <n v="0"/>
    <n v="0"/>
    <n v="2.6"/>
    <n v="1.3"/>
    <n v="0"/>
    <n v="1.8"/>
    <n v="0"/>
    <n v="0"/>
    <n v="1.2"/>
    <n v="0"/>
    <n v="1"/>
    <n v="1.1000000000000001"/>
    <n v="0"/>
    <n v="1.3"/>
    <n v="0"/>
    <n v="1.3"/>
    <n v="2.6"/>
    <n v="1.3"/>
    <n v="0"/>
  </r>
  <r>
    <x v="12"/>
    <n v="13403"/>
    <x v="12"/>
    <s v="Calera de Tango"/>
    <n v="1"/>
    <s v="Aprehendidos"/>
    <n v="220104005"/>
    <n v="220104"/>
    <s v="Delitos Sexuales"/>
    <s v="Violación"/>
    <n v="1"/>
    <n v="0"/>
    <n v="0"/>
    <n v="0"/>
    <n v="0"/>
    <n v="1"/>
    <n v="0"/>
    <n v="0"/>
    <n v="0"/>
    <n v="0"/>
    <n v="0"/>
    <n v="1"/>
    <n v="0"/>
    <n v="3.5"/>
    <n v="0"/>
    <n v="0"/>
    <n v="0"/>
    <n v="0"/>
    <n v="1"/>
    <n v="0"/>
    <n v="0"/>
    <n v="0"/>
    <n v="0"/>
    <n v="0"/>
    <n v="1"/>
    <n v="0"/>
    <n v="0"/>
    <n v="0"/>
    <n v="0"/>
    <n v="0"/>
    <n v="0"/>
    <n v="1"/>
    <n v="0"/>
    <n v="0"/>
    <n v="0"/>
    <n v="0"/>
    <n v="0"/>
    <n v="1"/>
    <n v="0"/>
    <n v="0"/>
    <n v="0"/>
    <n v="0"/>
    <n v="0"/>
    <n v="0"/>
    <n v="1"/>
    <n v="4"/>
    <n v="0"/>
    <n v="0"/>
    <n v="0"/>
    <n v="0"/>
    <n v="1"/>
    <n v="0"/>
    <n v="0"/>
  </r>
  <r>
    <x v="12"/>
    <n v="13403"/>
    <x v="12"/>
    <s v="Calera de Tango"/>
    <n v="2"/>
    <s v="Casos Policiales"/>
    <n v="220104005"/>
    <n v="220104"/>
    <s v="Delitos Sexuales"/>
    <s v="Violación"/>
    <n v="2"/>
    <n v="4.5"/>
    <n v="0"/>
    <n v="4.3"/>
    <n v="12.6"/>
    <n v="4.0999999999999996"/>
    <n v="0"/>
    <n v="0"/>
    <n v="6.7"/>
    <n v="6.5"/>
    <n v="0"/>
    <n v="1"/>
    <n v="0"/>
    <n v="3.5"/>
    <n v="13.5"/>
    <n v="8.8000000000000007"/>
    <n v="8.6"/>
    <n v="12.6"/>
    <n v="1"/>
    <n v="4"/>
    <n v="10.199999999999999"/>
    <n v="0"/>
    <n v="0"/>
    <n v="3.2"/>
    <n v="6.2"/>
    <n v="9"/>
    <n v="0"/>
    <n v="0"/>
    <n v="13.2"/>
    <n v="4.3"/>
    <n v="16.899999999999999"/>
    <n v="4.0999999999999996"/>
    <n v="0"/>
    <n v="0"/>
    <n v="0"/>
    <n v="0"/>
    <n v="0"/>
    <n v="9.1999999999999993"/>
    <n v="3"/>
    <n v="10.5"/>
    <n v="9"/>
    <n v="0"/>
    <n v="4.3"/>
    <n v="8.4"/>
    <n v="1"/>
    <n v="4"/>
    <n v="3.4"/>
    <n v="3.3"/>
    <n v="3.2"/>
    <n v="6.2"/>
    <n v="3"/>
    <n v="0"/>
    <n v="6.5"/>
  </r>
  <r>
    <x v="12"/>
    <n v="13403"/>
    <x v="12"/>
    <s v="Calera de Tango"/>
    <n v="3"/>
    <s v="Denuncias"/>
    <n v="220104005"/>
    <n v="220104"/>
    <s v="Delitos Sexuales"/>
    <s v="Violación"/>
    <n v="3"/>
    <n v="4.5"/>
    <n v="0"/>
    <n v="4.3"/>
    <n v="12.6"/>
    <n v="4.0999999999999996"/>
    <n v="0"/>
    <n v="0"/>
    <n v="6.7"/>
    <n v="6.5"/>
    <n v="0"/>
    <n v="1"/>
    <n v="0"/>
    <n v="0"/>
    <n v="13.5"/>
    <n v="8.8000000000000007"/>
    <n v="8.6"/>
    <n v="12.6"/>
    <n v="1"/>
    <n v="4"/>
    <n v="10.199999999999999"/>
    <n v="0"/>
    <n v="0"/>
    <n v="3.2"/>
    <n v="6.2"/>
    <n v="9"/>
    <n v="0"/>
    <n v="0"/>
    <n v="13.2"/>
    <n v="4.3"/>
    <n v="16.899999999999999"/>
    <n v="4.0999999999999996"/>
    <n v="0"/>
    <n v="0"/>
    <n v="0"/>
    <n v="0"/>
    <n v="0"/>
    <n v="9.1999999999999993"/>
    <n v="3"/>
    <n v="10.5"/>
    <n v="9"/>
    <n v="0"/>
    <n v="4.3"/>
    <n v="8.4"/>
    <n v="1"/>
    <n v="0"/>
    <n v="3.4"/>
    <n v="3.3"/>
    <n v="3.2"/>
    <n v="6.2"/>
    <n v="3"/>
    <n v="0"/>
    <n v="6.5"/>
  </r>
  <r>
    <x v="12"/>
    <n v="13403"/>
    <x v="12"/>
    <s v="Calera de Tango"/>
    <n v="4"/>
    <s v="Detenciones"/>
    <n v="220104005"/>
    <n v="220104"/>
    <s v="Delitos Sexuales"/>
    <s v="Violación"/>
    <n v="4"/>
    <n v="0"/>
    <n v="0"/>
    <n v="0"/>
    <n v="0"/>
    <n v="1"/>
    <n v="0"/>
    <n v="0"/>
    <n v="0"/>
    <n v="0"/>
    <n v="0"/>
    <n v="1"/>
    <n v="0"/>
    <n v="3.5"/>
    <n v="0"/>
    <n v="0"/>
    <n v="0"/>
    <n v="0"/>
    <n v="1"/>
    <n v="0"/>
    <n v="0"/>
    <n v="0"/>
    <n v="0"/>
    <n v="0"/>
    <n v="1"/>
    <n v="0"/>
    <n v="0"/>
    <n v="0"/>
    <n v="0"/>
    <n v="0"/>
    <n v="0"/>
    <n v="1"/>
    <n v="0"/>
    <n v="0"/>
    <n v="0"/>
    <n v="0"/>
    <n v="0"/>
    <n v="1"/>
    <n v="0"/>
    <n v="0"/>
    <n v="0"/>
    <n v="0"/>
    <n v="0"/>
    <n v="0"/>
    <n v="1"/>
    <n v="4"/>
    <n v="0"/>
    <n v="0"/>
    <n v="0"/>
    <n v="0"/>
    <n v="1"/>
    <n v="0"/>
    <n v="0"/>
  </r>
  <r>
    <x v="12"/>
    <n v="13404"/>
    <x v="12"/>
    <s v="Paine"/>
    <n v="1"/>
    <s v="Aprehendidos"/>
    <n v="220104005"/>
    <n v="220104"/>
    <s v="Delitos Sexuales"/>
    <s v="Violación"/>
    <n v="1"/>
    <n v="0"/>
    <n v="1.6"/>
    <n v="0"/>
    <n v="0"/>
    <n v="1"/>
    <n v="1.4"/>
    <n v="4.2"/>
    <n v="2.7"/>
    <n v="0"/>
    <n v="0"/>
    <n v="1"/>
    <n v="0"/>
    <n v="1.2"/>
    <n v="0"/>
    <n v="1.6"/>
    <n v="0"/>
    <n v="0"/>
    <n v="1"/>
    <n v="1.4"/>
    <n v="1.4"/>
    <n v="0"/>
    <n v="0"/>
    <n v="0"/>
    <n v="1"/>
    <n v="0"/>
    <n v="1.2"/>
    <n v="1.6"/>
    <n v="0"/>
    <n v="0"/>
    <n v="0"/>
    <n v="1"/>
    <n v="0"/>
    <n v="1.5"/>
    <n v="0"/>
    <n v="1.4"/>
    <n v="2.8"/>
    <n v="1.4"/>
    <n v="0"/>
    <n v="0"/>
    <n v="0"/>
    <n v="1.6"/>
    <n v="0"/>
    <n v="1.5"/>
    <n v="1"/>
    <n v="0"/>
    <n v="0"/>
    <n v="0"/>
    <n v="1.4"/>
    <n v="0"/>
    <n v="1"/>
    <n v="0"/>
    <n v="0"/>
  </r>
  <r>
    <x v="12"/>
    <n v="13404"/>
    <x v="12"/>
    <s v="Paine"/>
    <n v="2"/>
    <s v="Casos Policiales"/>
    <n v="220104005"/>
    <n v="220104"/>
    <s v="Delitos Sexuales"/>
    <s v="Violación"/>
    <n v="2"/>
    <n v="6.4"/>
    <n v="15.7"/>
    <n v="4.5999999999999996"/>
    <n v="3"/>
    <n v="1.5"/>
    <n v="4.3"/>
    <n v="7.3"/>
    <n v="4.3"/>
    <n v="2.8"/>
    <n v="2.8"/>
    <n v="4.0999999999999996"/>
    <n v="4.0999999999999996"/>
    <n v="9.6999999999999993"/>
    <n v="3.2"/>
    <n v="9.4"/>
    <n v="4.5999999999999996"/>
    <n v="3"/>
    <n v="4.4000000000000004"/>
    <n v="5.7"/>
    <n v="2.9"/>
    <n v="4.3"/>
    <n v="1.4"/>
    <n v="4.2"/>
    <n v="6.9"/>
    <n v="4.0999999999999996"/>
    <n v="6"/>
    <n v="6.4"/>
    <n v="6.3"/>
    <n v="4.5999999999999996"/>
    <n v="6"/>
    <n v="5.8"/>
    <n v="2.8"/>
    <n v="5.8"/>
    <n v="0"/>
    <n v="5.6"/>
    <n v="2.8"/>
    <n v="6.9"/>
    <n v="9.5"/>
    <n v="4.8"/>
    <n v="6.4"/>
    <n v="9.4"/>
    <n v="3.1"/>
    <n v="3"/>
    <n v="2.9"/>
    <n v="4.3"/>
    <n v="5.8"/>
    <n v="2.8"/>
    <n v="4.2"/>
    <n v="5.5"/>
    <n v="5.5"/>
    <n v="14.8"/>
    <n v="2.8"/>
  </r>
  <r>
    <x v="12"/>
    <n v="13404"/>
    <x v="12"/>
    <s v="Paine"/>
    <n v="3"/>
    <s v="Denuncias"/>
    <n v="220104005"/>
    <n v="220104"/>
    <s v="Delitos Sexuales"/>
    <s v="Violación"/>
    <n v="3"/>
    <n v="6.4"/>
    <n v="14.1"/>
    <n v="4.5999999999999996"/>
    <n v="3"/>
    <n v="1.5"/>
    <n v="2.8"/>
    <n v="2.9"/>
    <n v="1.4"/>
    <n v="2.8"/>
    <n v="2.8"/>
    <n v="4.0999999999999996"/>
    <n v="4.0999999999999996"/>
    <n v="8.5"/>
    <n v="3.2"/>
    <n v="7.8"/>
    <n v="4.5999999999999996"/>
    <n v="3"/>
    <n v="4.4000000000000004"/>
    <n v="4.3"/>
    <n v="1.5"/>
    <n v="4.3"/>
    <n v="1.4"/>
    <n v="4.2"/>
    <n v="6.9"/>
    <n v="4.0999999999999996"/>
    <n v="4.8"/>
    <n v="4.8"/>
    <n v="6.3"/>
    <n v="4.5999999999999996"/>
    <n v="6"/>
    <n v="5.8"/>
    <n v="2.8"/>
    <n v="4.4000000000000004"/>
    <n v="0"/>
    <n v="4.2"/>
    <n v="0"/>
    <n v="4.0999999999999996"/>
    <n v="8.1"/>
    <n v="4.8"/>
    <n v="6.4"/>
    <n v="7.8"/>
    <n v="3.1"/>
    <n v="1.5"/>
    <n v="2.9"/>
    <n v="4.3"/>
    <n v="5.8"/>
    <n v="2.8"/>
    <n v="2.8"/>
    <n v="5.5"/>
    <n v="5.5"/>
    <n v="14.8"/>
    <n v="2.8"/>
  </r>
  <r>
    <x v="12"/>
    <n v="13404"/>
    <x v="12"/>
    <s v="Paine"/>
    <n v="4"/>
    <s v="Detenciones"/>
    <n v="220104005"/>
    <n v="220104"/>
    <s v="Delitos Sexuales"/>
    <s v="Violación"/>
    <n v="4"/>
    <n v="0"/>
    <n v="1.6"/>
    <n v="0"/>
    <n v="0"/>
    <n v="1"/>
    <n v="1.4"/>
    <n v="4.4000000000000004"/>
    <n v="2.9"/>
    <n v="0"/>
    <n v="0"/>
    <n v="1"/>
    <n v="0"/>
    <n v="1.2"/>
    <n v="0"/>
    <n v="1.6"/>
    <n v="0"/>
    <n v="0"/>
    <n v="1"/>
    <n v="1.4"/>
    <n v="1.5"/>
    <n v="0"/>
    <n v="0"/>
    <n v="0"/>
    <n v="1"/>
    <n v="0"/>
    <n v="1.2"/>
    <n v="1.6"/>
    <n v="0"/>
    <n v="0"/>
    <n v="0"/>
    <n v="1"/>
    <n v="0"/>
    <n v="1.5"/>
    <n v="0"/>
    <n v="1.4"/>
    <n v="2.8"/>
    <n v="2.7"/>
    <n v="1.4"/>
    <n v="0"/>
    <n v="0"/>
    <n v="1.6"/>
    <n v="0"/>
    <n v="1.5"/>
    <n v="1"/>
    <n v="0"/>
    <n v="0"/>
    <n v="0"/>
    <n v="1.4"/>
    <n v="0"/>
    <n v="1"/>
    <n v="0"/>
    <n v="0"/>
  </r>
  <r>
    <x v="12"/>
    <n v="13501"/>
    <x v="12"/>
    <s v="Melipilla"/>
    <n v="1"/>
    <s v="Aprehendidos"/>
    <n v="220104005"/>
    <n v="220104"/>
    <s v="Delitos Sexuales"/>
    <s v="Violación"/>
    <n v="1"/>
    <n v="1.8"/>
    <n v="0"/>
    <n v="0"/>
    <n v="0"/>
    <n v="1"/>
    <n v="0.8"/>
    <n v="1.6"/>
    <n v="3.9"/>
    <n v="0.8"/>
    <n v="1.5"/>
    <n v="0.7"/>
    <n v="0"/>
    <n v="0"/>
    <n v="0"/>
    <n v="0.9"/>
    <n v="0"/>
    <n v="0"/>
    <n v="1"/>
    <n v="1.6"/>
    <n v="0"/>
    <n v="0"/>
    <n v="2.2999999999999998"/>
    <n v="1.5"/>
    <n v="1"/>
    <n v="0"/>
    <n v="0"/>
    <n v="1.8"/>
    <n v="1.7"/>
    <n v="0"/>
    <n v="0"/>
    <n v="1"/>
    <n v="1.6"/>
    <n v="1.8"/>
    <n v="0"/>
    <n v="1.8"/>
    <n v="0.9"/>
    <n v="0.9"/>
    <n v="0"/>
    <n v="1.4"/>
    <n v="0"/>
    <n v="0.9"/>
    <n v="0"/>
    <n v="0"/>
    <n v="1.6"/>
    <n v="0"/>
    <n v="1.8"/>
    <n v="0.9"/>
    <n v="0"/>
    <n v="1.8"/>
    <n v="1"/>
    <n v="1.8"/>
    <n v="0.9"/>
  </r>
  <r>
    <x v="12"/>
    <n v="13501"/>
    <x v="12"/>
    <s v="Melipilla"/>
    <n v="2"/>
    <s v="Casos Policiales"/>
    <n v="220104005"/>
    <n v="220104"/>
    <s v="Delitos Sexuales"/>
    <s v="Violación"/>
    <n v="2"/>
    <n v="6.2"/>
    <n v="1.7"/>
    <n v="1.7"/>
    <n v="1.7"/>
    <n v="5.7"/>
    <n v="3.2"/>
    <n v="5.5"/>
    <n v="5.5"/>
    <n v="6.4"/>
    <n v="5.5"/>
    <n v="11.9"/>
    <n v="5.5"/>
    <n v="6.4"/>
    <n v="0.9"/>
    <n v="4.3"/>
    <n v="3.4"/>
    <n v="5"/>
    <n v="4.0999999999999996"/>
    <n v="5.6"/>
    <n v="3.7"/>
    <n v="2.8"/>
    <n v="5.5"/>
    <n v="6.4"/>
    <n v="0.9"/>
    <n v="2.7"/>
    <n v="5.6"/>
    <n v="2.7"/>
    <n v="5.2"/>
    <n v="3.4"/>
    <n v="5.8"/>
    <n v="2.5"/>
    <n v="4"/>
    <n v="5.5"/>
    <n v="5.5"/>
    <n v="2.7"/>
    <n v="2.7"/>
    <n v="5.5"/>
    <n v="7.3"/>
    <n v="5.6"/>
    <n v="4.4000000000000004"/>
    <n v="2.6"/>
    <n v="4.2"/>
    <n v="2.5"/>
    <n v="4.0999999999999996"/>
    <n v="4"/>
    <n v="5.5"/>
    <n v="3.7"/>
    <n v="3.7"/>
    <n v="1.8"/>
    <n v="5.5"/>
    <n v="10.1"/>
    <n v="6.4"/>
  </r>
  <r>
    <x v="12"/>
    <n v="13501"/>
    <x v="12"/>
    <s v="Melipilla"/>
    <n v="3"/>
    <s v="Denuncias"/>
    <n v="220104005"/>
    <n v="220104"/>
    <s v="Delitos Sexuales"/>
    <s v="Violación"/>
    <n v="3"/>
    <n v="4.4000000000000004"/>
    <n v="1.7"/>
    <n v="1.7"/>
    <n v="1.7"/>
    <n v="5.7"/>
    <n v="2.4"/>
    <n v="4.5999999999999996"/>
    <n v="2.8"/>
    <n v="5.5"/>
    <n v="3.7"/>
    <n v="11"/>
    <n v="5.5"/>
    <n v="6.4"/>
    <n v="0.9"/>
    <n v="3.5"/>
    <n v="3.4"/>
    <n v="5"/>
    <n v="4.0999999999999996"/>
    <n v="4"/>
    <n v="3.7"/>
    <n v="2.8"/>
    <n v="2.7"/>
    <n v="4.5999999999999996"/>
    <n v="0.9"/>
    <n v="2.7"/>
    <n v="5.6"/>
    <n v="1.8"/>
    <n v="3.5"/>
    <n v="3.4"/>
    <n v="5.8"/>
    <n v="2.5"/>
    <n v="2.4"/>
    <n v="3.7"/>
    <n v="5.5"/>
    <n v="0.9"/>
    <n v="1.8"/>
    <n v="4.5999999999999996"/>
    <n v="7.3"/>
    <n v="4.2"/>
    <n v="4.4000000000000004"/>
    <n v="1.7"/>
    <n v="4.2"/>
    <n v="2.5"/>
    <n v="2.5"/>
    <n v="4"/>
    <n v="3.7"/>
    <n v="2.7"/>
    <n v="3.7"/>
    <n v="0"/>
    <n v="5.5"/>
    <n v="8.1999999999999993"/>
    <n v="5.5"/>
  </r>
  <r>
    <x v="12"/>
    <n v="13501"/>
    <x v="12"/>
    <s v="Melipilla"/>
    <n v="4"/>
    <s v="Detenciones"/>
    <n v="220104005"/>
    <n v="220104"/>
    <s v="Delitos Sexuales"/>
    <s v="Violación"/>
    <n v="4"/>
    <n v="1.8"/>
    <n v="0"/>
    <n v="0"/>
    <n v="0"/>
    <n v="1"/>
    <n v="0.8"/>
    <n v="0.9"/>
    <n v="2.8"/>
    <n v="0.9"/>
    <n v="1.8"/>
    <n v="0.9"/>
    <n v="0"/>
    <n v="0"/>
    <n v="0"/>
    <n v="0.9"/>
    <n v="0"/>
    <n v="0"/>
    <n v="1"/>
    <n v="1.6"/>
    <n v="0"/>
    <n v="0"/>
    <n v="2.7"/>
    <n v="1.8"/>
    <n v="1"/>
    <n v="0"/>
    <n v="0"/>
    <n v="0.9"/>
    <n v="1.7"/>
    <n v="0"/>
    <n v="0"/>
    <n v="1"/>
    <n v="1.6"/>
    <n v="1.8"/>
    <n v="0"/>
    <n v="1.8"/>
    <n v="0.9"/>
    <n v="0.9"/>
    <n v="0"/>
    <n v="1.4"/>
    <n v="0"/>
    <n v="0.9"/>
    <n v="0"/>
    <n v="0"/>
    <n v="1.6"/>
    <n v="0"/>
    <n v="1.8"/>
    <n v="0.9"/>
    <n v="0"/>
    <n v="1.8"/>
    <n v="1"/>
    <n v="1.8"/>
    <n v="0.9"/>
  </r>
  <r>
    <x v="12"/>
    <n v="13502"/>
    <x v="12"/>
    <s v="Alhué"/>
    <n v="1"/>
    <s v="Aprehendidos"/>
    <n v="220104005"/>
    <n v="220104"/>
    <s v="Delitos Sexuales"/>
    <s v="Violación"/>
    <n v="1"/>
    <n v="0"/>
    <n v="0"/>
    <n v="17.100000000000001"/>
    <n v="0"/>
    <n v="1"/>
    <n v="31.9"/>
    <n v="0"/>
    <n v="0"/>
    <n v="0"/>
    <n v="0"/>
    <n v="1"/>
    <n v="13.9"/>
    <n v="0"/>
    <n v="0"/>
    <n v="0"/>
    <n v="0"/>
    <n v="16.7"/>
    <n v="1"/>
    <n v="0"/>
    <n v="0"/>
    <n v="0"/>
    <n v="0"/>
    <n v="0"/>
    <n v="1"/>
    <n v="0"/>
    <n v="0"/>
    <n v="0"/>
    <n v="0"/>
    <n v="17.100000000000001"/>
    <n v="0"/>
    <n v="1"/>
    <n v="0"/>
    <n v="0"/>
    <n v="21.6"/>
    <n v="0"/>
    <n v="0"/>
    <n v="1"/>
    <n v="0"/>
    <n v="0"/>
    <n v="0"/>
    <n v="0"/>
    <n v="0"/>
    <n v="0"/>
    <n v="1"/>
    <n v="0"/>
    <n v="0"/>
    <n v="0"/>
    <n v="0"/>
    <n v="0"/>
    <n v="1"/>
    <n v="0"/>
    <n v="0"/>
  </r>
  <r>
    <x v="12"/>
    <n v="13502"/>
    <x v="12"/>
    <s v="Alhué"/>
    <n v="2"/>
    <s v="Casos Policiales"/>
    <n v="220104005"/>
    <n v="220104"/>
    <s v="Delitos Sexuales"/>
    <s v="Violación"/>
    <n v="2"/>
    <n v="0"/>
    <n v="0"/>
    <n v="68.3"/>
    <n v="0"/>
    <n v="1"/>
    <n v="47.8"/>
    <n v="0"/>
    <n v="0"/>
    <n v="0"/>
    <n v="0"/>
    <n v="1"/>
    <n v="22"/>
    <n v="0"/>
    <n v="0"/>
    <n v="0"/>
    <n v="0"/>
    <n v="33.4"/>
    <n v="1"/>
    <n v="31.9"/>
    <n v="64.8"/>
    <n v="0"/>
    <n v="0"/>
    <n v="0"/>
    <n v="1"/>
    <n v="0"/>
    <n v="0"/>
    <n v="0"/>
    <n v="17.5"/>
    <n v="17.100000000000001"/>
    <n v="0"/>
    <n v="16.3"/>
    <n v="31.9"/>
    <n v="0"/>
    <n v="21.6"/>
    <n v="0"/>
    <n v="0"/>
    <n v="1"/>
    <n v="22"/>
    <n v="0"/>
    <n v="0"/>
    <n v="0"/>
    <n v="0"/>
    <n v="16.7"/>
    <n v="1"/>
    <n v="0"/>
    <n v="0"/>
    <n v="0"/>
    <n v="0"/>
    <n v="0"/>
    <n v="1"/>
    <n v="0"/>
    <n v="0"/>
  </r>
  <r>
    <x v="12"/>
    <n v="13502"/>
    <x v="12"/>
    <s v="Alhué"/>
    <n v="3"/>
    <s v="Denuncias"/>
    <n v="220104005"/>
    <n v="220104"/>
    <s v="Delitos Sexuales"/>
    <s v="Violación"/>
    <n v="3"/>
    <n v="0"/>
    <n v="0"/>
    <n v="51.2"/>
    <n v="0"/>
    <n v="1"/>
    <n v="15.9"/>
    <n v="0"/>
    <n v="0"/>
    <n v="0"/>
    <n v="0"/>
    <n v="1"/>
    <n v="0"/>
    <n v="0"/>
    <n v="0"/>
    <n v="0"/>
    <n v="0"/>
    <n v="16.7"/>
    <n v="1"/>
    <n v="31.9"/>
    <n v="64.8"/>
    <n v="0"/>
    <n v="0"/>
    <n v="0"/>
    <n v="1"/>
    <n v="0"/>
    <n v="0"/>
    <n v="0"/>
    <n v="17.5"/>
    <n v="0"/>
    <n v="0"/>
    <n v="16.3"/>
    <n v="31.9"/>
    <n v="0"/>
    <n v="0"/>
    <n v="0"/>
    <n v="0"/>
    <n v="1"/>
    <n v="22"/>
    <n v="0"/>
    <n v="0"/>
    <n v="0"/>
    <n v="0"/>
    <n v="16.7"/>
    <n v="1"/>
    <n v="0"/>
    <n v="0"/>
    <n v="0"/>
    <n v="0"/>
    <n v="0"/>
    <n v="1"/>
    <n v="0"/>
    <n v="0"/>
  </r>
  <r>
    <x v="12"/>
    <n v="13502"/>
    <x v="12"/>
    <s v="Alhué"/>
    <n v="4"/>
    <s v="Detenciones"/>
    <n v="220104005"/>
    <n v="220104"/>
    <s v="Delitos Sexuales"/>
    <s v="Violación"/>
    <n v="4"/>
    <n v="0"/>
    <n v="0"/>
    <n v="17.100000000000001"/>
    <n v="0"/>
    <n v="1"/>
    <n v="31.9"/>
    <n v="0"/>
    <n v="0"/>
    <n v="0"/>
    <n v="0"/>
    <n v="1"/>
    <n v="22"/>
    <n v="0"/>
    <n v="0"/>
    <n v="0"/>
    <n v="0"/>
    <n v="16.7"/>
    <n v="1"/>
    <n v="0"/>
    <n v="0"/>
    <n v="0"/>
    <n v="0"/>
    <n v="0"/>
    <n v="1"/>
    <n v="0"/>
    <n v="0"/>
    <n v="0"/>
    <n v="0"/>
    <n v="17.100000000000001"/>
    <n v="0"/>
    <n v="1"/>
    <n v="0"/>
    <n v="0"/>
    <n v="21.6"/>
    <n v="0"/>
    <n v="0"/>
    <n v="1"/>
    <n v="0"/>
    <n v="0"/>
    <n v="0"/>
    <n v="0"/>
    <n v="0"/>
    <n v="0"/>
    <n v="1"/>
    <n v="0"/>
    <n v="0"/>
    <n v="0"/>
    <n v="0"/>
    <n v="0"/>
    <n v="1"/>
    <n v="0"/>
    <n v="0"/>
  </r>
  <r>
    <x v="12"/>
    <n v="13503"/>
    <x v="12"/>
    <s v="Curacaví"/>
    <n v="1"/>
    <s v="Aprehendidos"/>
    <n v="220104005"/>
    <n v="220104"/>
    <s v="Delitos Sexuales"/>
    <s v="Violación"/>
    <n v="1"/>
    <n v="0"/>
    <n v="0"/>
    <n v="0"/>
    <n v="0"/>
    <n v="3.2"/>
    <n v="0"/>
    <n v="0"/>
    <n v="0"/>
    <n v="0"/>
    <n v="0"/>
    <n v="1"/>
    <n v="0"/>
    <n v="2.7"/>
    <n v="0"/>
    <n v="3.4"/>
    <n v="0"/>
    <n v="0"/>
    <n v="3.2"/>
    <n v="3.1"/>
    <n v="0"/>
    <n v="0"/>
    <n v="0"/>
    <n v="3.1"/>
    <n v="3.1"/>
    <n v="0"/>
    <n v="0"/>
    <n v="3.4"/>
    <n v="0"/>
    <n v="0"/>
    <n v="6.5"/>
    <n v="1"/>
    <n v="0"/>
    <n v="0"/>
    <n v="0"/>
    <n v="0"/>
    <n v="6.3"/>
    <n v="1"/>
    <n v="0"/>
    <n v="0"/>
    <n v="0"/>
    <n v="6.7"/>
    <n v="3.3"/>
    <n v="0"/>
    <n v="1"/>
    <n v="0"/>
    <n v="3.2"/>
    <n v="0"/>
    <n v="0"/>
    <n v="0"/>
    <n v="3.1"/>
    <n v="0"/>
    <n v="0"/>
  </r>
  <r>
    <x v="12"/>
    <n v="13503"/>
    <x v="12"/>
    <s v="Curacaví"/>
    <n v="2"/>
    <s v="Casos Policiales"/>
    <n v="220104005"/>
    <n v="220104"/>
    <s v="Delitos Sexuales"/>
    <s v="Violación"/>
    <n v="2"/>
    <n v="6.9"/>
    <n v="0"/>
    <n v="9.9"/>
    <n v="3.2"/>
    <n v="12.7"/>
    <n v="9.4"/>
    <n v="13"/>
    <n v="6.4"/>
    <n v="0"/>
    <n v="6.3"/>
    <n v="3.1"/>
    <n v="6.2"/>
    <n v="8.1999999999999993"/>
    <n v="3.4"/>
    <n v="3.4"/>
    <n v="6.6"/>
    <n v="6.5"/>
    <n v="6.3"/>
    <n v="6.2"/>
    <n v="9.6999999999999993"/>
    <n v="0"/>
    <n v="3.2"/>
    <n v="9.4"/>
    <n v="12.5"/>
    <n v="3.1"/>
    <n v="8.1999999999999993"/>
    <n v="6.9"/>
    <n v="6.7"/>
    <n v="0"/>
    <n v="6.5"/>
    <n v="1"/>
    <n v="3.1"/>
    <n v="0"/>
    <n v="3.2"/>
    <n v="0"/>
    <n v="9.4"/>
    <n v="6.2"/>
    <n v="0"/>
    <n v="5.5"/>
    <n v="0"/>
    <n v="3.4"/>
    <n v="6.6"/>
    <n v="9.6999999999999993"/>
    <n v="6.3"/>
    <n v="3.1"/>
    <n v="3.2"/>
    <n v="3.2"/>
    <n v="3.2"/>
    <n v="0"/>
    <n v="9.3000000000000007"/>
    <n v="12.4"/>
    <n v="0"/>
  </r>
  <r>
    <x v="12"/>
    <n v="13503"/>
    <x v="12"/>
    <s v="Curacaví"/>
    <n v="3"/>
    <s v="Denuncias"/>
    <n v="220104005"/>
    <n v="220104"/>
    <s v="Delitos Sexuales"/>
    <s v="Violación"/>
    <n v="3"/>
    <n v="6.9"/>
    <n v="0"/>
    <n v="9.9"/>
    <n v="3.2"/>
    <n v="9.5"/>
    <n v="9.4"/>
    <n v="13"/>
    <n v="6.4"/>
    <n v="0"/>
    <n v="6.3"/>
    <n v="3.1"/>
    <n v="6.2"/>
    <n v="5.5"/>
    <n v="3.4"/>
    <n v="3.4"/>
    <n v="6.6"/>
    <n v="6.5"/>
    <n v="6.3"/>
    <n v="6.2"/>
    <n v="9.6999999999999993"/>
    <n v="0"/>
    <n v="3.2"/>
    <n v="6.3"/>
    <n v="9.4"/>
    <n v="3.1"/>
    <n v="8.1999999999999993"/>
    <n v="3.4"/>
    <n v="6.7"/>
    <n v="0"/>
    <n v="3.2"/>
    <n v="1"/>
    <n v="3.1"/>
    <n v="0"/>
    <n v="3.2"/>
    <n v="0"/>
    <n v="6.3"/>
    <n v="6.2"/>
    <n v="0"/>
    <n v="5.5"/>
    <n v="0"/>
    <n v="0"/>
    <n v="3.3"/>
    <n v="9.6999999999999993"/>
    <n v="6.3"/>
    <n v="3.1"/>
    <n v="0"/>
    <n v="3.2"/>
    <n v="3.2"/>
    <n v="0"/>
    <n v="6.2"/>
    <n v="12.4"/>
    <n v="0"/>
  </r>
  <r>
    <x v="12"/>
    <n v="13503"/>
    <x v="12"/>
    <s v="Curacaví"/>
    <n v="4"/>
    <s v="Detenciones"/>
    <n v="220104005"/>
    <n v="220104"/>
    <s v="Delitos Sexuales"/>
    <s v="Violación"/>
    <n v="4"/>
    <n v="0"/>
    <n v="0"/>
    <n v="0"/>
    <n v="0"/>
    <n v="3.2"/>
    <n v="0"/>
    <n v="0"/>
    <n v="0"/>
    <n v="0"/>
    <n v="0"/>
    <n v="1"/>
    <n v="0"/>
    <n v="2.7"/>
    <n v="0"/>
    <n v="3.4"/>
    <n v="0"/>
    <n v="0"/>
    <n v="3.2"/>
    <n v="3.1"/>
    <n v="0"/>
    <n v="0"/>
    <n v="0"/>
    <n v="3.1"/>
    <n v="3.1"/>
    <n v="0"/>
    <n v="0"/>
    <n v="3.4"/>
    <n v="0"/>
    <n v="0"/>
    <n v="3.2"/>
    <n v="1"/>
    <n v="0"/>
    <n v="0"/>
    <n v="0"/>
    <n v="0"/>
    <n v="3.1"/>
    <n v="1"/>
    <n v="0"/>
    <n v="0"/>
    <n v="0"/>
    <n v="3.4"/>
    <n v="3.3"/>
    <n v="0"/>
    <n v="1"/>
    <n v="0"/>
    <n v="3.2"/>
    <n v="0"/>
    <n v="0"/>
    <n v="0"/>
    <n v="3.1"/>
    <n v="0"/>
    <n v="0"/>
  </r>
  <r>
    <x v="12"/>
    <n v="13504"/>
    <x v="12"/>
    <s v="María Pinto"/>
    <n v="1"/>
    <s v="Aprehendidos"/>
    <n v="220104005"/>
    <n v="220104"/>
    <s v="Delitos Sexuales"/>
    <s v="Violación"/>
    <n v="1"/>
    <n v="0"/>
    <n v="0"/>
    <n v="0"/>
    <n v="0"/>
    <n v="1"/>
    <n v="0"/>
    <n v="7.3"/>
    <n v="0"/>
    <n v="0"/>
    <n v="0"/>
    <n v="1"/>
    <n v="0"/>
    <n v="0"/>
    <n v="0"/>
    <n v="0"/>
    <n v="0"/>
    <n v="0"/>
    <n v="1"/>
    <n v="0"/>
    <n v="0"/>
    <n v="0"/>
    <n v="0"/>
    <n v="0"/>
    <n v="1"/>
    <n v="0"/>
    <n v="0"/>
    <n v="0"/>
    <n v="0"/>
    <n v="0"/>
    <n v="0"/>
    <n v="1"/>
    <n v="0"/>
    <n v="0"/>
    <n v="0"/>
    <n v="0"/>
    <n v="0"/>
    <n v="1"/>
    <n v="0"/>
    <n v="0"/>
    <n v="0"/>
    <n v="0"/>
    <n v="0"/>
    <n v="0"/>
    <n v="1"/>
    <n v="0"/>
    <n v="0"/>
    <n v="0"/>
    <n v="0"/>
    <n v="0"/>
    <n v="1"/>
    <n v="0"/>
    <n v="0"/>
  </r>
  <r>
    <x v="12"/>
    <n v="13504"/>
    <x v="12"/>
    <s v="María Pinto"/>
    <n v="2"/>
    <s v="Casos Policiales"/>
    <n v="220104005"/>
    <n v="220104"/>
    <s v="Delitos Sexuales"/>
    <s v="Violación"/>
    <n v="2"/>
    <n v="0"/>
    <n v="0"/>
    <n v="15.7"/>
    <n v="7.7"/>
    <n v="1"/>
    <n v="0"/>
    <n v="8.4"/>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3"/>
    <s v="Denuncias"/>
    <n v="220104005"/>
    <n v="220104"/>
    <s v="Delitos Sexuales"/>
    <s v="Violación"/>
    <n v="3"/>
    <n v="0"/>
    <n v="0"/>
    <n v="15.7"/>
    <n v="7.7"/>
    <n v="1"/>
    <n v="0"/>
    <n v="0"/>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4"/>
    <s v="Detenciones"/>
    <n v="220104005"/>
    <n v="220104"/>
    <s v="Delitos Sexuales"/>
    <s v="Violación"/>
    <n v="4"/>
    <n v="0"/>
    <n v="0"/>
    <n v="0"/>
    <n v="0"/>
    <n v="1"/>
    <n v="0"/>
    <n v="8.4"/>
    <n v="0"/>
    <n v="0"/>
    <n v="0"/>
    <n v="1"/>
    <n v="0"/>
    <n v="0"/>
    <n v="0"/>
    <n v="0"/>
    <n v="0"/>
    <n v="0"/>
    <n v="1"/>
    <n v="0"/>
    <n v="0"/>
    <n v="0"/>
    <n v="0"/>
    <n v="0"/>
    <n v="1"/>
    <n v="0"/>
    <n v="0"/>
    <n v="0"/>
    <n v="0"/>
    <n v="0"/>
    <n v="0"/>
    <n v="1"/>
    <n v="0"/>
    <n v="0"/>
    <n v="0"/>
    <n v="0"/>
    <n v="0"/>
    <n v="1"/>
    <n v="0"/>
    <n v="0"/>
    <n v="0"/>
    <n v="0"/>
    <n v="0"/>
    <n v="0"/>
    <n v="1"/>
    <n v="0"/>
    <n v="0"/>
    <n v="0"/>
    <n v="0"/>
    <n v="0"/>
    <n v="1"/>
    <n v="0"/>
    <n v="0"/>
  </r>
  <r>
    <x v="12"/>
    <n v="13505"/>
    <x v="12"/>
    <s v="San Pedr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505"/>
    <x v="12"/>
    <s v="San Pedro"/>
    <n v="2"/>
    <s v="Casos Policiales"/>
    <n v="220104005"/>
    <n v="220104"/>
    <s v="Delitos Sexuales"/>
    <s v="Violación"/>
    <n v="2"/>
    <n v="0"/>
    <n v="0"/>
    <n v="0"/>
    <n v="9.8000000000000007"/>
    <n v="1"/>
    <n v="9.5"/>
    <n v="0"/>
    <n v="12.4"/>
    <n v="0"/>
    <n v="0"/>
    <n v="1"/>
    <n v="0"/>
    <n v="0"/>
    <n v="0"/>
    <n v="0"/>
    <n v="10"/>
    <n v="19.600000000000001"/>
    <n v="1"/>
    <n v="0"/>
    <n v="0"/>
    <n v="0"/>
    <n v="0"/>
    <n v="12.5"/>
    <n v="1"/>
    <n v="0"/>
    <n v="8.4"/>
    <n v="0"/>
    <n v="0"/>
    <n v="10"/>
    <n v="0"/>
    <n v="1"/>
    <n v="0"/>
    <n v="0"/>
    <n v="0"/>
    <n v="0"/>
    <n v="0"/>
    <n v="1"/>
    <n v="0"/>
    <n v="0"/>
    <n v="0"/>
    <n v="10.199999999999999"/>
    <n v="0"/>
    <n v="0"/>
    <n v="1"/>
    <n v="0"/>
    <n v="0"/>
    <n v="0"/>
    <n v="0"/>
    <n v="12.5"/>
    <n v="1"/>
    <n v="0"/>
    <n v="0"/>
  </r>
  <r>
    <x v="12"/>
    <n v="13505"/>
    <x v="12"/>
    <s v="San Pedro"/>
    <n v="3"/>
    <s v="Denuncias"/>
    <n v="220104005"/>
    <n v="220104"/>
    <s v="Delitos Sexuales"/>
    <s v="Violación"/>
    <n v="3"/>
    <n v="0"/>
    <n v="0"/>
    <n v="0"/>
    <n v="9.8000000000000007"/>
    <n v="1"/>
    <n v="9.5"/>
    <n v="0"/>
    <n v="12.4"/>
    <n v="0"/>
    <n v="0"/>
    <n v="1"/>
    <n v="0"/>
    <n v="0"/>
    <n v="0"/>
    <n v="0"/>
    <n v="10"/>
    <n v="19.600000000000001"/>
    <n v="1"/>
    <n v="0"/>
    <n v="0"/>
    <n v="0"/>
    <n v="0"/>
    <n v="12.5"/>
    <n v="1"/>
    <n v="0"/>
    <n v="8.4"/>
    <n v="0"/>
    <n v="0"/>
    <n v="10"/>
    <n v="0"/>
    <n v="1"/>
    <n v="0"/>
    <n v="0"/>
    <n v="0"/>
    <n v="0"/>
    <n v="0"/>
    <n v="1"/>
    <n v="0"/>
    <n v="0"/>
    <n v="0"/>
    <n v="0"/>
    <n v="0"/>
    <n v="0"/>
    <n v="1"/>
    <n v="0"/>
    <n v="0"/>
    <n v="0"/>
    <n v="0"/>
    <n v="12.5"/>
    <n v="1"/>
    <n v="0"/>
    <n v="0"/>
  </r>
  <r>
    <x v="12"/>
    <n v="13505"/>
    <x v="12"/>
    <s v="San Pedr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601"/>
    <x v="12"/>
    <s v="Talagante"/>
    <n v="1"/>
    <s v="Aprehendidos"/>
    <n v="220104005"/>
    <n v="220104"/>
    <s v="Delitos Sexuales"/>
    <s v="Violación"/>
    <n v="1"/>
    <n v="0"/>
    <n v="0"/>
    <n v="0"/>
    <n v="0"/>
    <n v="4.0999999999999996"/>
    <n v="0"/>
    <n v="0"/>
    <n v="0"/>
    <n v="0"/>
    <n v="0"/>
    <n v="1"/>
    <n v="0"/>
    <n v="1.2"/>
    <n v="0"/>
    <n v="0"/>
    <n v="0"/>
    <n v="0"/>
    <n v="1"/>
    <n v="0"/>
    <n v="1.3"/>
    <n v="0"/>
    <n v="0"/>
    <n v="0"/>
    <n v="1"/>
    <n v="0"/>
    <n v="1.2"/>
    <n v="0"/>
    <n v="0"/>
    <n v="0"/>
    <n v="0"/>
    <n v="1.4"/>
    <n v="1.4"/>
    <n v="0"/>
    <n v="0"/>
    <n v="0"/>
    <n v="0"/>
    <n v="1.2"/>
    <n v="0"/>
    <n v="0"/>
    <n v="1.5"/>
    <n v="0"/>
    <n v="1.4"/>
    <n v="0"/>
    <n v="1"/>
    <n v="2.7"/>
    <n v="0"/>
    <n v="0"/>
    <n v="0"/>
    <n v="1.2"/>
    <n v="1"/>
    <n v="1.1000000000000001"/>
    <n v="0"/>
  </r>
  <r>
    <x v="12"/>
    <n v="13601"/>
    <x v="12"/>
    <s v="Talagante"/>
    <n v="2"/>
    <s v="Casos Policiales"/>
    <n v="220104005"/>
    <n v="220104"/>
    <s v="Delitos Sexuales"/>
    <s v="Violación"/>
    <n v="2"/>
    <n v="0"/>
    <n v="1.4"/>
    <n v="2.8"/>
    <n v="2.8"/>
    <n v="4.0999999999999996"/>
    <n v="1.4"/>
    <n v="6.2"/>
    <n v="0"/>
    <n v="0"/>
    <n v="0"/>
    <n v="1"/>
    <n v="3.5"/>
    <n v="3.7"/>
    <n v="1.5"/>
    <n v="0"/>
    <n v="9.9"/>
    <n v="1.4"/>
    <n v="4.0999999999999996"/>
    <n v="1.4"/>
    <n v="3.7"/>
    <n v="1.2"/>
    <n v="2.4"/>
    <n v="1.2"/>
    <n v="2.2999999999999998"/>
    <n v="3.5"/>
    <n v="2.4"/>
    <n v="2.9"/>
    <n v="0"/>
    <n v="0"/>
    <n v="4.2"/>
    <n v="5.5"/>
    <n v="2.7"/>
    <n v="1.2"/>
    <n v="0"/>
    <n v="1.2"/>
    <n v="0"/>
    <n v="1.2"/>
    <n v="4.5999999999999996"/>
    <n v="3.7"/>
    <n v="4.4000000000000004"/>
    <n v="2.9"/>
    <n v="4.2"/>
    <n v="2.8"/>
    <n v="4.0999999999999996"/>
    <n v="6.8"/>
    <n v="2.4"/>
    <n v="6"/>
    <n v="5.9"/>
    <n v="8.1999999999999993"/>
    <n v="1.2"/>
    <n v="4.5999999999999996"/>
    <n v="0"/>
  </r>
  <r>
    <x v="12"/>
    <n v="13601"/>
    <x v="12"/>
    <s v="Talagante"/>
    <n v="3"/>
    <s v="Denuncias"/>
    <n v="220104005"/>
    <n v="220104"/>
    <s v="Delitos Sexuales"/>
    <s v="Violación"/>
    <n v="3"/>
    <n v="0"/>
    <n v="1.4"/>
    <n v="2.8"/>
    <n v="2.8"/>
    <n v="1.4"/>
    <n v="1.4"/>
    <n v="6.2"/>
    <n v="0"/>
    <n v="0"/>
    <n v="0"/>
    <n v="1"/>
    <n v="3.5"/>
    <n v="2.4"/>
    <n v="1.5"/>
    <n v="0"/>
    <n v="9.9"/>
    <n v="1.4"/>
    <n v="4.0999999999999996"/>
    <n v="1.4"/>
    <n v="2.5"/>
    <n v="1.2"/>
    <n v="2.4"/>
    <n v="1.2"/>
    <n v="2.2999999999999998"/>
    <n v="3.5"/>
    <n v="1.2"/>
    <n v="2.9"/>
    <n v="0"/>
    <n v="0"/>
    <n v="4.2"/>
    <n v="4.0999999999999996"/>
    <n v="1.4"/>
    <n v="1.2"/>
    <n v="0"/>
    <n v="1.2"/>
    <n v="0"/>
    <n v="1"/>
    <n v="4.5999999999999996"/>
    <n v="3.7"/>
    <n v="2.9"/>
    <n v="2.9"/>
    <n v="2.8"/>
    <n v="2.8"/>
    <n v="4.0999999999999996"/>
    <n v="4.0999999999999996"/>
    <n v="2.4"/>
    <n v="6"/>
    <n v="5.9"/>
    <n v="7"/>
    <n v="1.2"/>
    <n v="2.2999999999999998"/>
    <n v="0"/>
  </r>
  <r>
    <x v="12"/>
    <n v="13601"/>
    <x v="12"/>
    <s v="Talagante"/>
    <n v="4"/>
    <s v="Detenciones"/>
    <n v="220104005"/>
    <n v="220104"/>
    <s v="Delitos Sexuales"/>
    <s v="Violación"/>
    <n v="4"/>
    <n v="0"/>
    <n v="0"/>
    <n v="0"/>
    <n v="0"/>
    <n v="2.7"/>
    <n v="0"/>
    <n v="0"/>
    <n v="0"/>
    <n v="0"/>
    <n v="0"/>
    <n v="1"/>
    <n v="0"/>
    <n v="1.2"/>
    <n v="0"/>
    <n v="0"/>
    <n v="0"/>
    <n v="0"/>
    <n v="1"/>
    <n v="0"/>
    <n v="1.2"/>
    <n v="0"/>
    <n v="0"/>
    <n v="0"/>
    <n v="1"/>
    <n v="0"/>
    <n v="1.2"/>
    <n v="0"/>
    <n v="0"/>
    <n v="0"/>
    <n v="0"/>
    <n v="1.4"/>
    <n v="1.4"/>
    <n v="0"/>
    <n v="0"/>
    <n v="0"/>
    <n v="0"/>
    <n v="1.2"/>
    <n v="0"/>
    <n v="0"/>
    <n v="1.5"/>
    <n v="0"/>
    <n v="1.4"/>
    <n v="0"/>
    <n v="1"/>
    <n v="2.7"/>
    <n v="0"/>
    <n v="0"/>
    <n v="0"/>
    <n v="1.2"/>
    <n v="1"/>
    <n v="2.2999999999999998"/>
    <n v="0"/>
  </r>
  <r>
    <x v="12"/>
    <n v="13602"/>
    <x v="12"/>
    <s v="El Monte"/>
    <n v="1"/>
    <s v="Aprehendidos"/>
    <n v="220104005"/>
    <n v="220104"/>
    <s v="Delitos Sexuales"/>
    <s v="Violación"/>
    <n v="1"/>
    <n v="0"/>
    <n v="3.1"/>
    <n v="0"/>
    <n v="0"/>
    <n v="1"/>
    <n v="0"/>
    <n v="0"/>
    <n v="0"/>
    <n v="0"/>
    <n v="0"/>
    <n v="1"/>
    <n v="0"/>
    <n v="2.5"/>
    <n v="0"/>
    <n v="0"/>
    <n v="0"/>
    <n v="0"/>
    <n v="2.9"/>
    <n v="0"/>
    <n v="0"/>
    <n v="0"/>
    <n v="0"/>
    <n v="0"/>
    <n v="1"/>
    <n v="0"/>
    <n v="0"/>
    <n v="0"/>
    <n v="0"/>
    <n v="0"/>
    <n v="8.8000000000000007"/>
    <n v="5.8"/>
    <n v="0"/>
    <n v="0"/>
    <n v="0"/>
    <n v="0"/>
    <n v="0"/>
    <n v="1"/>
    <n v="3"/>
    <n v="0"/>
    <n v="0"/>
    <n v="0"/>
    <n v="0"/>
    <n v="0"/>
    <n v="2.9"/>
    <n v="0"/>
    <n v="0"/>
    <n v="0"/>
    <n v="0"/>
    <n v="0"/>
    <n v="6.1"/>
    <n v="0"/>
    <n v="0"/>
  </r>
  <r>
    <x v="12"/>
    <n v="13602"/>
    <x v="12"/>
    <s v="El Monte"/>
    <n v="2"/>
    <s v="Casos Policiales"/>
    <n v="220104005"/>
    <n v="220104"/>
    <s v="Delitos Sexuales"/>
    <s v="Violación"/>
    <n v="2"/>
    <n v="0"/>
    <n v="6.1"/>
    <n v="0"/>
    <n v="2.9"/>
    <n v="2.9"/>
    <n v="5.6"/>
    <n v="0"/>
    <n v="6.2"/>
    <n v="0"/>
    <n v="3.1"/>
    <n v="6.1"/>
    <n v="0"/>
    <n v="10"/>
    <n v="0"/>
    <n v="6.1"/>
    <n v="3"/>
    <n v="0"/>
    <n v="11.5"/>
    <n v="2.8"/>
    <n v="3.1"/>
    <n v="0"/>
    <n v="0"/>
    <n v="6.1"/>
    <n v="3.1"/>
    <n v="0"/>
    <n v="2.5"/>
    <n v="6.2"/>
    <n v="3.1"/>
    <n v="0"/>
    <n v="11.7"/>
    <n v="11.5"/>
    <n v="0"/>
    <n v="0"/>
    <n v="0"/>
    <n v="0"/>
    <n v="0"/>
    <n v="3.1"/>
    <n v="3"/>
    <n v="10"/>
    <n v="0"/>
    <n v="0"/>
    <n v="3"/>
    <n v="5.9"/>
    <n v="2.9"/>
    <n v="5.6"/>
    <n v="0"/>
    <n v="0"/>
    <n v="3.1"/>
    <n v="0"/>
    <n v="15.3"/>
    <n v="3"/>
    <n v="0"/>
  </r>
  <r>
    <x v="12"/>
    <n v="13602"/>
    <x v="12"/>
    <s v="El Monte"/>
    <n v="3"/>
    <s v="Denuncias"/>
    <n v="220104005"/>
    <n v="220104"/>
    <s v="Delitos Sexuales"/>
    <s v="Violación"/>
    <n v="3"/>
    <n v="0"/>
    <n v="3.1"/>
    <n v="0"/>
    <n v="2.9"/>
    <n v="2.9"/>
    <n v="5.6"/>
    <n v="0"/>
    <n v="6.2"/>
    <n v="0"/>
    <n v="3.1"/>
    <n v="6.1"/>
    <n v="0"/>
    <n v="7.5"/>
    <n v="0"/>
    <n v="6.1"/>
    <n v="3"/>
    <n v="0"/>
    <n v="11.5"/>
    <n v="2.8"/>
    <n v="3.1"/>
    <n v="0"/>
    <n v="0"/>
    <n v="6.1"/>
    <n v="3.1"/>
    <n v="0"/>
    <n v="2.5"/>
    <n v="6.2"/>
    <n v="3.1"/>
    <n v="0"/>
    <n v="2.9"/>
    <n v="5.8"/>
    <n v="0"/>
    <n v="0"/>
    <n v="0"/>
    <n v="0"/>
    <n v="0"/>
    <n v="3.1"/>
    <n v="0"/>
    <n v="10"/>
    <n v="0"/>
    <n v="0"/>
    <n v="3"/>
    <n v="5.9"/>
    <n v="1"/>
    <n v="5.6"/>
    <n v="0"/>
    <n v="0"/>
    <n v="3.1"/>
    <n v="0"/>
    <n v="12.2"/>
    <n v="3"/>
    <n v="0"/>
  </r>
  <r>
    <x v="12"/>
    <n v="13602"/>
    <x v="12"/>
    <s v="El Monte"/>
    <n v="4"/>
    <s v="Detenciones"/>
    <n v="220104005"/>
    <n v="220104"/>
    <s v="Delitos Sexuales"/>
    <s v="Violación"/>
    <n v="4"/>
    <n v="0"/>
    <n v="3.1"/>
    <n v="0"/>
    <n v="0"/>
    <n v="1"/>
    <n v="0"/>
    <n v="0"/>
    <n v="0"/>
    <n v="0"/>
    <n v="0"/>
    <n v="1"/>
    <n v="0"/>
    <n v="2.5"/>
    <n v="0"/>
    <n v="0"/>
    <n v="0"/>
    <n v="0"/>
    <n v="2.9"/>
    <n v="0"/>
    <n v="0"/>
    <n v="0"/>
    <n v="0"/>
    <n v="0"/>
    <n v="1"/>
    <n v="0"/>
    <n v="0"/>
    <n v="0"/>
    <n v="0"/>
    <n v="0"/>
    <n v="8.8000000000000007"/>
    <n v="5.8"/>
    <n v="0"/>
    <n v="0"/>
    <n v="0"/>
    <n v="0"/>
    <n v="0"/>
    <n v="1"/>
    <n v="3"/>
    <n v="0"/>
    <n v="0"/>
    <n v="0"/>
    <n v="0"/>
    <n v="0"/>
    <n v="2.9"/>
    <n v="0"/>
    <n v="0"/>
    <n v="0"/>
    <n v="0"/>
    <n v="0"/>
    <n v="3.1"/>
    <n v="0"/>
    <n v="0"/>
  </r>
  <r>
    <x v="12"/>
    <n v="13603"/>
    <x v="12"/>
    <s v="Isla de Maipo"/>
    <n v="1"/>
    <s v="Aprehendidos"/>
    <n v="220104005"/>
    <n v="220104"/>
    <s v="Delitos Sexuales"/>
    <s v="Violación"/>
    <n v="1"/>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3"/>
    <x v="12"/>
    <s v="Isla de Maipo"/>
    <n v="2"/>
    <s v="Casos Policiales"/>
    <n v="220104005"/>
    <n v="220104"/>
    <s v="Delitos Sexuales"/>
    <s v="Violación"/>
    <n v="2"/>
    <n v="25.3"/>
    <n v="9.1999999999999993"/>
    <n v="6"/>
    <n v="5.9"/>
    <n v="1"/>
    <n v="2.8"/>
    <n v="0"/>
    <n v="0"/>
    <n v="0"/>
    <n v="0"/>
    <n v="5.9"/>
    <n v="0"/>
    <n v="5"/>
    <n v="3.2"/>
    <n v="0"/>
    <n v="6"/>
    <n v="2.9"/>
    <n v="1"/>
    <n v="5.7"/>
    <n v="0"/>
    <n v="0"/>
    <n v="3"/>
    <n v="3"/>
    <n v="1"/>
    <n v="5.8"/>
    <n v="0"/>
    <n v="3.2"/>
    <n v="6.2"/>
    <n v="3"/>
    <n v="2.9"/>
    <n v="5.8"/>
    <n v="0"/>
    <n v="0"/>
    <n v="0"/>
    <n v="0"/>
    <n v="2.9"/>
    <n v="1"/>
    <n v="0"/>
    <n v="0"/>
    <n v="6.3"/>
    <n v="0"/>
    <n v="6"/>
    <n v="2.9"/>
    <n v="8.6999999999999993"/>
    <n v="2.8"/>
    <n v="0"/>
    <n v="0"/>
    <n v="3"/>
    <n v="2.9"/>
    <n v="1"/>
    <n v="0"/>
    <n v="0"/>
  </r>
  <r>
    <x v="12"/>
    <n v="13603"/>
    <x v="12"/>
    <s v="Isla de Maipo"/>
    <n v="3"/>
    <s v="Denuncias"/>
    <n v="220104005"/>
    <n v="220104"/>
    <s v="Delitos Sexuales"/>
    <s v="Violación"/>
    <n v="3"/>
    <n v="25.3"/>
    <n v="9.1999999999999993"/>
    <n v="6"/>
    <n v="2.9"/>
    <n v="1"/>
    <n v="2.8"/>
    <n v="0"/>
    <n v="0"/>
    <n v="0"/>
    <n v="0"/>
    <n v="5.9"/>
    <n v="0"/>
    <n v="5"/>
    <n v="3.2"/>
    <n v="0"/>
    <n v="6"/>
    <n v="2.9"/>
    <n v="1"/>
    <n v="5.7"/>
    <n v="0"/>
    <n v="0"/>
    <n v="3"/>
    <n v="3"/>
    <n v="1"/>
    <n v="2.9"/>
    <n v="0"/>
    <n v="3.2"/>
    <n v="6.2"/>
    <n v="3"/>
    <n v="2.9"/>
    <n v="2.9"/>
    <n v="0"/>
    <n v="0"/>
    <n v="0"/>
    <n v="0"/>
    <n v="2.9"/>
    <n v="1"/>
    <n v="0"/>
    <n v="0"/>
    <n v="6.3"/>
    <n v="0"/>
    <n v="3"/>
    <n v="2.9"/>
    <n v="8.6999999999999993"/>
    <n v="2.8"/>
    <n v="0"/>
    <n v="0"/>
    <n v="0"/>
    <n v="2.9"/>
    <n v="1"/>
    <n v="0"/>
    <n v="0"/>
  </r>
  <r>
    <x v="12"/>
    <n v="13603"/>
    <x v="12"/>
    <s v="Isla de Maipo"/>
    <n v="4"/>
    <s v="Detenciones"/>
    <n v="220104005"/>
    <n v="220104"/>
    <s v="Delitos Sexuales"/>
    <s v="Violación"/>
    <n v="4"/>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4"/>
    <x v="12"/>
    <s v="Padre Hurtado"/>
    <n v="1"/>
    <s v="Aprehendidos"/>
    <n v="220104005"/>
    <n v="220104"/>
    <s v="Delitos Sexuales"/>
    <s v="Violación"/>
    <n v="1"/>
    <n v="0"/>
    <n v="0"/>
    <n v="0"/>
    <n v="1.8"/>
    <n v="1"/>
    <n v="1.7"/>
    <n v="0"/>
    <n v="0"/>
    <n v="0"/>
    <n v="1.5"/>
    <n v="1"/>
    <n v="1.4"/>
    <n v="1.3"/>
    <n v="2"/>
    <n v="0"/>
    <n v="0"/>
    <n v="1.8"/>
    <n v="1"/>
    <n v="3.4"/>
    <n v="1.6"/>
    <n v="0"/>
    <n v="0"/>
    <n v="0"/>
    <n v="1"/>
    <n v="0"/>
    <n v="0"/>
    <n v="0"/>
    <n v="1.9"/>
    <n v="1.8"/>
    <n v="0"/>
    <n v="1"/>
    <n v="1.7"/>
    <n v="0"/>
    <n v="0"/>
    <n v="0"/>
    <n v="0"/>
    <n v="1"/>
    <n v="1.8"/>
    <n v="0"/>
    <n v="2"/>
    <n v="0"/>
    <n v="0"/>
    <n v="1.8"/>
    <n v="1"/>
    <n v="3.4"/>
    <n v="1.9"/>
    <n v="0"/>
    <n v="0"/>
    <n v="0"/>
    <n v="1"/>
    <n v="0"/>
    <n v="0"/>
  </r>
  <r>
    <x v="12"/>
    <n v="13604"/>
    <x v="12"/>
    <s v="Padre Hurtado"/>
    <n v="2"/>
    <s v="Casos Policiales"/>
    <n v="220104005"/>
    <n v="220104"/>
    <s v="Delitos Sexuales"/>
    <s v="Violación"/>
    <n v="2"/>
    <n v="5.9"/>
    <n v="0"/>
    <n v="3.7"/>
    <n v="5.4"/>
    <n v="6.9"/>
    <n v="8.4"/>
    <n v="0"/>
    <n v="3.8"/>
    <n v="1.9"/>
    <n v="5.5"/>
    <n v="11"/>
    <n v="10.9"/>
    <n v="6.7"/>
    <n v="7.9"/>
    <n v="1.9"/>
    <n v="0"/>
    <n v="3.6"/>
    <n v="12.1"/>
    <n v="6.7"/>
    <n v="7.7"/>
    <n v="5.7"/>
    <n v="5.6"/>
    <n v="7.4"/>
    <n v="5.5"/>
    <n v="1.8"/>
    <n v="1.3"/>
    <n v="4"/>
    <n v="5.7"/>
    <n v="7.4"/>
    <n v="1.8"/>
    <n v="5.2"/>
    <n v="5"/>
    <n v="0"/>
    <n v="0"/>
    <n v="3.7"/>
    <n v="1.8"/>
    <n v="1"/>
    <n v="3.6"/>
    <n v="0"/>
    <n v="4"/>
    <n v="0"/>
    <n v="1.8"/>
    <n v="7.1"/>
    <n v="12.1"/>
    <n v="8.4"/>
    <n v="7.6"/>
    <n v="0"/>
    <n v="1.9"/>
    <n v="0"/>
    <n v="1.8"/>
    <n v="7.2"/>
    <n v="1.9"/>
  </r>
  <r>
    <x v="12"/>
    <n v="13604"/>
    <x v="12"/>
    <s v="Padre Hurtado"/>
    <n v="3"/>
    <s v="Denuncias"/>
    <n v="220104005"/>
    <n v="220104"/>
    <s v="Delitos Sexuales"/>
    <s v="Violación"/>
    <n v="3"/>
    <n v="5.9"/>
    <n v="0"/>
    <n v="3.7"/>
    <n v="3.6"/>
    <n v="6.9"/>
    <n v="6.7"/>
    <n v="0"/>
    <n v="3.8"/>
    <n v="1.9"/>
    <n v="3.7"/>
    <n v="11"/>
    <n v="9"/>
    <n v="5.4"/>
    <n v="5.9"/>
    <n v="1.9"/>
    <n v="0"/>
    <n v="1.8"/>
    <n v="12.1"/>
    <n v="3.4"/>
    <n v="5.7"/>
    <n v="5.7"/>
    <n v="5.6"/>
    <n v="7.4"/>
    <n v="5.5"/>
    <n v="1.8"/>
    <n v="1.3"/>
    <n v="4"/>
    <n v="3.8"/>
    <n v="5.5"/>
    <n v="1.8"/>
    <n v="5.2"/>
    <n v="3.4"/>
    <n v="0"/>
    <n v="0"/>
    <n v="3.7"/>
    <n v="1.8"/>
    <n v="1"/>
    <n v="1.8"/>
    <n v="0"/>
    <n v="2"/>
    <n v="0"/>
    <n v="1.8"/>
    <n v="5.4"/>
    <n v="12.1"/>
    <n v="5"/>
    <n v="5.7"/>
    <n v="0"/>
    <n v="1.9"/>
    <n v="0"/>
    <n v="1.8"/>
    <n v="7.2"/>
    <n v="1.9"/>
  </r>
  <r>
    <x v="12"/>
    <n v="13604"/>
    <x v="12"/>
    <s v="Padre Hurtado"/>
    <n v="4"/>
    <s v="Detenciones"/>
    <n v="220104005"/>
    <n v="220104"/>
    <s v="Delitos Sexuales"/>
    <s v="Violación"/>
    <n v="4"/>
    <n v="0"/>
    <n v="0"/>
    <n v="0"/>
    <n v="1.8"/>
    <n v="1"/>
    <n v="1.7"/>
    <n v="0"/>
    <n v="0"/>
    <n v="0"/>
    <n v="1.8"/>
    <n v="1"/>
    <n v="1.8"/>
    <n v="1.3"/>
    <n v="2"/>
    <n v="0"/>
    <n v="0"/>
    <n v="1.8"/>
    <n v="1"/>
    <n v="3.4"/>
    <n v="1.9"/>
    <n v="0"/>
    <n v="0"/>
    <n v="0"/>
    <n v="1"/>
    <n v="0"/>
    <n v="0"/>
    <n v="0"/>
    <n v="1.9"/>
    <n v="1.8"/>
    <n v="0"/>
    <n v="1"/>
    <n v="1.7"/>
    <n v="0"/>
    <n v="0"/>
    <n v="0"/>
    <n v="0"/>
    <n v="1"/>
    <n v="1.8"/>
    <n v="0"/>
    <n v="2"/>
    <n v="0"/>
    <n v="0"/>
    <n v="1.8"/>
    <n v="1"/>
    <n v="3.4"/>
    <n v="1.9"/>
    <n v="0"/>
    <n v="0"/>
    <n v="0"/>
    <n v="1"/>
    <n v="0"/>
    <n v="0"/>
  </r>
  <r>
    <x v="12"/>
    <n v="13605"/>
    <x v="12"/>
    <s v="Peñaflor"/>
    <n v="1"/>
    <s v="Aprehendidos"/>
    <n v="220104005"/>
    <n v="220104"/>
    <s v="Delitos Sexuales"/>
    <s v="Violación"/>
    <n v="1"/>
    <n v="0"/>
    <n v="1.2"/>
    <n v="0"/>
    <n v="2.2999999999999998"/>
    <n v="1"/>
    <n v="3.4"/>
    <n v="0"/>
    <n v="0"/>
    <n v="0"/>
    <n v="1"/>
    <n v="1"/>
    <n v="1"/>
    <n v="0"/>
    <n v="1.2"/>
    <n v="0"/>
    <n v="0"/>
    <n v="0"/>
    <n v="1.1000000000000001"/>
    <n v="0"/>
    <n v="0"/>
    <n v="0"/>
    <n v="0"/>
    <n v="0"/>
    <n v="1"/>
    <n v="0"/>
    <n v="0"/>
    <n v="1.2"/>
    <n v="3.7"/>
    <n v="1.2"/>
    <n v="0"/>
    <n v="1"/>
    <n v="0"/>
    <n v="0"/>
    <n v="0"/>
    <n v="0"/>
    <n v="0"/>
    <n v="1"/>
    <n v="0"/>
    <n v="0"/>
    <n v="2.5"/>
    <n v="0"/>
    <n v="1.2"/>
    <n v="1.2"/>
    <n v="1.1000000000000001"/>
    <n v="0"/>
    <n v="1.1000000000000001"/>
    <n v="0"/>
    <n v="0"/>
    <n v="0"/>
    <n v="1"/>
    <n v="0"/>
    <n v="0"/>
  </r>
  <r>
    <x v="12"/>
    <n v="13605"/>
    <x v="12"/>
    <s v="Peñaflor"/>
    <n v="2"/>
    <s v="Casos Policiales"/>
    <n v="220104005"/>
    <n v="220104"/>
    <s v="Delitos Sexuales"/>
    <s v="Violación"/>
    <n v="2"/>
    <n v="8.6999999999999993"/>
    <n v="8.5"/>
    <n v="2.4"/>
    <n v="5.8"/>
    <n v="3.4"/>
    <n v="5.6"/>
    <n v="2.2000000000000002"/>
    <n v="1.1000000000000001"/>
    <n v="3.2"/>
    <n v="2.1"/>
    <n v="2.1"/>
    <n v="3.1"/>
    <n v="0"/>
    <n v="3.7"/>
    <n v="0"/>
    <n v="1.2"/>
    <n v="5.8"/>
    <n v="3.4"/>
    <n v="4.5"/>
    <n v="0"/>
    <n v="2.2000000000000002"/>
    <n v="5.4"/>
    <n v="1.1000000000000001"/>
    <n v="3.1"/>
    <n v="1"/>
    <n v="1"/>
    <n v="6.2"/>
    <n v="4.9000000000000004"/>
    <n v="1.2"/>
    <n v="2.2999999999999998"/>
    <n v="4.5999999999999996"/>
    <n v="2.2000000000000002"/>
    <n v="1.1000000000000001"/>
    <n v="2.2000000000000002"/>
    <n v="1.1000000000000001"/>
    <n v="1.1000000000000001"/>
    <n v="5.2"/>
    <n v="5.2"/>
    <n v="4"/>
    <n v="5"/>
    <n v="4.9000000000000004"/>
    <n v="3.6"/>
    <n v="9.3000000000000007"/>
    <n v="5.7"/>
    <n v="5.6"/>
    <n v="3.3"/>
    <n v="2.2000000000000002"/>
    <n v="2.1"/>
    <n v="2.1"/>
    <n v="1"/>
    <n v="7.2"/>
    <n v="3.2"/>
  </r>
  <r>
    <x v="12"/>
    <n v="13605"/>
    <x v="12"/>
    <s v="Peñaflor"/>
    <n v="3"/>
    <s v="Denuncias"/>
    <n v="220104005"/>
    <n v="220104"/>
    <s v="Delitos Sexuales"/>
    <s v="Violación"/>
    <n v="3"/>
    <n v="8.6999999999999993"/>
    <n v="7.3"/>
    <n v="2.4"/>
    <n v="3.5"/>
    <n v="3.4"/>
    <n v="2.2000000000000002"/>
    <n v="2.2000000000000002"/>
    <n v="1.1000000000000001"/>
    <n v="3.2"/>
    <n v="1.1000000000000001"/>
    <n v="2.1"/>
    <n v="2.1"/>
    <n v="0"/>
    <n v="2.5"/>
    <n v="0"/>
    <n v="1.2"/>
    <n v="5.8"/>
    <n v="2.2999999999999998"/>
    <n v="4.5"/>
    <n v="0"/>
    <n v="2.2000000000000002"/>
    <n v="5.4"/>
    <n v="1.1000000000000001"/>
    <n v="3.1"/>
    <n v="1"/>
    <n v="1"/>
    <n v="5"/>
    <n v="2.4"/>
    <n v="0"/>
    <n v="2.2999999999999998"/>
    <n v="4.5999999999999996"/>
    <n v="2.2000000000000002"/>
    <n v="1.1000000000000001"/>
    <n v="2.2000000000000002"/>
    <n v="1.1000000000000001"/>
    <n v="1.1000000000000001"/>
    <n v="4.2"/>
    <n v="5.2"/>
    <n v="4"/>
    <n v="3.7"/>
    <n v="4.9000000000000004"/>
    <n v="2.4"/>
    <n v="8.1999999999999993"/>
    <n v="4.5999999999999996"/>
    <n v="5.6"/>
    <n v="2.2000000000000002"/>
    <n v="2.2000000000000002"/>
    <n v="2.1"/>
    <n v="2.1"/>
    <n v="1"/>
    <n v="7.2"/>
    <n v="3.2"/>
  </r>
  <r>
    <x v="12"/>
    <n v="13605"/>
    <x v="12"/>
    <s v="Peñaflor"/>
    <n v="4"/>
    <s v="Detenciones"/>
    <n v="220104005"/>
    <n v="220104"/>
    <s v="Delitos Sexuales"/>
    <s v="Violación"/>
    <n v="4"/>
    <n v="0"/>
    <n v="1.2"/>
    <n v="0"/>
    <n v="2.2999999999999998"/>
    <n v="1"/>
    <n v="3.4"/>
    <n v="0"/>
    <n v="0"/>
    <n v="0"/>
    <n v="1.1000000000000001"/>
    <n v="1"/>
    <n v="1"/>
    <n v="0"/>
    <n v="1.2"/>
    <n v="0"/>
    <n v="0"/>
    <n v="0"/>
    <n v="1.1000000000000001"/>
    <n v="0"/>
    <n v="0"/>
    <n v="0"/>
    <n v="0"/>
    <n v="0"/>
    <n v="1"/>
    <n v="0"/>
    <n v="0"/>
    <n v="1.2"/>
    <n v="2.4"/>
    <n v="1.2"/>
    <n v="0"/>
    <n v="1"/>
    <n v="0"/>
    <n v="0"/>
    <n v="0"/>
    <n v="0"/>
    <n v="0"/>
    <n v="1"/>
    <n v="0"/>
    <n v="0"/>
    <n v="1.2"/>
    <n v="0"/>
    <n v="1.2"/>
    <n v="1.2"/>
    <n v="1.1000000000000001"/>
    <n v="0"/>
    <n v="1.1000000000000001"/>
    <n v="0"/>
    <n v="0"/>
    <n v="0"/>
    <n v="1"/>
    <n v="0"/>
    <n v="0"/>
  </r>
  <r>
    <x v="13"/>
    <n v="14101"/>
    <x v="13"/>
    <s v="Valdivia"/>
    <n v="1"/>
    <s v="Aprehendidos"/>
    <n v="220104005"/>
    <n v="220104"/>
    <s v="Delitos Sexuales"/>
    <s v="Violación"/>
    <n v="1"/>
    <n v="0"/>
    <n v="0.6"/>
    <n v="0.6"/>
    <n v="2.5"/>
    <n v="1"/>
    <n v="2.4"/>
    <n v="0"/>
    <n v="1.2"/>
    <n v="0"/>
    <n v="0"/>
    <n v="1"/>
    <n v="0"/>
    <n v="0"/>
    <n v="0"/>
    <n v="0.6"/>
    <n v="0"/>
    <n v="0.6"/>
    <n v="1"/>
    <n v="0.6"/>
    <n v="0"/>
    <n v="0.6"/>
    <n v="1.8"/>
    <n v="1.2"/>
    <n v="0.6"/>
    <n v="1.1000000000000001"/>
    <n v="0.6"/>
    <n v="0.6"/>
    <n v="0"/>
    <n v="3.1"/>
    <n v="1.2"/>
    <n v="0.6"/>
    <n v="0.6"/>
    <n v="0.6"/>
    <n v="1.8"/>
    <n v="1.2"/>
    <n v="0.6"/>
    <n v="0.6"/>
    <n v="0.6"/>
    <n v="0"/>
    <n v="0.6"/>
    <n v="0"/>
    <n v="1.3"/>
    <n v="0"/>
    <n v="0.6"/>
    <n v="0"/>
    <n v="0"/>
    <n v="1.2"/>
    <n v="0.6"/>
    <n v="1.2"/>
    <n v="0.6"/>
    <n v="0.6"/>
    <n v="0"/>
  </r>
  <r>
    <x v="13"/>
    <n v="14101"/>
    <x v="13"/>
    <s v="Valdivia"/>
    <n v="2"/>
    <s v="Casos Policiales"/>
    <n v="220104005"/>
    <n v="220104"/>
    <s v="Delitos Sexuales"/>
    <s v="Violación"/>
    <n v="2"/>
    <n v="3.8"/>
    <n v="5.0999999999999996"/>
    <n v="0.6"/>
    <n v="8.6999999999999993"/>
    <n v="4.9000000000000004"/>
    <n v="6.7"/>
    <n v="3"/>
    <n v="4.8"/>
    <n v="2.4"/>
    <n v="8.9"/>
    <n v="4.0999999999999996"/>
    <n v="5.8"/>
    <n v="6.2"/>
    <n v="3.2"/>
    <n v="3.2"/>
    <n v="1.9"/>
    <n v="5"/>
    <n v="4.9000000000000004"/>
    <n v="4.8"/>
    <n v="5.4"/>
    <n v="6"/>
    <n v="6.5"/>
    <n v="4.0999999999999996"/>
    <n v="6.4"/>
    <n v="7"/>
    <n v="5.0999999999999996"/>
    <n v="3.2"/>
    <n v="0.6"/>
    <n v="4.4000000000000004"/>
    <n v="5.6"/>
    <n v="3.1"/>
    <n v="6.1"/>
    <n v="5.4"/>
    <n v="5.4"/>
    <n v="7.7"/>
    <n v="7.7"/>
    <n v="2.9"/>
    <n v="14"/>
    <n v="8.5"/>
    <n v="4.5"/>
    <n v="0.6"/>
    <n v="4.4000000000000004"/>
    <n v="7.4"/>
    <n v="3.1"/>
    <n v="4.2"/>
    <n v="4.2"/>
    <n v="5.4"/>
    <n v="5.3"/>
    <n v="5.3"/>
    <n v="6.4"/>
    <n v="7.5"/>
    <n v="2.4"/>
  </r>
  <r>
    <x v="13"/>
    <n v="14101"/>
    <x v="13"/>
    <s v="Valdivia"/>
    <n v="3"/>
    <s v="Denuncias"/>
    <n v="220104005"/>
    <n v="220104"/>
    <s v="Delitos Sexuales"/>
    <s v="Violación"/>
    <n v="3"/>
    <n v="3.8"/>
    <n v="4.4000000000000004"/>
    <n v="0"/>
    <n v="6.2"/>
    <n v="4.9000000000000004"/>
    <n v="4.2"/>
    <n v="3"/>
    <n v="3.6"/>
    <n v="2.4"/>
    <n v="8.3000000000000007"/>
    <n v="4.0999999999999996"/>
    <n v="5.8"/>
    <n v="6.2"/>
    <n v="3.2"/>
    <n v="2.5"/>
    <n v="1.9"/>
    <n v="4.3"/>
    <n v="4.9000000000000004"/>
    <n v="4.2"/>
    <n v="5.4"/>
    <n v="5.4"/>
    <n v="4.7"/>
    <n v="2.9"/>
    <n v="5.9"/>
    <n v="5.8"/>
    <n v="4.5"/>
    <n v="2.6"/>
    <n v="0.6"/>
    <n v="1.9"/>
    <n v="4.3"/>
    <n v="2.4"/>
    <n v="5.5"/>
    <n v="4.8"/>
    <n v="3.6"/>
    <n v="6.5"/>
    <n v="7.1"/>
    <n v="2.2999999999999998"/>
    <n v="13.4"/>
    <n v="7.4"/>
    <n v="3.8"/>
    <n v="0.6"/>
    <n v="3.1"/>
    <n v="7.4"/>
    <n v="2.4"/>
    <n v="4.2"/>
    <n v="4.2"/>
    <n v="4.2"/>
    <n v="4.7"/>
    <n v="4.0999999999999996"/>
    <n v="4.7"/>
    <n v="7"/>
    <n v="2.4"/>
  </r>
  <r>
    <x v="13"/>
    <n v="14101"/>
    <x v="13"/>
    <s v="Valdivia"/>
    <n v="4"/>
    <s v="Detenciones"/>
    <n v="220104005"/>
    <n v="220104"/>
    <s v="Delitos Sexuales"/>
    <s v="Violación"/>
    <n v="4"/>
    <n v="0"/>
    <n v="0.6"/>
    <n v="0.6"/>
    <n v="2.5"/>
    <n v="1"/>
    <n v="2.4"/>
    <n v="0"/>
    <n v="1.2"/>
    <n v="0"/>
    <n v="0.6"/>
    <n v="1"/>
    <n v="0"/>
    <n v="0"/>
    <n v="0"/>
    <n v="0.6"/>
    <n v="0"/>
    <n v="0.6"/>
    <n v="1"/>
    <n v="0.6"/>
    <n v="0"/>
    <n v="0.6"/>
    <n v="1.8"/>
    <n v="1.2"/>
    <n v="0.6"/>
    <n v="1.2"/>
    <n v="0.6"/>
    <n v="0.6"/>
    <n v="0"/>
    <n v="2.5"/>
    <n v="1.2"/>
    <n v="0.6"/>
    <n v="0.6"/>
    <n v="0.6"/>
    <n v="1.8"/>
    <n v="1.2"/>
    <n v="0.6"/>
    <n v="0.6"/>
    <n v="0.6"/>
    <n v="1.1000000000000001"/>
    <n v="0.6"/>
    <n v="0"/>
    <n v="1.3"/>
    <n v="0"/>
    <n v="0.6"/>
    <n v="0"/>
    <n v="0"/>
    <n v="1.2"/>
    <n v="0.6"/>
    <n v="1.2"/>
    <n v="1.8"/>
    <n v="0.6"/>
    <n v="0"/>
  </r>
  <r>
    <x v="13"/>
    <n v="14102"/>
    <x v="13"/>
    <s v="Corral"/>
    <n v="1"/>
    <s v="Aprehendidos"/>
    <n v="220104005"/>
    <n v="220104"/>
    <s v="Delitos Sexuales"/>
    <s v="Violación"/>
    <n v="1"/>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2"/>
    <x v="13"/>
    <s v="Corral"/>
    <n v="2"/>
    <s v="Casos Policiales"/>
    <n v="220104005"/>
    <n v="220104"/>
    <s v="Delitos Sexuales"/>
    <s v="Violación"/>
    <n v="2"/>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18.399999999999999"/>
    <n v="0"/>
    <n v="1"/>
    <n v="0"/>
    <n v="21"/>
    <n v="0"/>
    <n v="0"/>
    <n v="0"/>
    <n v="1"/>
    <n v="22.4"/>
    <n v="0"/>
  </r>
  <r>
    <x v="13"/>
    <n v="14102"/>
    <x v="13"/>
    <s v="Corral"/>
    <n v="3"/>
    <s v="Denuncias"/>
    <n v="220104005"/>
    <n v="220104"/>
    <s v="Delitos Sexuales"/>
    <s v="Violación"/>
    <n v="3"/>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0"/>
    <n v="0"/>
    <n v="1"/>
    <n v="0"/>
    <n v="0"/>
    <n v="0"/>
    <n v="0"/>
    <n v="0"/>
    <n v="1"/>
    <n v="0"/>
    <n v="0"/>
  </r>
  <r>
    <x v="13"/>
    <n v="14102"/>
    <x v="13"/>
    <s v="Corral"/>
    <n v="4"/>
    <s v="Detenciones"/>
    <n v="220104005"/>
    <n v="220104"/>
    <s v="Delitos Sexuales"/>
    <s v="Violación"/>
    <n v="4"/>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3"/>
    <x v="13"/>
    <s v="Lanco"/>
    <n v="1"/>
    <s v="Aprehendidos"/>
    <n v="220104005"/>
    <n v="220104"/>
    <s v="Delitos Sexuales"/>
    <s v="Violación"/>
    <n v="1"/>
    <n v="0"/>
    <n v="0"/>
    <n v="0"/>
    <n v="0"/>
    <n v="1"/>
    <n v="0"/>
    <n v="0"/>
    <n v="0"/>
    <n v="0"/>
    <n v="0"/>
    <n v="1"/>
    <n v="0"/>
    <n v="0"/>
    <n v="0"/>
    <n v="0"/>
    <n v="0"/>
    <n v="6.1"/>
    <n v="1"/>
    <n v="0"/>
    <n v="0"/>
    <n v="0"/>
    <n v="5.8"/>
    <n v="0"/>
    <n v="1"/>
    <n v="0"/>
    <n v="0"/>
    <n v="0"/>
    <n v="0"/>
    <n v="0"/>
    <n v="0"/>
    <n v="1"/>
    <n v="0"/>
    <n v="0"/>
    <n v="0"/>
    <n v="0"/>
    <n v="0"/>
    <n v="1"/>
    <n v="0"/>
    <n v="0"/>
    <n v="0"/>
    <n v="0"/>
    <n v="6.1"/>
    <n v="0"/>
    <n v="1"/>
    <n v="6"/>
    <n v="0"/>
    <n v="0"/>
    <n v="0"/>
    <n v="0"/>
    <n v="1"/>
    <n v="0"/>
    <n v="0"/>
  </r>
  <r>
    <x v="13"/>
    <n v="14103"/>
    <x v="13"/>
    <s v="Lanco"/>
    <n v="2"/>
    <s v="Casos Policiales"/>
    <n v="220104005"/>
    <n v="220104"/>
    <s v="Delitos Sexuales"/>
    <s v="Violación"/>
    <n v="2"/>
    <n v="0"/>
    <n v="0"/>
    <n v="18.3"/>
    <n v="0"/>
    <n v="1"/>
    <n v="0"/>
    <n v="17.899999999999999"/>
    <n v="11.8"/>
    <n v="0"/>
    <n v="0"/>
    <n v="5.9"/>
    <n v="5.8"/>
    <n v="0"/>
    <n v="0"/>
    <n v="0"/>
    <n v="0"/>
    <n v="6.1"/>
    <n v="1"/>
    <n v="6"/>
    <n v="5.9"/>
    <n v="0"/>
    <n v="5.9"/>
    <n v="0"/>
    <n v="11.7"/>
    <n v="0"/>
    <n v="0"/>
    <n v="0"/>
    <n v="0"/>
    <n v="0"/>
    <n v="0"/>
    <n v="1"/>
    <n v="11.9"/>
    <n v="0"/>
    <n v="0"/>
    <n v="0"/>
    <n v="5.9"/>
    <n v="1"/>
    <n v="0"/>
    <n v="0"/>
    <n v="0"/>
    <n v="0"/>
    <n v="6.1"/>
    <n v="0"/>
    <n v="6"/>
    <n v="6"/>
    <n v="0"/>
    <n v="5.9"/>
    <n v="0"/>
    <n v="0"/>
    <n v="1"/>
    <n v="5.8"/>
    <n v="0"/>
  </r>
  <r>
    <x v="13"/>
    <n v="14103"/>
    <x v="13"/>
    <s v="Lanco"/>
    <n v="3"/>
    <s v="Denuncias"/>
    <n v="220104005"/>
    <n v="220104"/>
    <s v="Delitos Sexuales"/>
    <s v="Violación"/>
    <n v="3"/>
    <n v="0"/>
    <n v="0"/>
    <n v="18.3"/>
    <n v="0"/>
    <n v="1"/>
    <n v="0"/>
    <n v="17.899999999999999"/>
    <n v="11.8"/>
    <n v="0"/>
    <n v="0"/>
    <n v="5.9"/>
    <n v="5.8"/>
    <n v="0"/>
    <n v="0"/>
    <n v="0"/>
    <n v="0"/>
    <n v="6.1"/>
    <n v="1"/>
    <n v="6"/>
    <n v="5.9"/>
    <n v="0"/>
    <n v="0"/>
    <n v="0"/>
    <n v="11.7"/>
    <n v="0"/>
    <n v="0"/>
    <n v="0"/>
    <n v="0"/>
    <n v="0"/>
    <n v="0"/>
    <n v="1"/>
    <n v="11.9"/>
    <n v="0"/>
    <n v="0"/>
    <n v="0"/>
    <n v="5.9"/>
    <n v="1"/>
    <n v="0"/>
    <n v="0"/>
    <n v="0"/>
    <n v="0"/>
    <n v="0"/>
    <n v="0"/>
    <n v="6"/>
    <n v="0"/>
    <n v="0"/>
    <n v="5.9"/>
    <n v="0"/>
    <n v="0"/>
    <n v="1"/>
    <n v="5.8"/>
    <n v="0"/>
  </r>
  <r>
    <x v="13"/>
    <n v="14103"/>
    <x v="13"/>
    <s v="Lanco"/>
    <n v="4"/>
    <s v="Detenciones"/>
    <n v="220104005"/>
    <n v="220104"/>
    <s v="Delitos Sexuales"/>
    <s v="Violación"/>
    <n v="4"/>
    <n v="0"/>
    <n v="0"/>
    <n v="0"/>
    <n v="0"/>
    <n v="1"/>
    <n v="0"/>
    <n v="0"/>
    <n v="0"/>
    <n v="0"/>
    <n v="0"/>
    <n v="1"/>
    <n v="0"/>
    <n v="0"/>
    <n v="0"/>
    <n v="0"/>
    <n v="0"/>
    <n v="6.1"/>
    <n v="1"/>
    <n v="0"/>
    <n v="0"/>
    <n v="0"/>
    <n v="5.9"/>
    <n v="0"/>
    <n v="1"/>
    <n v="0"/>
    <n v="0"/>
    <n v="0"/>
    <n v="0"/>
    <n v="0"/>
    <n v="0"/>
    <n v="1"/>
    <n v="0"/>
    <n v="0"/>
    <n v="0"/>
    <n v="0"/>
    <n v="0"/>
    <n v="1"/>
    <n v="0"/>
    <n v="0"/>
    <n v="0"/>
    <n v="0"/>
    <n v="6.1"/>
    <n v="0"/>
    <n v="1"/>
    <n v="6"/>
    <n v="0"/>
    <n v="0"/>
    <n v="0"/>
    <n v="0"/>
    <n v="1"/>
    <n v="0"/>
    <n v="0"/>
  </r>
  <r>
    <x v="13"/>
    <n v="14104"/>
    <x v="13"/>
    <s v="Los Lagos"/>
    <n v="1"/>
    <s v="Aprehendidos"/>
    <n v="220104005"/>
    <n v="220104"/>
    <s v="Delitos Sexuales"/>
    <s v="Violación"/>
    <n v="1"/>
    <n v="0"/>
    <n v="0"/>
    <n v="0"/>
    <n v="0"/>
    <n v="4.9000000000000004"/>
    <n v="0"/>
    <n v="0"/>
    <n v="0"/>
    <n v="4.9000000000000004"/>
    <n v="0"/>
    <n v="1"/>
    <n v="0"/>
    <n v="0"/>
    <n v="0"/>
    <n v="0"/>
    <n v="0"/>
    <n v="4.9000000000000004"/>
    <n v="14.7"/>
    <n v="0"/>
    <n v="0"/>
    <n v="4.9000000000000004"/>
    <n v="4.9000000000000004"/>
    <n v="0"/>
    <n v="1"/>
    <n v="9.8000000000000007"/>
    <n v="0"/>
    <n v="0"/>
    <n v="4.9000000000000004"/>
    <n v="0"/>
    <n v="0"/>
    <n v="1"/>
    <n v="0"/>
    <n v="4.5999999999999996"/>
    <n v="0"/>
    <n v="4.5"/>
    <n v="4.5"/>
    <n v="9"/>
    <n v="0"/>
    <n v="0"/>
    <n v="9.8000000000000007"/>
    <n v="4.9000000000000004"/>
    <n v="0"/>
    <n v="0"/>
    <n v="1"/>
    <n v="0"/>
    <n v="0"/>
    <n v="0"/>
    <n v="4.5"/>
    <n v="0"/>
    <n v="1"/>
    <n v="0"/>
    <n v="4.5"/>
  </r>
  <r>
    <x v="13"/>
    <n v="14104"/>
    <x v="13"/>
    <s v="Los Lagos"/>
    <n v="2"/>
    <s v="Casos Policiales"/>
    <n v="220104005"/>
    <n v="220104"/>
    <s v="Delitos Sexuales"/>
    <s v="Violación"/>
    <n v="2"/>
    <n v="0"/>
    <n v="0"/>
    <n v="4.9000000000000004"/>
    <n v="19.600000000000001"/>
    <n v="4.9000000000000004"/>
    <n v="0"/>
    <n v="4.5999999999999996"/>
    <n v="0"/>
    <n v="4.5"/>
    <n v="4.5"/>
    <n v="9"/>
    <n v="9"/>
    <n v="4.9000000000000004"/>
    <n v="4.9000000000000004"/>
    <n v="9.8000000000000007"/>
    <n v="14.7"/>
    <n v="4.9000000000000004"/>
    <n v="14.7"/>
    <n v="4.9000000000000004"/>
    <n v="0"/>
    <n v="13.6"/>
    <n v="9.1"/>
    <n v="4.5"/>
    <n v="4.5"/>
    <n v="13.5"/>
    <n v="0"/>
    <n v="0"/>
    <n v="14.7"/>
    <n v="4.9000000000000004"/>
    <n v="0"/>
    <n v="19.600000000000001"/>
    <n v="4.9000000000000004"/>
    <n v="9.1"/>
    <n v="4.5"/>
    <n v="9.1"/>
    <n v="13.6"/>
    <n v="13.6"/>
    <n v="9"/>
    <n v="9.6999999999999993"/>
    <n v="9.8000000000000007"/>
    <n v="4.9000000000000004"/>
    <n v="4.9000000000000004"/>
    <n v="9.8000000000000007"/>
    <n v="4.9000000000000004"/>
    <n v="14.7"/>
    <n v="0"/>
    <n v="0"/>
    <n v="9.1"/>
    <n v="4.5"/>
    <n v="1"/>
    <n v="4.5"/>
    <n v="4.5"/>
  </r>
  <r>
    <x v="13"/>
    <n v="14104"/>
    <x v="13"/>
    <s v="Los Lagos"/>
    <n v="3"/>
    <s v="Denuncias"/>
    <n v="220104005"/>
    <n v="220104"/>
    <s v="Delitos Sexuales"/>
    <s v="Violación"/>
    <n v="3"/>
    <n v="0"/>
    <n v="0"/>
    <n v="4.9000000000000004"/>
    <n v="19.600000000000001"/>
    <n v="1"/>
    <n v="0"/>
    <n v="4.5999999999999996"/>
    <n v="0"/>
    <n v="0"/>
    <n v="4.5"/>
    <n v="9"/>
    <n v="9"/>
    <n v="4.9000000000000004"/>
    <n v="4.9000000000000004"/>
    <n v="9.8000000000000007"/>
    <n v="14.7"/>
    <n v="0"/>
    <n v="1"/>
    <n v="4.9000000000000004"/>
    <n v="0"/>
    <n v="9.1"/>
    <n v="4.5"/>
    <n v="4.5"/>
    <n v="4.5"/>
    <n v="4.5"/>
    <n v="0"/>
    <n v="0"/>
    <n v="9.8000000000000007"/>
    <n v="4.9000000000000004"/>
    <n v="0"/>
    <n v="19.600000000000001"/>
    <n v="4.9000000000000004"/>
    <n v="4.5999999999999996"/>
    <n v="4.5"/>
    <n v="4.5"/>
    <n v="9.1"/>
    <n v="4.5"/>
    <n v="9"/>
    <n v="9.6999999999999993"/>
    <n v="0"/>
    <n v="0"/>
    <n v="4.9000000000000004"/>
    <n v="9.8000000000000007"/>
    <n v="4.9000000000000004"/>
    <n v="14.7"/>
    <n v="0"/>
    <n v="0"/>
    <n v="4.5"/>
    <n v="4.5"/>
    <n v="1"/>
    <n v="4.5"/>
    <n v="0"/>
  </r>
  <r>
    <x v="13"/>
    <n v="14104"/>
    <x v="13"/>
    <s v="Los Lagos"/>
    <n v="4"/>
    <s v="Detenciones"/>
    <n v="220104005"/>
    <n v="220104"/>
    <s v="Delitos Sexuales"/>
    <s v="Violación"/>
    <n v="4"/>
    <n v="0"/>
    <n v="0"/>
    <n v="0"/>
    <n v="0"/>
    <n v="4.9000000000000004"/>
    <n v="0"/>
    <n v="0"/>
    <n v="0"/>
    <n v="4.5"/>
    <n v="0"/>
    <n v="1"/>
    <n v="0"/>
    <n v="0"/>
    <n v="0"/>
    <n v="0"/>
    <n v="0"/>
    <n v="4.9000000000000004"/>
    <n v="14.7"/>
    <n v="0"/>
    <n v="0"/>
    <n v="4.5"/>
    <n v="4.5"/>
    <n v="0"/>
    <n v="1"/>
    <n v="9"/>
    <n v="0"/>
    <n v="0"/>
    <n v="4.9000000000000004"/>
    <n v="0"/>
    <n v="0"/>
    <n v="1"/>
    <n v="0"/>
    <n v="4.5999999999999996"/>
    <n v="0"/>
    <n v="4.5"/>
    <n v="4.5"/>
    <n v="9"/>
    <n v="0"/>
    <n v="0"/>
    <n v="9.8000000000000007"/>
    <n v="4.9000000000000004"/>
    <n v="0"/>
    <n v="0"/>
    <n v="1"/>
    <n v="0"/>
    <n v="0"/>
    <n v="0"/>
    <n v="4.5"/>
    <n v="0"/>
    <n v="1"/>
    <n v="0"/>
    <n v="4.5"/>
  </r>
  <r>
    <x v="13"/>
    <n v="14105"/>
    <x v="13"/>
    <s v="Máfil"/>
    <n v="1"/>
    <s v="Aprehendidos"/>
    <n v="220104005"/>
    <n v="220104"/>
    <s v="Delitos Sexuales"/>
    <s v="Violación"/>
    <n v="1"/>
    <n v="0"/>
    <n v="0"/>
    <n v="0"/>
    <n v="0"/>
    <n v="1"/>
    <n v="0"/>
    <n v="0"/>
    <n v="0"/>
    <n v="0"/>
    <n v="0"/>
    <n v="1"/>
    <n v="0"/>
    <n v="0"/>
    <n v="0"/>
    <n v="0"/>
    <n v="0"/>
    <n v="0"/>
    <n v="1"/>
    <n v="0"/>
    <n v="0"/>
    <n v="0"/>
    <n v="0"/>
    <n v="0"/>
    <n v="1"/>
    <n v="0.7"/>
    <n v="0"/>
    <n v="0"/>
    <n v="0"/>
    <n v="0"/>
    <n v="0"/>
    <n v="1"/>
    <n v="0"/>
    <n v="0"/>
    <n v="0"/>
    <n v="0"/>
    <n v="0"/>
    <n v="1"/>
    <n v="0"/>
    <n v="0"/>
    <n v="0"/>
    <n v="0"/>
    <n v="0"/>
    <n v="0"/>
    <n v="1"/>
    <n v="0"/>
    <n v="0"/>
    <n v="14.8"/>
    <n v="0"/>
    <n v="0"/>
    <n v="1"/>
    <n v="15.2"/>
    <n v="0"/>
  </r>
  <r>
    <x v="13"/>
    <n v="14105"/>
    <x v="13"/>
    <s v="Máfil"/>
    <n v="2"/>
    <s v="Casos Policiales"/>
    <n v="220104005"/>
    <n v="220104"/>
    <s v="Delitos Sexuales"/>
    <s v="Violación"/>
    <n v="2"/>
    <n v="0"/>
    <n v="0"/>
    <n v="0"/>
    <n v="0"/>
    <n v="1"/>
    <n v="0"/>
    <n v="14.6"/>
    <n v="0"/>
    <n v="0"/>
    <n v="14.9"/>
    <n v="15"/>
    <n v="15.1"/>
    <n v="0"/>
    <n v="0"/>
    <n v="0"/>
    <n v="0"/>
    <n v="0"/>
    <n v="1"/>
    <n v="0"/>
    <n v="14.6"/>
    <n v="0"/>
    <n v="0"/>
    <n v="0"/>
    <n v="1"/>
    <n v="0"/>
    <n v="0"/>
    <n v="0"/>
    <n v="13.7"/>
    <n v="0"/>
    <n v="0"/>
    <n v="1"/>
    <n v="0"/>
    <n v="0"/>
    <n v="14.8"/>
    <n v="0"/>
    <n v="0"/>
    <n v="1"/>
    <n v="0"/>
    <n v="27.1"/>
    <n v="27.3"/>
    <n v="0"/>
    <n v="0"/>
    <n v="0"/>
    <n v="1"/>
    <n v="0"/>
    <n v="0"/>
    <n v="29.6"/>
    <n v="0"/>
    <n v="0"/>
    <n v="1"/>
    <n v="15.2"/>
    <n v="0"/>
  </r>
  <r>
    <x v="13"/>
    <n v="14105"/>
    <x v="13"/>
    <s v="Máfil"/>
    <n v="3"/>
    <s v="Denuncias"/>
    <n v="220104005"/>
    <n v="220104"/>
    <s v="Delitos Sexuales"/>
    <s v="Violación"/>
    <n v="3"/>
    <n v="0"/>
    <n v="0"/>
    <n v="0"/>
    <n v="0"/>
    <n v="1"/>
    <n v="0"/>
    <n v="14.6"/>
    <n v="0"/>
    <n v="0"/>
    <n v="14.9"/>
    <n v="15"/>
    <n v="15.1"/>
    <n v="0"/>
    <n v="0"/>
    <n v="0"/>
    <n v="0"/>
    <n v="0"/>
    <n v="1"/>
    <n v="0"/>
    <n v="14.6"/>
    <n v="0"/>
    <n v="0"/>
    <n v="0"/>
    <n v="1"/>
    <n v="0"/>
    <n v="0"/>
    <n v="0"/>
    <n v="13.7"/>
    <n v="0"/>
    <n v="0"/>
    <n v="1"/>
    <n v="0"/>
    <n v="0"/>
    <n v="14.8"/>
    <n v="0"/>
    <n v="0"/>
    <n v="1"/>
    <n v="0"/>
    <n v="27.1"/>
    <n v="27.3"/>
    <n v="0"/>
    <n v="0"/>
    <n v="0"/>
    <n v="1"/>
    <n v="0"/>
    <n v="0"/>
    <n v="14.8"/>
    <n v="0"/>
    <n v="0"/>
    <n v="1"/>
    <n v="0"/>
    <n v="0"/>
  </r>
  <r>
    <x v="13"/>
    <n v="14105"/>
    <x v="13"/>
    <s v="Máfi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14.8"/>
    <n v="0"/>
    <n v="0"/>
    <n v="1"/>
    <n v="15.2"/>
    <n v="0"/>
  </r>
  <r>
    <x v="13"/>
    <n v="14106"/>
    <x v="13"/>
    <s v="Mariquina"/>
    <n v="1"/>
    <s v="Aprehendidos"/>
    <n v="220104005"/>
    <n v="220104"/>
    <s v="Delitos Sexuales"/>
    <s v="Violación"/>
    <n v="1"/>
    <n v="0"/>
    <n v="0"/>
    <n v="4.8"/>
    <n v="0"/>
    <n v="4.7"/>
    <n v="0"/>
    <n v="4.5999999999999996"/>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6"/>
    <x v="13"/>
    <s v="Mariquina"/>
    <n v="2"/>
    <s v="Casos Policiales"/>
    <n v="220104005"/>
    <n v="220104"/>
    <s v="Delitos Sexuales"/>
    <s v="Violación"/>
    <n v="2"/>
    <n v="4.9000000000000004"/>
    <n v="0"/>
    <n v="4.8"/>
    <n v="4.8"/>
    <n v="9.4"/>
    <n v="4.5999999999999996"/>
    <n v="10.9"/>
    <n v="0"/>
    <n v="11"/>
    <n v="0"/>
    <n v="11.1"/>
    <n v="16.7"/>
    <n v="8.6"/>
    <n v="0"/>
    <n v="9.8000000000000007"/>
    <n v="0"/>
    <n v="0"/>
    <n v="1"/>
    <n v="4.5999999999999996"/>
    <n v="5.5"/>
    <n v="0"/>
    <n v="11"/>
    <n v="11"/>
    <n v="1"/>
    <n v="5.6"/>
    <n v="4.3"/>
    <n v="9.9"/>
    <n v="4.9000000000000004"/>
    <n v="4.8"/>
    <n v="0"/>
    <n v="1"/>
    <n v="0"/>
    <n v="5.5"/>
    <n v="5.5"/>
    <n v="16.5"/>
    <n v="16.600000000000001"/>
    <n v="11.1"/>
    <n v="5.6"/>
    <n v="4.3"/>
    <n v="4.9000000000000004"/>
    <n v="4.9000000000000004"/>
    <n v="4.8"/>
    <n v="4.8"/>
    <n v="1"/>
    <n v="0"/>
    <n v="0"/>
    <n v="5.5"/>
    <n v="0"/>
    <n v="11.1"/>
    <n v="5.6"/>
    <n v="5.6"/>
    <n v="11"/>
  </r>
  <r>
    <x v="13"/>
    <n v="14106"/>
    <x v="13"/>
    <s v="Mariquina"/>
    <n v="3"/>
    <s v="Denuncias"/>
    <n v="220104005"/>
    <n v="220104"/>
    <s v="Delitos Sexuales"/>
    <s v="Violación"/>
    <n v="3"/>
    <n v="4.9000000000000004"/>
    <n v="0"/>
    <n v="0"/>
    <n v="4.8"/>
    <n v="4.7"/>
    <n v="4.5999999999999996"/>
    <n v="5.5"/>
    <n v="0"/>
    <n v="11"/>
    <n v="0"/>
    <n v="11.1"/>
    <n v="16.7"/>
    <n v="8.6"/>
    <n v="0"/>
    <n v="4.9000000000000004"/>
    <n v="0"/>
    <n v="0"/>
    <n v="1"/>
    <n v="4.5999999999999996"/>
    <n v="5.5"/>
    <n v="0"/>
    <n v="11"/>
    <n v="11"/>
    <n v="1"/>
    <n v="5.6"/>
    <n v="4.3"/>
    <n v="9.9"/>
    <n v="0"/>
    <n v="0"/>
    <n v="0"/>
    <n v="1"/>
    <n v="0"/>
    <n v="5.5"/>
    <n v="5.5"/>
    <n v="16.5"/>
    <n v="16.600000000000001"/>
    <n v="11.1"/>
    <n v="5.6"/>
    <n v="4.3"/>
    <n v="4.9000000000000004"/>
    <n v="0"/>
    <n v="4.8"/>
    <n v="4.8"/>
    <n v="1"/>
    <n v="0"/>
    <n v="0"/>
    <n v="5.5"/>
    <n v="0"/>
    <n v="11.1"/>
    <n v="5.6"/>
    <n v="5.6"/>
    <n v="11"/>
  </r>
  <r>
    <x v="13"/>
    <n v="14106"/>
    <x v="13"/>
    <s v="Mariquina"/>
    <n v="4"/>
    <s v="Detenciones"/>
    <n v="220104005"/>
    <n v="220104"/>
    <s v="Delitos Sexuales"/>
    <s v="Violación"/>
    <n v="4"/>
    <n v="0"/>
    <n v="0"/>
    <n v="4.8"/>
    <n v="0"/>
    <n v="4.7"/>
    <n v="0"/>
    <n v="5.5"/>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7"/>
    <x v="13"/>
    <s v="Paillaco"/>
    <n v="1"/>
    <s v="Aprehendidos"/>
    <n v="220104005"/>
    <n v="220104"/>
    <s v="Delitos Sexuales"/>
    <s v="Violación"/>
    <n v="1"/>
    <n v="0"/>
    <n v="0"/>
    <n v="0"/>
    <n v="0"/>
    <n v="1"/>
    <n v="0"/>
    <n v="0"/>
    <n v="0"/>
    <n v="4.9000000000000004"/>
    <n v="0"/>
    <n v="1"/>
    <n v="4.8"/>
    <n v="0"/>
    <n v="0"/>
    <n v="0"/>
    <n v="0"/>
    <n v="0"/>
    <n v="1"/>
    <n v="0"/>
    <n v="0"/>
    <n v="0"/>
    <n v="4.9000000000000004"/>
    <n v="0"/>
    <n v="1"/>
    <n v="0"/>
    <n v="4.8"/>
    <n v="0"/>
    <n v="0"/>
    <n v="5"/>
    <n v="5"/>
    <n v="4.9000000000000004"/>
    <n v="4.9000000000000004"/>
    <n v="0"/>
    <n v="0"/>
    <n v="0"/>
    <n v="0"/>
    <n v="1"/>
    <n v="0"/>
    <n v="4.8"/>
    <n v="0"/>
    <n v="0"/>
    <n v="0"/>
    <n v="5"/>
    <n v="4.9000000000000004"/>
    <n v="4.9000000000000004"/>
    <n v="5"/>
    <n v="0"/>
    <n v="0"/>
    <n v="0"/>
    <n v="1"/>
    <n v="0"/>
    <n v="5"/>
  </r>
  <r>
    <x v="13"/>
    <n v="14107"/>
    <x v="13"/>
    <s v="Paillaco"/>
    <n v="2"/>
    <s v="Casos Policiales"/>
    <n v="220104005"/>
    <n v="220104"/>
    <s v="Delitos Sexuales"/>
    <s v="Violación"/>
    <n v="2"/>
    <n v="10"/>
    <n v="15"/>
    <n v="19.899999999999999"/>
    <n v="0"/>
    <n v="14.8"/>
    <n v="0"/>
    <n v="5"/>
    <n v="0"/>
    <n v="10.1"/>
    <n v="0"/>
    <n v="1"/>
    <n v="5.0999999999999996"/>
    <n v="4.8"/>
    <n v="10"/>
    <n v="10"/>
    <n v="5"/>
    <n v="5"/>
    <n v="1"/>
    <n v="9.8000000000000007"/>
    <n v="5"/>
    <n v="0"/>
    <n v="5"/>
    <n v="0"/>
    <n v="1"/>
    <n v="20.2"/>
    <n v="9.6"/>
    <n v="10"/>
    <n v="0"/>
    <n v="9.9"/>
    <n v="5"/>
    <n v="4.9000000000000004"/>
    <n v="4.9000000000000004"/>
    <n v="5"/>
    <n v="0"/>
    <n v="0"/>
    <n v="0"/>
    <n v="1"/>
    <n v="0"/>
    <n v="4.8"/>
    <n v="10"/>
    <n v="5"/>
    <n v="0"/>
    <n v="14.9"/>
    <n v="4.9000000000000004"/>
    <n v="4.9000000000000004"/>
    <n v="5"/>
    <n v="0"/>
    <n v="0"/>
    <n v="0"/>
    <n v="1"/>
    <n v="5.0999999999999996"/>
    <n v="10.1"/>
  </r>
  <r>
    <x v="13"/>
    <n v="14107"/>
    <x v="13"/>
    <s v="Paillaco"/>
    <n v="3"/>
    <s v="Denuncias"/>
    <n v="220104005"/>
    <n v="220104"/>
    <s v="Delitos Sexuales"/>
    <s v="Violación"/>
    <n v="3"/>
    <n v="10"/>
    <n v="15"/>
    <n v="19.899999999999999"/>
    <n v="0"/>
    <n v="14.8"/>
    <n v="0"/>
    <n v="5"/>
    <n v="0"/>
    <n v="5"/>
    <n v="0"/>
    <n v="1"/>
    <n v="0"/>
    <n v="4.8"/>
    <n v="10"/>
    <n v="10"/>
    <n v="5"/>
    <n v="5"/>
    <n v="1"/>
    <n v="9.8000000000000007"/>
    <n v="5"/>
    <n v="0"/>
    <n v="0"/>
    <n v="0"/>
    <n v="1"/>
    <n v="20.2"/>
    <n v="4.8"/>
    <n v="10"/>
    <n v="0"/>
    <n v="5"/>
    <n v="0"/>
    <n v="1"/>
    <n v="0"/>
    <n v="5"/>
    <n v="0"/>
    <n v="0"/>
    <n v="0"/>
    <n v="1"/>
    <n v="0"/>
    <n v="0"/>
    <n v="10"/>
    <n v="5"/>
    <n v="0"/>
    <n v="9.9"/>
    <n v="1"/>
    <n v="0"/>
    <n v="0"/>
    <n v="0"/>
    <n v="0"/>
    <n v="0"/>
    <n v="1"/>
    <n v="5.0999999999999996"/>
    <n v="5"/>
  </r>
  <r>
    <x v="13"/>
    <n v="14107"/>
    <x v="13"/>
    <s v="Paillaco"/>
    <n v="4"/>
    <s v="Detenciones"/>
    <n v="220104005"/>
    <n v="220104"/>
    <s v="Delitos Sexuales"/>
    <s v="Violación"/>
    <n v="4"/>
    <n v="0"/>
    <n v="0"/>
    <n v="0"/>
    <n v="0"/>
    <n v="1"/>
    <n v="0"/>
    <n v="0"/>
    <n v="0"/>
    <n v="5"/>
    <n v="0"/>
    <n v="1"/>
    <n v="5.0999999999999996"/>
    <n v="0"/>
    <n v="0"/>
    <n v="0"/>
    <n v="0"/>
    <n v="0"/>
    <n v="1"/>
    <n v="0"/>
    <n v="0"/>
    <n v="0"/>
    <n v="5"/>
    <n v="0"/>
    <n v="1"/>
    <n v="0"/>
    <n v="4.8"/>
    <n v="0"/>
    <n v="0"/>
    <n v="5"/>
    <n v="5"/>
    <n v="4.9000000000000004"/>
    <n v="4.9000000000000004"/>
    <n v="0"/>
    <n v="0"/>
    <n v="0"/>
    <n v="0"/>
    <n v="1"/>
    <n v="0"/>
    <n v="4.8"/>
    <n v="0"/>
    <n v="0"/>
    <n v="0"/>
    <n v="5"/>
    <n v="4.9000000000000004"/>
    <n v="4.9000000000000004"/>
    <n v="5"/>
    <n v="0"/>
    <n v="0"/>
    <n v="0"/>
    <n v="1"/>
    <n v="0"/>
    <n v="5"/>
  </r>
  <r>
    <x v="13"/>
    <n v="14108"/>
    <x v="13"/>
    <s v="Panguipulli"/>
    <n v="1"/>
    <s v="Aprehendidos"/>
    <n v="220104005"/>
    <n v="220104"/>
    <s v="Delitos Sexuales"/>
    <s v="Violación"/>
    <n v="1"/>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108"/>
    <x v="13"/>
    <s v="Panguipulli"/>
    <n v="2"/>
    <s v="Casos Policiales"/>
    <n v="220104005"/>
    <n v="220104"/>
    <s v="Delitos Sexuales"/>
    <s v="Violación"/>
    <n v="2"/>
    <n v="0"/>
    <n v="8.6"/>
    <n v="2.9"/>
    <n v="2.9"/>
    <n v="2.9"/>
    <n v="11.4"/>
    <n v="0"/>
    <n v="5.7"/>
    <n v="5.6"/>
    <n v="0"/>
    <n v="8.4"/>
    <n v="5.6"/>
    <n v="2.8"/>
    <n v="5.8"/>
    <n v="14.4"/>
    <n v="0"/>
    <n v="11.4"/>
    <n v="8.6"/>
    <n v="0"/>
    <n v="2.8"/>
    <n v="2.8"/>
    <n v="14.1"/>
    <n v="2.8"/>
    <n v="5.6"/>
    <n v="5.6"/>
    <n v="0"/>
    <n v="11.6"/>
    <n v="2.9"/>
    <n v="2.9"/>
    <n v="11.4"/>
    <n v="1"/>
    <n v="5.7"/>
    <n v="5.7"/>
    <n v="2.8"/>
    <n v="2.8"/>
    <n v="2.8"/>
    <n v="1"/>
    <n v="2.8"/>
    <n v="2.8"/>
    <n v="2.9"/>
    <n v="8.6"/>
    <n v="0"/>
    <n v="8.6"/>
    <n v="5.7"/>
    <n v="2.8"/>
    <n v="5.7"/>
    <n v="8.5"/>
    <n v="0"/>
    <n v="0"/>
    <n v="8.4"/>
    <n v="8.4"/>
    <n v="5.6"/>
  </r>
  <r>
    <x v="13"/>
    <n v="14108"/>
    <x v="13"/>
    <s v="Panguipulli"/>
    <n v="3"/>
    <s v="Denuncias"/>
    <n v="220104005"/>
    <n v="220104"/>
    <s v="Delitos Sexuales"/>
    <s v="Violación"/>
    <n v="3"/>
    <n v="0"/>
    <n v="8.6"/>
    <n v="2.9"/>
    <n v="2.9"/>
    <n v="2.9"/>
    <n v="8.5"/>
    <n v="0"/>
    <n v="5.7"/>
    <n v="0"/>
    <n v="0"/>
    <n v="8.4"/>
    <n v="2.8"/>
    <n v="2.8"/>
    <n v="5.8"/>
    <n v="11.5"/>
    <n v="0"/>
    <n v="8.6"/>
    <n v="5.7"/>
    <n v="0"/>
    <n v="2.8"/>
    <n v="2.8"/>
    <n v="8.5"/>
    <n v="2.8"/>
    <n v="5.6"/>
    <n v="2.8"/>
    <n v="0"/>
    <n v="8.6999999999999993"/>
    <n v="2.9"/>
    <n v="2.9"/>
    <n v="8.6"/>
    <n v="1"/>
    <n v="5.7"/>
    <n v="5.7"/>
    <n v="2.8"/>
    <n v="2.8"/>
    <n v="0"/>
    <n v="1"/>
    <n v="2.8"/>
    <n v="2.8"/>
    <n v="2.9"/>
    <n v="8.6"/>
    <n v="0"/>
    <n v="8.6"/>
    <n v="2.9"/>
    <n v="2.8"/>
    <n v="5.7"/>
    <n v="8.5"/>
    <n v="0"/>
    <n v="0"/>
    <n v="8.4"/>
    <n v="8.4"/>
    <n v="0"/>
  </r>
  <r>
    <x v="13"/>
    <n v="14108"/>
    <x v="13"/>
    <s v="Panguipulli"/>
    <n v="4"/>
    <s v="Detenciones"/>
    <n v="220104005"/>
    <n v="220104"/>
    <s v="Delitos Sexuales"/>
    <s v="Violación"/>
    <n v="4"/>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201"/>
    <x v="13"/>
    <s v="La Unión"/>
    <n v="1"/>
    <s v="Aprehendidos"/>
    <n v="220104005"/>
    <n v="220104"/>
    <s v="Delitos Sexuales"/>
    <s v="Violación"/>
    <n v="1"/>
    <n v="0"/>
    <n v="0"/>
    <n v="0"/>
    <n v="5.0999999999999996"/>
    <n v="1"/>
    <n v="0"/>
    <n v="0"/>
    <n v="0"/>
    <n v="2.5"/>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1"/>
    <x v="13"/>
    <s v="La Unión"/>
    <n v="2"/>
    <s v="Casos Policiales"/>
    <n v="220104005"/>
    <n v="220104"/>
    <s v="Delitos Sexuales"/>
    <s v="Violación"/>
    <n v="2"/>
    <n v="2.6"/>
    <n v="5.0999999999999996"/>
    <n v="0"/>
    <n v="20.5"/>
    <n v="2.6"/>
    <n v="2.6"/>
    <n v="5.2"/>
    <n v="0"/>
    <n v="2.6"/>
    <n v="2.7"/>
    <n v="2.7"/>
    <n v="2.7"/>
    <n v="5.0999999999999996"/>
    <n v="5.0999999999999996"/>
    <n v="2.6"/>
    <n v="0"/>
    <n v="15.3"/>
    <n v="7.7"/>
    <n v="5.0999999999999996"/>
    <n v="5.2"/>
    <n v="10.5"/>
    <n v="5.3"/>
    <n v="5.3"/>
    <n v="2.7"/>
    <n v="2.7"/>
    <n v="15.2"/>
    <n v="7.7"/>
    <n v="2.6"/>
    <n v="0"/>
    <n v="0"/>
    <n v="1"/>
    <n v="2.6"/>
    <n v="13.1"/>
    <n v="2.6"/>
    <n v="2.7"/>
    <n v="2.7"/>
    <n v="5.4"/>
    <n v="0"/>
    <n v="12.6"/>
    <n v="2.6"/>
    <n v="2.6"/>
    <n v="2.6"/>
    <n v="7.7"/>
    <n v="2.6"/>
    <n v="2.6"/>
    <n v="5.3"/>
    <n v="5.3"/>
    <n v="5.3"/>
    <n v="5.4"/>
    <n v="5.4"/>
    <n v="5.4"/>
    <n v="2.6"/>
  </r>
  <r>
    <x v="13"/>
    <n v="14201"/>
    <x v="13"/>
    <s v="La Unión"/>
    <n v="3"/>
    <s v="Denuncias"/>
    <n v="220104005"/>
    <n v="220104"/>
    <s v="Delitos Sexuales"/>
    <s v="Violación"/>
    <n v="3"/>
    <n v="2.6"/>
    <n v="5.0999999999999996"/>
    <n v="0"/>
    <n v="15.3"/>
    <n v="2.6"/>
    <n v="2.6"/>
    <n v="5.2"/>
    <n v="0"/>
    <n v="0"/>
    <n v="2.7"/>
    <n v="2.7"/>
    <n v="2.7"/>
    <n v="5.0999999999999996"/>
    <n v="5.0999999999999996"/>
    <n v="2.6"/>
    <n v="0"/>
    <n v="15.3"/>
    <n v="7.7"/>
    <n v="5.0999999999999996"/>
    <n v="2.6"/>
    <n v="7.9"/>
    <n v="5.3"/>
    <n v="5.3"/>
    <n v="2.7"/>
    <n v="2.7"/>
    <n v="12.6"/>
    <n v="2.6"/>
    <n v="2.6"/>
    <n v="0"/>
    <n v="0"/>
    <n v="1"/>
    <n v="2.6"/>
    <n v="13.1"/>
    <n v="2.6"/>
    <n v="2.7"/>
    <n v="2.7"/>
    <n v="1"/>
    <n v="0"/>
    <n v="10.1"/>
    <n v="0"/>
    <n v="2.6"/>
    <n v="0"/>
    <n v="5.0999999999999996"/>
    <n v="2.6"/>
    <n v="2.6"/>
    <n v="0"/>
    <n v="5.3"/>
    <n v="5.3"/>
    <n v="5.4"/>
    <n v="5.4"/>
    <n v="5.4"/>
    <n v="0"/>
  </r>
  <r>
    <x v="13"/>
    <n v="14201"/>
    <x v="13"/>
    <s v="La Unión"/>
    <n v="4"/>
    <s v="Detenciones"/>
    <n v="220104005"/>
    <n v="220104"/>
    <s v="Delitos Sexuales"/>
    <s v="Violación"/>
    <n v="4"/>
    <n v="0"/>
    <n v="0"/>
    <n v="0"/>
    <n v="5.0999999999999996"/>
    <n v="1"/>
    <n v="0"/>
    <n v="0"/>
    <n v="0"/>
    <n v="2.6"/>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2"/>
    <x v="13"/>
    <s v="Futrono"/>
    <n v="1"/>
    <s v="Aprehendidos"/>
    <n v="220104005"/>
    <n v="220104"/>
    <s v="Delitos Sexuales"/>
    <s v="Violación"/>
    <n v="1"/>
    <n v="0"/>
    <n v="0"/>
    <n v="0"/>
    <n v="0"/>
    <n v="6.6"/>
    <n v="6.6"/>
    <n v="0"/>
    <n v="0"/>
    <n v="0"/>
    <n v="0"/>
    <n v="1"/>
    <n v="6.6"/>
    <n v="0"/>
    <n v="0"/>
    <n v="0"/>
    <n v="0"/>
    <n v="0"/>
    <n v="1"/>
    <n v="0"/>
    <n v="0"/>
    <n v="0"/>
    <n v="0"/>
    <n v="0"/>
    <n v="1"/>
    <n v="6.3"/>
    <n v="0"/>
    <n v="0"/>
    <n v="0"/>
    <n v="0"/>
    <n v="6.6"/>
    <n v="1"/>
    <n v="0"/>
    <n v="0"/>
    <n v="0"/>
    <n v="0"/>
    <n v="0"/>
    <n v="1"/>
    <n v="0"/>
    <n v="0"/>
    <n v="0"/>
    <n v="0"/>
    <n v="6.6"/>
    <n v="0"/>
    <n v="1"/>
    <n v="0"/>
    <n v="0"/>
    <n v="6.3"/>
    <n v="6.3"/>
    <n v="0"/>
    <n v="1"/>
    <n v="0"/>
    <n v="0"/>
  </r>
  <r>
    <x v="13"/>
    <n v="14202"/>
    <x v="13"/>
    <s v="Futrono"/>
    <n v="2"/>
    <s v="Casos Policiales"/>
    <n v="220104005"/>
    <n v="220104"/>
    <s v="Delitos Sexuales"/>
    <s v="Violación"/>
    <n v="2"/>
    <n v="0"/>
    <n v="0"/>
    <n v="6.6"/>
    <n v="0"/>
    <n v="13.1"/>
    <n v="6.6"/>
    <n v="6.3"/>
    <n v="0"/>
    <n v="0"/>
    <n v="12.6"/>
    <n v="6.3"/>
    <n v="19"/>
    <n v="13.1"/>
    <n v="0"/>
    <n v="13.1"/>
    <n v="6.6"/>
    <n v="0"/>
    <n v="1"/>
    <n v="0"/>
    <n v="0"/>
    <n v="0"/>
    <n v="6.3"/>
    <n v="6.3"/>
    <n v="12.6"/>
    <n v="6.3"/>
    <n v="6.6"/>
    <n v="0"/>
    <n v="26.2"/>
    <n v="0"/>
    <n v="6.6"/>
    <n v="1"/>
    <n v="6.6"/>
    <n v="0"/>
    <n v="0"/>
    <n v="0"/>
    <n v="6.3"/>
    <n v="12.6"/>
    <n v="0"/>
    <n v="0"/>
    <n v="0"/>
    <n v="13.1"/>
    <n v="6.6"/>
    <n v="6.6"/>
    <n v="13.1"/>
    <n v="6.6"/>
    <n v="12.6"/>
    <n v="12.6"/>
    <n v="6.3"/>
    <n v="0"/>
    <n v="6.3"/>
    <n v="12.7"/>
    <n v="0"/>
  </r>
  <r>
    <x v="13"/>
    <n v="14202"/>
    <x v="13"/>
    <s v="Futrono"/>
    <n v="3"/>
    <s v="Denuncias"/>
    <n v="220104005"/>
    <n v="220104"/>
    <s v="Delitos Sexuales"/>
    <s v="Violación"/>
    <n v="3"/>
    <n v="0"/>
    <n v="0"/>
    <n v="6.6"/>
    <n v="0"/>
    <n v="6.6"/>
    <n v="0"/>
    <n v="6.3"/>
    <n v="0"/>
    <n v="0"/>
    <n v="12.6"/>
    <n v="6.3"/>
    <n v="6.3"/>
    <n v="13.1"/>
    <n v="0"/>
    <n v="13.1"/>
    <n v="6.6"/>
    <n v="0"/>
    <n v="1"/>
    <n v="0"/>
    <n v="0"/>
    <n v="0"/>
    <n v="6.3"/>
    <n v="6.3"/>
    <n v="12.6"/>
    <n v="0"/>
    <n v="6.6"/>
    <n v="0"/>
    <n v="26.2"/>
    <n v="0"/>
    <n v="0"/>
    <n v="1"/>
    <n v="6.6"/>
    <n v="0"/>
    <n v="0"/>
    <n v="0"/>
    <n v="6.3"/>
    <n v="12.6"/>
    <n v="0"/>
    <n v="0"/>
    <n v="0"/>
    <n v="13.1"/>
    <n v="0"/>
    <n v="6.6"/>
    <n v="13.1"/>
    <n v="6.6"/>
    <n v="12.6"/>
    <n v="6.3"/>
    <n v="0"/>
    <n v="0"/>
    <n v="6.3"/>
    <n v="12.7"/>
    <n v="0"/>
  </r>
  <r>
    <x v="13"/>
    <n v="14202"/>
    <x v="13"/>
    <s v="Futrono"/>
    <n v="4"/>
    <s v="Detenciones"/>
    <n v="220104005"/>
    <n v="220104"/>
    <s v="Delitos Sexuales"/>
    <s v="Violación"/>
    <n v="4"/>
    <n v="0"/>
    <n v="0"/>
    <n v="0"/>
    <n v="0"/>
    <n v="6.6"/>
    <n v="6.6"/>
    <n v="0"/>
    <n v="0"/>
    <n v="0"/>
    <n v="0"/>
    <n v="1"/>
    <n v="12.7"/>
    <n v="0"/>
    <n v="0"/>
    <n v="0"/>
    <n v="0"/>
    <n v="0"/>
    <n v="1"/>
    <n v="0"/>
    <n v="0"/>
    <n v="0"/>
    <n v="0"/>
    <n v="0"/>
    <n v="1"/>
    <n v="6.3"/>
    <n v="0"/>
    <n v="0"/>
    <n v="0"/>
    <n v="0"/>
    <n v="6.6"/>
    <n v="1"/>
    <n v="0"/>
    <n v="0"/>
    <n v="0"/>
    <n v="0"/>
    <n v="0"/>
    <n v="1"/>
    <n v="0"/>
    <n v="0"/>
    <n v="0"/>
    <n v="0"/>
    <n v="6.6"/>
    <n v="0"/>
    <n v="1"/>
    <n v="0"/>
    <n v="0"/>
    <n v="6.3"/>
    <n v="6.3"/>
    <n v="0"/>
    <n v="1"/>
    <n v="0"/>
    <n v="0"/>
  </r>
  <r>
    <x v="13"/>
    <n v="14203"/>
    <x v="13"/>
    <s v="Lago Ranco"/>
    <n v="1"/>
    <s v="Aprehendidos"/>
    <n v="220104005"/>
    <n v="220104"/>
    <s v="Delitos Sexuales"/>
    <s v="Violación"/>
    <n v="1"/>
    <n v="0"/>
    <n v="0"/>
    <n v="0"/>
    <n v="0"/>
    <n v="1"/>
    <n v="9.8000000000000007"/>
    <n v="0"/>
    <n v="9.8000000000000007"/>
    <n v="0"/>
    <n v="0"/>
    <n v="1"/>
    <n v="0"/>
    <n v="0"/>
    <n v="0"/>
    <n v="0"/>
    <n v="0"/>
    <n v="0"/>
    <n v="1"/>
    <n v="0"/>
    <n v="2"/>
    <n v="4"/>
    <n v="0"/>
    <n v="0"/>
    <n v="1"/>
    <n v="0"/>
    <n v="0"/>
    <n v="0"/>
    <n v="0"/>
    <n v="0"/>
    <n v="0"/>
    <n v="9.8000000000000007"/>
    <n v="0"/>
    <n v="0"/>
    <n v="0"/>
    <n v="0"/>
    <n v="0"/>
    <n v="1"/>
    <n v="0"/>
    <n v="9.6999999999999993"/>
    <n v="0"/>
    <n v="0"/>
    <n v="0"/>
    <n v="0"/>
    <n v="1"/>
    <n v="0"/>
    <n v="0"/>
    <n v="0"/>
    <n v="0"/>
    <n v="0"/>
    <n v="1"/>
    <n v="0"/>
    <n v="0"/>
  </r>
  <r>
    <x v="13"/>
    <n v="14203"/>
    <x v="13"/>
    <s v="Lago Ranco"/>
    <n v="2"/>
    <s v="Casos Policiales"/>
    <n v="220104005"/>
    <n v="220104"/>
    <s v="Delitos Sexuales"/>
    <s v="Violación"/>
    <n v="2"/>
    <n v="0"/>
    <n v="9.8000000000000007"/>
    <n v="19.600000000000001"/>
    <n v="9.8000000000000007"/>
    <n v="9.8000000000000007"/>
    <n v="9.8000000000000007"/>
    <n v="0"/>
    <n v="21.8"/>
    <n v="0"/>
    <n v="11.1"/>
    <n v="1"/>
    <n v="0"/>
    <n v="0"/>
    <n v="0"/>
    <n v="0"/>
    <n v="0"/>
    <n v="0"/>
    <n v="1"/>
    <n v="0"/>
    <n v="0"/>
    <n v="10.9"/>
    <n v="11"/>
    <n v="0"/>
    <n v="22.6"/>
    <n v="0"/>
    <n v="0"/>
    <n v="0"/>
    <n v="9.8000000000000007"/>
    <n v="0"/>
    <n v="9.8000000000000007"/>
    <n v="9.8000000000000007"/>
    <n v="0"/>
    <n v="0"/>
    <n v="11"/>
    <n v="0"/>
    <n v="0"/>
    <n v="1"/>
    <n v="0"/>
    <n v="9.6999999999999993"/>
    <n v="0"/>
    <n v="0"/>
    <n v="9.8000000000000007"/>
    <n v="0"/>
    <n v="9.8000000000000007"/>
    <n v="0"/>
    <n v="0"/>
    <n v="22"/>
    <n v="0"/>
    <n v="0"/>
    <n v="11.3"/>
    <n v="0"/>
    <n v="0"/>
  </r>
  <r>
    <x v="13"/>
    <n v="14203"/>
    <x v="13"/>
    <s v="Lago Ranco"/>
    <n v="3"/>
    <s v="Denuncias"/>
    <n v="220104005"/>
    <n v="220104"/>
    <s v="Delitos Sexuales"/>
    <s v="Violación"/>
    <n v="3"/>
    <n v="0"/>
    <n v="9.8000000000000007"/>
    <n v="19.600000000000001"/>
    <n v="9.8000000000000007"/>
    <n v="9.8000000000000007"/>
    <n v="0"/>
    <n v="0"/>
    <n v="10.9"/>
    <n v="0"/>
    <n v="11.1"/>
    <n v="1"/>
    <n v="0"/>
    <n v="0"/>
    <n v="0"/>
    <n v="0"/>
    <n v="0"/>
    <n v="0"/>
    <n v="1"/>
    <n v="0"/>
    <n v="0"/>
    <n v="0"/>
    <n v="11"/>
    <n v="0"/>
    <n v="22.6"/>
    <n v="0"/>
    <n v="0"/>
    <n v="0"/>
    <n v="9.8000000000000007"/>
    <n v="0"/>
    <n v="9.8000000000000007"/>
    <n v="1"/>
    <n v="0"/>
    <n v="0"/>
    <n v="11"/>
    <n v="0"/>
    <n v="0"/>
    <n v="1"/>
    <n v="0"/>
    <n v="0"/>
    <n v="0"/>
    <n v="0"/>
    <n v="9.8000000000000007"/>
    <n v="0"/>
    <n v="9.8000000000000007"/>
    <n v="0"/>
    <n v="0"/>
    <n v="22"/>
    <n v="0"/>
    <n v="0"/>
    <n v="11.3"/>
    <n v="0"/>
    <n v="0"/>
  </r>
  <r>
    <x v="13"/>
    <n v="14203"/>
    <x v="13"/>
    <s v="Lago Ranco"/>
    <n v="4"/>
    <s v="Detenciones"/>
    <n v="220104005"/>
    <n v="220104"/>
    <s v="Delitos Sexuales"/>
    <s v="Violación"/>
    <n v="4"/>
    <n v="0"/>
    <n v="0"/>
    <n v="0"/>
    <n v="0"/>
    <n v="1"/>
    <n v="9.8000000000000007"/>
    <n v="0"/>
    <n v="10.9"/>
    <n v="0"/>
    <n v="0"/>
    <n v="1"/>
    <n v="0"/>
    <n v="0"/>
    <n v="0"/>
    <n v="0"/>
    <n v="0"/>
    <n v="0"/>
    <n v="1"/>
    <n v="0"/>
    <n v="0"/>
    <n v="10.9"/>
    <n v="0"/>
    <n v="0"/>
    <n v="1"/>
    <n v="0"/>
    <n v="0"/>
    <n v="0"/>
    <n v="0"/>
    <n v="0"/>
    <n v="0"/>
    <n v="9.8000000000000007"/>
    <n v="0"/>
    <n v="0"/>
    <n v="0"/>
    <n v="0"/>
    <n v="0"/>
    <n v="1"/>
    <n v="0"/>
    <n v="9.6999999999999993"/>
    <n v="0"/>
    <n v="0"/>
    <n v="0"/>
    <n v="0"/>
    <n v="1"/>
    <n v="0"/>
    <n v="0"/>
    <n v="0"/>
    <n v="0"/>
    <n v="0"/>
    <n v="1"/>
    <n v="0"/>
    <n v="0"/>
  </r>
  <r>
    <x v="13"/>
    <n v="14204"/>
    <x v="13"/>
    <s v="Río Bueno"/>
    <n v="1"/>
    <s v="Aprehendidos"/>
    <n v="220104005"/>
    <n v="220104"/>
    <s v="Delitos Sexuales"/>
    <s v="Violación"/>
    <n v="1"/>
    <n v="0"/>
    <n v="0"/>
    <n v="0"/>
    <n v="0"/>
    <n v="1"/>
    <n v="6.1"/>
    <n v="3.1"/>
    <n v="6.1"/>
    <n v="3.1"/>
    <n v="0"/>
    <n v="1"/>
    <n v="0"/>
    <n v="0"/>
    <n v="0"/>
    <n v="0"/>
    <n v="0"/>
    <n v="0"/>
    <n v="1"/>
    <n v="6.1"/>
    <n v="0"/>
    <n v="0"/>
    <n v="0"/>
    <n v="0"/>
    <n v="1"/>
    <n v="3"/>
    <n v="0"/>
    <n v="3"/>
    <n v="0"/>
    <n v="0"/>
    <n v="6.1"/>
    <n v="1"/>
    <n v="0"/>
    <n v="0"/>
    <n v="0"/>
    <n v="0"/>
    <n v="0"/>
    <n v="1"/>
    <n v="0"/>
    <n v="6.1"/>
    <n v="0"/>
    <n v="6.1"/>
    <n v="0"/>
    <n v="3.1"/>
    <n v="1"/>
    <n v="3.1"/>
    <n v="0"/>
    <n v="0"/>
    <n v="0"/>
    <n v="0"/>
    <n v="1"/>
    <n v="3.4"/>
    <n v="3.3"/>
  </r>
  <r>
    <x v="13"/>
    <n v="14204"/>
    <x v="13"/>
    <s v="Río Bueno"/>
    <n v="2"/>
    <s v="Casos Policiales"/>
    <n v="220104005"/>
    <n v="220104"/>
    <s v="Delitos Sexuales"/>
    <s v="Violación"/>
    <n v="2"/>
    <n v="0"/>
    <n v="0"/>
    <n v="0"/>
    <n v="0"/>
    <n v="3.1"/>
    <n v="9.1999999999999993"/>
    <n v="6.5"/>
    <n v="6.6"/>
    <n v="9.9"/>
    <n v="3.3"/>
    <n v="6.7"/>
    <n v="0"/>
    <n v="12.1"/>
    <n v="0"/>
    <n v="3"/>
    <n v="0"/>
    <n v="3.1"/>
    <n v="3.1"/>
    <n v="12.2"/>
    <n v="9.8000000000000007"/>
    <n v="6.6"/>
    <n v="6.6"/>
    <n v="6.7"/>
    <n v="3.4"/>
    <n v="3.4"/>
    <n v="3"/>
    <n v="3"/>
    <n v="0"/>
    <n v="0"/>
    <n v="15.3"/>
    <n v="9.1999999999999993"/>
    <n v="3.1"/>
    <n v="0"/>
    <n v="6.6"/>
    <n v="6.6"/>
    <n v="6.7"/>
    <n v="1"/>
    <n v="6.8"/>
    <n v="12.1"/>
    <n v="9.1"/>
    <n v="9.1"/>
    <n v="0"/>
    <n v="12.2"/>
    <n v="6.1"/>
    <n v="12.2"/>
    <n v="6.5"/>
    <n v="9.9"/>
    <n v="6.6"/>
    <n v="3.4"/>
    <n v="23.7"/>
    <n v="6.8"/>
    <n v="9.9"/>
  </r>
  <r>
    <x v="13"/>
    <n v="14204"/>
    <x v="13"/>
    <s v="Río Bueno"/>
    <n v="3"/>
    <s v="Denuncias"/>
    <n v="220104005"/>
    <n v="220104"/>
    <s v="Delitos Sexuales"/>
    <s v="Violación"/>
    <n v="3"/>
    <n v="0"/>
    <n v="0"/>
    <n v="0"/>
    <n v="0"/>
    <n v="3.1"/>
    <n v="3.1"/>
    <n v="3.3"/>
    <n v="0"/>
    <n v="6.6"/>
    <n v="3.3"/>
    <n v="6.7"/>
    <n v="0"/>
    <n v="12.1"/>
    <n v="0"/>
    <n v="3"/>
    <n v="0"/>
    <n v="3.1"/>
    <n v="3.1"/>
    <n v="9.1999999999999993"/>
    <n v="9.8000000000000007"/>
    <n v="6.6"/>
    <n v="6.6"/>
    <n v="6.7"/>
    <n v="3.4"/>
    <n v="0"/>
    <n v="3"/>
    <n v="0"/>
    <n v="0"/>
    <n v="0"/>
    <n v="9.1999999999999993"/>
    <n v="9.1999999999999993"/>
    <n v="3.1"/>
    <n v="0"/>
    <n v="6.6"/>
    <n v="6.6"/>
    <n v="6.7"/>
    <n v="1"/>
    <n v="3.4"/>
    <n v="9.1"/>
    <n v="9.1"/>
    <n v="6.1"/>
    <n v="0"/>
    <n v="9.1999999999999993"/>
    <n v="6.1"/>
    <n v="9.1999999999999993"/>
    <n v="6.5"/>
    <n v="9.9"/>
    <n v="6.6"/>
    <n v="3.4"/>
    <n v="23.7"/>
    <n v="3.4"/>
    <n v="6.6"/>
  </r>
  <r>
    <x v="13"/>
    <n v="14204"/>
    <x v="13"/>
    <s v="Río Bueno"/>
    <n v="4"/>
    <s v="Detenciones"/>
    <n v="220104005"/>
    <n v="220104"/>
    <s v="Delitos Sexuales"/>
    <s v="Violación"/>
    <n v="4"/>
    <n v="0"/>
    <n v="0"/>
    <n v="0"/>
    <n v="0"/>
    <n v="1"/>
    <n v="6.1"/>
    <n v="3.3"/>
    <n v="6.6"/>
    <n v="3.3"/>
    <n v="0"/>
    <n v="1"/>
    <n v="0"/>
    <n v="0"/>
    <n v="0"/>
    <n v="0"/>
    <n v="0"/>
    <n v="0"/>
    <n v="1"/>
    <n v="3.1"/>
    <n v="0"/>
    <n v="0"/>
    <n v="0"/>
    <n v="0"/>
    <n v="1"/>
    <n v="3.4"/>
    <n v="0"/>
    <n v="3"/>
    <n v="0"/>
    <n v="0"/>
    <n v="6.1"/>
    <n v="1"/>
    <n v="0"/>
    <n v="0"/>
    <n v="0"/>
    <n v="0"/>
    <n v="0"/>
    <n v="1"/>
    <n v="3.4"/>
    <n v="3"/>
    <n v="0"/>
    <n v="3"/>
    <n v="0"/>
    <n v="3.1"/>
    <n v="1"/>
    <n v="3.1"/>
    <n v="0"/>
    <n v="0"/>
    <n v="0"/>
    <n v="0"/>
    <n v="1"/>
    <n v="3.4"/>
    <n v="3.3"/>
  </r>
  <r>
    <x v="14"/>
    <n v="15101"/>
    <x v="14"/>
    <s v="Arica"/>
    <n v="1"/>
    <s v="Aprehendidos"/>
    <n v="220104005"/>
    <n v="220104"/>
    <s v="Delitos Sexuales"/>
    <s v="Violación"/>
    <n v="1"/>
    <n v="1.5"/>
    <n v="0"/>
    <n v="0.9"/>
    <n v="0"/>
    <n v="1.8"/>
    <n v="2.2999999999999998"/>
    <n v="1.3"/>
    <n v="0"/>
    <n v="0"/>
    <n v="0.9"/>
    <n v="0.4"/>
    <n v="0.4"/>
    <n v="1.2"/>
    <n v="1"/>
    <n v="1.4"/>
    <n v="2.8"/>
    <n v="0.5"/>
    <n v="0.9"/>
    <n v="0.5"/>
    <n v="0.6"/>
    <n v="0"/>
    <n v="0"/>
    <n v="0"/>
    <n v="1.2"/>
    <n v="0"/>
    <n v="0"/>
    <n v="0"/>
    <n v="3.4"/>
    <n v="0.5"/>
    <n v="0"/>
    <n v="0.9"/>
    <n v="0"/>
    <n v="0.6"/>
    <n v="0"/>
    <n v="0.6"/>
    <n v="1.2"/>
    <n v="1"/>
    <n v="1.2"/>
    <n v="0"/>
    <n v="0"/>
    <n v="0"/>
    <n v="1.4"/>
    <n v="3.3"/>
    <n v="0.9"/>
    <n v="0"/>
    <n v="0.6"/>
    <n v="0.6"/>
    <n v="0"/>
    <n v="0"/>
    <n v="1"/>
    <n v="0"/>
    <n v="0"/>
  </r>
  <r>
    <x v="14"/>
    <n v="15101"/>
    <x v="14"/>
    <s v="Arica"/>
    <n v="2"/>
    <s v="Casos Policiales"/>
    <n v="220104005"/>
    <n v="220104"/>
    <s v="Delitos Sexuales"/>
    <s v="Violación"/>
    <n v="2"/>
    <n v="5.4"/>
    <n v="2.4"/>
    <n v="3.3"/>
    <n v="2.8"/>
    <n v="5.5"/>
    <n v="7.7"/>
    <n v="10.9"/>
    <n v="6.4"/>
    <n v="5.3"/>
    <n v="10.1"/>
    <n v="6"/>
    <n v="10.4"/>
    <n v="9.6999999999999993"/>
    <n v="4.4000000000000004"/>
    <n v="3.8"/>
    <n v="4.7"/>
    <n v="4.2"/>
    <n v="6.4"/>
    <n v="4.5"/>
    <n v="5.8"/>
    <n v="6.4"/>
    <n v="8.1999999999999993"/>
    <n v="4.2"/>
    <n v="9.6999999999999993"/>
    <n v="8.6"/>
    <n v="5.3"/>
    <n v="3.9"/>
    <n v="6.3"/>
    <n v="1.4"/>
    <n v="3.3"/>
    <n v="5.5"/>
    <n v="5.4"/>
    <n v="4.5999999999999996"/>
    <n v="5.8"/>
    <n v="6.5"/>
    <n v="4.8"/>
    <n v="5.4"/>
    <n v="11.7"/>
    <n v="5.3"/>
    <n v="4.4000000000000004"/>
    <n v="3.8"/>
    <n v="7.1"/>
    <n v="7"/>
    <n v="6"/>
    <n v="4.5"/>
    <n v="4.5999999999999996"/>
    <n v="4.7"/>
    <n v="7.7"/>
    <n v="4.2"/>
    <n v="10.3"/>
    <n v="10.5"/>
    <n v="5.3"/>
  </r>
  <r>
    <x v="14"/>
    <n v="15101"/>
    <x v="14"/>
    <s v="Arica"/>
    <n v="3"/>
    <s v="Denuncias"/>
    <n v="220104005"/>
    <n v="220104"/>
    <s v="Delitos Sexuales"/>
    <s v="Violación"/>
    <n v="3"/>
    <n v="3.9"/>
    <n v="2.4"/>
    <n v="2.4"/>
    <n v="2.8"/>
    <n v="3.7"/>
    <n v="5.4"/>
    <n v="9.8000000000000007"/>
    <n v="6.4"/>
    <n v="5.3"/>
    <n v="5.9"/>
    <n v="5.4"/>
    <n v="9.1"/>
    <n v="7.7"/>
    <n v="3.4"/>
    <n v="2.4"/>
    <n v="2.4"/>
    <n v="3.7"/>
    <n v="5.5"/>
    <n v="4.0999999999999996"/>
    <n v="5.2"/>
    <n v="6.4"/>
    <n v="8.1999999999999993"/>
    <n v="4.2"/>
    <n v="7.8"/>
    <n v="7.9"/>
    <n v="4.8"/>
    <n v="3.9"/>
    <n v="3.4"/>
    <n v="0.9"/>
    <n v="3.3"/>
    <n v="4.5999999999999996"/>
    <n v="5.4"/>
    <n v="4"/>
    <n v="5.8"/>
    <n v="5.9"/>
    <n v="3.6"/>
    <n v="4.8"/>
    <n v="10.4"/>
    <n v="4.4000000000000004"/>
    <n v="4.4000000000000004"/>
    <n v="3.8"/>
    <n v="5.7"/>
    <n v="3.7"/>
    <n v="5"/>
    <n v="4.5"/>
    <n v="4"/>
    <n v="4.0999999999999996"/>
    <n v="7.7"/>
    <n v="4.2"/>
    <n v="9.1"/>
    <n v="9.9"/>
    <n v="5.3"/>
  </r>
  <r>
    <x v="14"/>
    <n v="15101"/>
    <x v="14"/>
    <s v="Arica"/>
    <n v="4"/>
    <s v="Detenciones"/>
    <n v="220104005"/>
    <n v="220104"/>
    <s v="Delitos Sexuales"/>
    <s v="Violación"/>
    <n v="4"/>
    <n v="1.5"/>
    <n v="0"/>
    <n v="0.9"/>
    <n v="0"/>
    <n v="1.8"/>
    <n v="2.2999999999999998"/>
    <n v="1.1000000000000001"/>
    <n v="0"/>
    <n v="0"/>
    <n v="4.2"/>
    <n v="0.6"/>
    <n v="1.2"/>
    <n v="2"/>
    <n v="1"/>
    <n v="1.4"/>
    <n v="2.4"/>
    <n v="0.5"/>
    <n v="0.9"/>
    <n v="0.5"/>
    <n v="0.6"/>
    <n v="0"/>
    <n v="0"/>
    <n v="0"/>
    <n v="1.8"/>
    <n v="0.6"/>
    <n v="0.4"/>
    <n v="0"/>
    <n v="2.9"/>
    <n v="0.5"/>
    <n v="0"/>
    <n v="0.9"/>
    <n v="0"/>
    <n v="0.6"/>
    <n v="0"/>
    <n v="0.6"/>
    <n v="1.2"/>
    <n v="0.6"/>
    <n v="1.2"/>
    <n v="0.8"/>
    <n v="0"/>
    <n v="0"/>
    <n v="1.4"/>
    <n v="3.3"/>
    <n v="0.9"/>
    <n v="0"/>
    <n v="0.6"/>
    <n v="0.6"/>
    <n v="0"/>
    <n v="0"/>
    <n v="1.2"/>
    <n v="0.6"/>
    <n v="0"/>
  </r>
  <r>
    <x v="14"/>
    <n v="15102"/>
    <x v="14"/>
    <s v="Camarones"/>
    <n v="1"/>
    <s v="Aprehendidos"/>
    <n v="220104005"/>
    <n v="220104"/>
    <s v="Delitos Sexuales"/>
    <s v="Violación"/>
    <n v="1"/>
    <n v="0"/>
    <n v="0"/>
    <n v="0"/>
    <n v="0"/>
    <n v="1"/>
    <n v="0"/>
    <n v="0"/>
    <n v="0"/>
    <n v="0"/>
    <n v="0"/>
    <n v="1"/>
    <n v="0"/>
    <n v="0"/>
    <n v="0"/>
    <n v="0"/>
    <n v="0"/>
    <n v="0"/>
    <n v="1"/>
    <n v="0"/>
    <n v="0"/>
    <n v="0"/>
    <n v="52.9"/>
    <n v="0"/>
    <n v="1"/>
    <n v="0"/>
    <n v="0"/>
    <n v="0"/>
    <n v="0"/>
    <n v="0"/>
    <n v="0"/>
    <n v="1"/>
    <n v="0"/>
    <n v="0"/>
    <n v="0"/>
    <n v="0"/>
    <n v="0"/>
    <n v="1"/>
    <n v="0"/>
    <n v="0"/>
    <n v="0"/>
    <n v="0"/>
    <n v="0"/>
    <n v="0"/>
    <n v="1"/>
    <n v="0"/>
    <n v="0"/>
    <n v="0"/>
    <n v="0"/>
    <n v="0"/>
    <n v="1"/>
    <n v="0"/>
    <n v="0"/>
  </r>
  <r>
    <x v="14"/>
    <n v="15102"/>
    <x v="14"/>
    <s v="Camarones"/>
    <n v="2"/>
    <s v="Casos Policiales"/>
    <n v="220104005"/>
    <n v="220104"/>
    <s v="Delitos Sexuales"/>
    <s v="Violación"/>
    <n v="2"/>
    <n v="0"/>
    <n v="85.6"/>
    <n v="0"/>
    <n v="0"/>
    <n v="1"/>
    <n v="0"/>
    <n v="0"/>
    <n v="0"/>
    <n v="0"/>
    <n v="0"/>
    <n v="1"/>
    <n v="0"/>
    <n v="0"/>
    <n v="0"/>
    <n v="0"/>
    <n v="0"/>
    <n v="0"/>
    <n v="1"/>
    <n v="0"/>
    <n v="0"/>
    <n v="0"/>
    <n v="52.9"/>
    <n v="0"/>
    <n v="1"/>
    <n v="0"/>
    <n v="0"/>
    <n v="0"/>
    <n v="0"/>
    <n v="0"/>
    <n v="0"/>
    <n v="1"/>
    <n v="0"/>
    <n v="0"/>
    <n v="0"/>
    <n v="0"/>
    <n v="0"/>
    <n v="1"/>
    <n v="0"/>
    <n v="0"/>
    <n v="0"/>
    <n v="0"/>
    <n v="0"/>
    <n v="0"/>
    <n v="1"/>
    <n v="0"/>
    <n v="0"/>
    <n v="0"/>
    <n v="52.2"/>
    <n v="0"/>
    <n v="1"/>
    <n v="0"/>
    <n v="0"/>
  </r>
  <r>
    <x v="14"/>
    <n v="15102"/>
    <x v="14"/>
    <s v="Camarones"/>
    <n v="3"/>
    <s v="Denuncias"/>
    <n v="220104005"/>
    <n v="220104"/>
    <s v="Delitos Sexuales"/>
    <s v="Violación"/>
    <n v="3"/>
    <n v="0"/>
    <n v="85.6"/>
    <n v="0"/>
    <n v="0"/>
    <n v="1"/>
    <n v="0"/>
    <n v="0"/>
    <n v="0"/>
    <n v="0"/>
    <n v="0"/>
    <n v="1"/>
    <n v="0"/>
    <n v="0"/>
    <n v="0"/>
    <n v="0"/>
    <n v="0"/>
    <n v="0"/>
    <n v="1"/>
    <n v="0"/>
    <n v="0"/>
    <n v="0"/>
    <n v="0"/>
    <n v="0"/>
    <n v="1"/>
    <n v="0"/>
    <n v="0"/>
    <n v="0"/>
    <n v="0"/>
    <n v="0"/>
    <n v="0"/>
    <n v="1"/>
    <n v="0"/>
    <n v="0"/>
    <n v="0"/>
    <n v="0"/>
    <n v="0"/>
    <n v="1"/>
    <n v="0"/>
    <n v="0"/>
    <n v="0"/>
    <n v="0"/>
    <n v="0"/>
    <n v="0"/>
    <n v="1"/>
    <n v="0"/>
    <n v="0"/>
    <n v="0"/>
    <n v="52.2"/>
    <n v="0"/>
    <n v="1"/>
    <n v="0"/>
    <n v="0"/>
  </r>
  <r>
    <x v="14"/>
    <n v="15102"/>
    <x v="14"/>
    <s v="Camarones"/>
    <n v="4"/>
    <s v="Detenciones"/>
    <n v="220104005"/>
    <n v="220104"/>
    <s v="Delitos Sexuales"/>
    <s v="Violación"/>
    <n v="4"/>
    <n v="0"/>
    <n v="0"/>
    <n v="0"/>
    <n v="0"/>
    <n v="1"/>
    <n v="0"/>
    <n v="0"/>
    <n v="0"/>
    <n v="0"/>
    <n v="0"/>
    <n v="1"/>
    <n v="0"/>
    <n v="0"/>
    <n v="0"/>
    <n v="0"/>
    <n v="0"/>
    <n v="0"/>
    <n v="1"/>
    <n v="0"/>
    <n v="0"/>
    <n v="0"/>
    <n v="52.9"/>
    <n v="0"/>
    <n v="1"/>
    <n v="0"/>
    <n v="0"/>
    <n v="0"/>
    <n v="0"/>
    <n v="0"/>
    <n v="0"/>
    <n v="1"/>
    <n v="0"/>
    <n v="0"/>
    <n v="0"/>
    <n v="0"/>
    <n v="0"/>
    <n v="1"/>
    <n v="0"/>
    <n v="0"/>
    <n v="0"/>
    <n v="0"/>
    <n v="0"/>
    <n v="0"/>
    <n v="1"/>
    <n v="0"/>
    <n v="0"/>
    <n v="0"/>
    <n v="0"/>
    <n v="0"/>
    <n v="1"/>
    <n v="0"/>
    <n v="0"/>
  </r>
  <r>
    <x v="14"/>
    <n v="15201"/>
    <x v="14"/>
    <s v="Putre"/>
    <n v="1"/>
    <s v="Aprehendidos"/>
    <n v="220104005"/>
    <n v="220104"/>
    <s v="Delitos Sexuales"/>
    <s v="Violación"/>
    <n v="1"/>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1"/>
    <x v="14"/>
    <s v="Putre"/>
    <n v="2"/>
    <s v="Casos Policiales"/>
    <n v="220104005"/>
    <n v="220104"/>
    <s v="Delitos Sexuales"/>
    <s v="Violación"/>
    <n v="2"/>
    <n v="0"/>
    <n v="0"/>
    <n v="0"/>
    <n v="0"/>
    <n v="1"/>
    <n v="0"/>
    <n v="0"/>
    <n v="91.1"/>
    <n v="0"/>
    <n v="100.1"/>
    <n v="1"/>
    <n v="0"/>
    <n v="39.799999999999997"/>
    <n v="0"/>
    <n v="0"/>
    <n v="0"/>
    <n v="0"/>
    <n v="1"/>
    <n v="0"/>
    <n v="0"/>
    <n v="0"/>
    <n v="0"/>
    <n v="0"/>
    <n v="1"/>
    <n v="0"/>
    <n v="0"/>
    <n v="0"/>
    <n v="44.3"/>
    <n v="0"/>
    <n v="0"/>
    <n v="1"/>
    <n v="0"/>
    <n v="0"/>
    <n v="0"/>
    <n v="0"/>
    <n v="0"/>
    <n v="1"/>
    <n v="112"/>
    <n v="0"/>
    <n v="44.7"/>
    <n v="0"/>
    <n v="0"/>
    <n v="0"/>
    <n v="43"/>
    <n v="42.7"/>
    <n v="0"/>
    <n v="0"/>
    <n v="0"/>
    <n v="0"/>
    <n v="107.9"/>
    <n v="0"/>
    <n v="0"/>
  </r>
  <r>
    <x v="14"/>
    <n v="15201"/>
    <x v="14"/>
    <s v="Putre"/>
    <n v="3"/>
    <s v="Denuncias"/>
    <n v="220104005"/>
    <n v="220104"/>
    <s v="Delitos Sexuales"/>
    <s v="Violación"/>
    <n v="3"/>
    <n v="0"/>
    <n v="0"/>
    <n v="0"/>
    <n v="0"/>
    <n v="1"/>
    <n v="0"/>
    <n v="0"/>
    <n v="0"/>
    <n v="0"/>
    <n v="0"/>
    <n v="1"/>
    <n v="0"/>
    <n v="0"/>
    <n v="0"/>
    <n v="0"/>
    <n v="0"/>
    <n v="0"/>
    <n v="1"/>
    <n v="0"/>
    <n v="0"/>
    <n v="0"/>
    <n v="0"/>
    <n v="0"/>
    <n v="1"/>
    <n v="0"/>
    <n v="0"/>
    <n v="0"/>
    <n v="44.3"/>
    <n v="0"/>
    <n v="0"/>
    <n v="1"/>
    <n v="0"/>
    <n v="0"/>
    <n v="0"/>
    <n v="0"/>
    <n v="0"/>
    <n v="1"/>
    <n v="112"/>
    <n v="0"/>
    <n v="44.7"/>
    <n v="0"/>
    <n v="0"/>
    <n v="0"/>
    <n v="43"/>
    <n v="42.7"/>
    <n v="0"/>
    <n v="0"/>
    <n v="0"/>
    <n v="0"/>
    <n v="107.9"/>
    <n v="0"/>
    <n v="0"/>
  </r>
  <r>
    <x v="14"/>
    <n v="15201"/>
    <x v="14"/>
    <s v="Putre"/>
    <n v="4"/>
    <s v="Detenciones"/>
    <n v="220104005"/>
    <n v="220104"/>
    <s v="Delitos Sexuales"/>
    <s v="Violación"/>
    <n v="4"/>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2"/>
    <x v="14"/>
    <s v="General Lag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4"/>
    <n v="15202"/>
    <x v="14"/>
    <s v="General Lagos"/>
    <n v="2"/>
    <s v="Casos Policiales"/>
    <n v="220104005"/>
    <n v="220104"/>
    <s v="Delitos Sexuales"/>
    <s v="Violación"/>
    <n v="2"/>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3"/>
    <s v="Denuncias"/>
    <n v="220104005"/>
    <n v="220104"/>
    <s v="Delitos Sexuales"/>
    <s v="Violación"/>
    <n v="3"/>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101"/>
    <x v="15"/>
    <s v="Chillán"/>
    <n v="1"/>
    <s v="Aprehendidos"/>
    <n v="220104005"/>
    <n v="220104"/>
    <s v="Delitos Sexuales"/>
    <s v="Violación"/>
    <n v="1"/>
    <n v="0.6"/>
    <n v="1.1000000000000001"/>
    <n v="0"/>
    <n v="0.5"/>
    <n v="2.2000000000000002"/>
    <n v="0.5"/>
    <n v="0"/>
    <n v="1.1000000000000001"/>
    <n v="0"/>
    <n v="0"/>
    <n v="1.5"/>
    <n v="0.5"/>
    <n v="0.5"/>
    <n v="0"/>
    <n v="0"/>
    <n v="0"/>
    <n v="1.1000000000000001"/>
    <n v="1"/>
    <n v="1.6"/>
    <n v="0"/>
    <n v="0"/>
    <n v="0.6"/>
    <n v="0"/>
    <n v="1"/>
    <n v="1.1000000000000001"/>
    <n v="0"/>
    <n v="0.6"/>
    <n v="0.6"/>
    <n v="0.6"/>
    <n v="0.5"/>
    <n v="1"/>
    <n v="0"/>
    <n v="0"/>
    <n v="0"/>
    <n v="0.5"/>
    <n v="0"/>
    <n v="0.5"/>
    <n v="1.6"/>
    <n v="0"/>
    <n v="1.1000000000000001"/>
    <n v="0"/>
    <n v="0.6"/>
    <n v="1.1000000000000001"/>
    <n v="1"/>
    <n v="0.5"/>
    <n v="0"/>
    <n v="0.6"/>
    <n v="0.5"/>
    <n v="0.5"/>
    <n v="0.5"/>
    <n v="0"/>
    <n v="0"/>
  </r>
  <r>
    <x v="15"/>
    <n v="16101"/>
    <x v="15"/>
    <s v="Chillán"/>
    <n v="2"/>
    <s v="Casos Policiales"/>
    <n v="220104005"/>
    <n v="220104"/>
    <s v="Delitos Sexuales"/>
    <s v="Violación"/>
    <n v="2"/>
    <n v="6.2"/>
    <n v="8.3000000000000007"/>
    <n v="2.8"/>
    <n v="4.9000000000000004"/>
    <n v="5.4"/>
    <n v="5.9"/>
    <n v="2.2000000000000002"/>
    <n v="6.1"/>
    <n v="5"/>
    <n v="7.7"/>
    <n v="3.8"/>
    <n v="4.9000000000000004"/>
    <n v="6"/>
    <n v="6.7"/>
    <n v="3.9"/>
    <n v="4.4000000000000004"/>
    <n v="3.3"/>
    <n v="9.6999999999999993"/>
    <n v="5.4"/>
    <n v="3.9"/>
    <n v="3.9"/>
    <n v="5.5"/>
    <n v="3.8"/>
    <n v="2.2000000000000002"/>
    <n v="5.4"/>
    <n v="3"/>
    <n v="6.7"/>
    <n v="5"/>
    <n v="3.3"/>
    <n v="6"/>
    <n v="3.8"/>
    <n v="1.6"/>
    <n v="5.5"/>
    <n v="1.7"/>
    <n v="2.2000000000000002"/>
    <n v="2.7"/>
    <n v="1.6"/>
    <n v="7.6"/>
    <n v="2"/>
    <n v="6.2"/>
    <n v="2.2000000000000002"/>
    <n v="5.5"/>
    <n v="8.1999999999999993"/>
    <n v="5.4"/>
    <n v="4.8"/>
    <n v="5"/>
    <n v="3.3"/>
    <n v="4.9000000000000004"/>
    <n v="6"/>
    <n v="6.5"/>
    <n v="4.9000000000000004"/>
    <n v="5"/>
  </r>
  <r>
    <x v="15"/>
    <n v="16101"/>
    <x v="15"/>
    <s v="Chillán"/>
    <n v="3"/>
    <s v="Denuncias"/>
    <n v="220104005"/>
    <n v="220104"/>
    <s v="Delitos Sexuales"/>
    <s v="Violación"/>
    <n v="3"/>
    <n v="5.6"/>
    <n v="7.2"/>
    <n v="2.8"/>
    <n v="4.4000000000000004"/>
    <n v="3.8"/>
    <n v="5.4"/>
    <n v="2.2000000000000002"/>
    <n v="5"/>
    <n v="5"/>
    <n v="7.1"/>
    <n v="2.2000000000000002"/>
    <n v="3.8"/>
    <n v="5"/>
    <n v="6.7"/>
    <n v="3.9"/>
    <n v="4.4000000000000004"/>
    <n v="3.3"/>
    <n v="9.6999999999999993"/>
    <n v="5.4"/>
    <n v="3.9"/>
    <n v="3.9"/>
    <n v="5"/>
    <n v="3.8"/>
    <n v="2.2000000000000002"/>
    <n v="4.4000000000000004"/>
    <n v="2.5"/>
    <n v="6.2"/>
    <n v="4.4000000000000004"/>
    <n v="2.8"/>
    <n v="5.5"/>
    <n v="3.8"/>
    <n v="1.6"/>
    <n v="5.5"/>
    <n v="1.7"/>
    <n v="1.6"/>
    <n v="2.7"/>
    <n v="1.1000000000000001"/>
    <n v="6.5"/>
    <n v="2"/>
    <n v="5"/>
    <n v="2.2000000000000002"/>
    <n v="5"/>
    <n v="7.1"/>
    <n v="5.4"/>
    <n v="4.3"/>
    <n v="5"/>
    <n v="2.8"/>
    <n v="4.4000000000000004"/>
    <n v="5.5"/>
    <n v="5.5"/>
    <n v="4.9000000000000004"/>
    <n v="5"/>
  </r>
  <r>
    <x v="15"/>
    <n v="16101"/>
    <x v="15"/>
    <s v="Chillán"/>
    <n v="4"/>
    <s v="Detenciones"/>
    <n v="220104005"/>
    <n v="220104"/>
    <s v="Delitos Sexuales"/>
    <s v="Violación"/>
    <n v="4"/>
    <n v="0.6"/>
    <n v="1.1000000000000001"/>
    <n v="0"/>
    <n v="0.5"/>
    <n v="1.6"/>
    <n v="0.5"/>
    <n v="0"/>
    <n v="1.1000000000000001"/>
    <n v="0"/>
    <n v="0.5"/>
    <n v="1.6"/>
    <n v="1.1000000000000001"/>
    <n v="1"/>
    <n v="0"/>
    <n v="0"/>
    <n v="0"/>
    <n v="0.5"/>
    <n v="1"/>
    <n v="1.1000000000000001"/>
    <n v="0"/>
    <n v="0"/>
    <n v="0.6"/>
    <n v="0"/>
    <n v="1"/>
    <n v="1.1000000000000001"/>
    <n v="0.5"/>
    <n v="0.6"/>
    <n v="0.6"/>
    <n v="0.6"/>
    <n v="0.5"/>
    <n v="1"/>
    <n v="0"/>
    <n v="0"/>
    <n v="0"/>
    <n v="0.5"/>
    <n v="0"/>
    <n v="0.5"/>
    <n v="1.1000000000000001"/>
    <n v="0"/>
    <n v="1.1000000000000001"/>
    <n v="0"/>
    <n v="0.6"/>
    <n v="1.1000000000000001"/>
    <n v="1"/>
    <n v="0.5"/>
    <n v="0"/>
    <n v="0.6"/>
    <n v="0.5"/>
    <n v="0.5"/>
    <n v="1.1000000000000001"/>
    <n v="0"/>
    <n v="0"/>
  </r>
  <r>
    <x v="15"/>
    <n v="16102"/>
    <x v="15"/>
    <s v="Bulnes"/>
    <n v="1"/>
    <s v="Aprehendidos"/>
    <n v="220104005"/>
    <n v="220104"/>
    <s v="Delitos Sexuales"/>
    <s v="Violación"/>
    <n v="1"/>
    <n v="0"/>
    <n v="0"/>
    <n v="0"/>
    <n v="0"/>
    <n v="1"/>
    <n v="4.5"/>
    <n v="4.5"/>
    <n v="0"/>
    <n v="0"/>
    <n v="9"/>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2"/>
    <x v="15"/>
    <s v="Bulnes"/>
    <n v="2"/>
    <s v="Casos Policiales"/>
    <n v="220104005"/>
    <n v="220104"/>
    <s v="Delitos Sexuales"/>
    <s v="Violación"/>
    <n v="2"/>
    <n v="0"/>
    <n v="0"/>
    <n v="0"/>
    <n v="13.7"/>
    <n v="1"/>
    <n v="4.5"/>
    <n v="4.5999999999999996"/>
    <n v="4.5999999999999996"/>
    <n v="0"/>
    <n v="9.1999999999999993"/>
    <n v="1"/>
    <n v="4.5999999999999996"/>
    <n v="0"/>
    <n v="9.3000000000000007"/>
    <n v="9.1999999999999993"/>
    <n v="0"/>
    <n v="0"/>
    <n v="13.7"/>
    <n v="4.5"/>
    <n v="9.1999999999999993"/>
    <n v="0"/>
    <n v="0"/>
    <n v="0"/>
    <n v="1"/>
    <n v="4.5999999999999996"/>
    <n v="4.4000000000000004"/>
    <n v="9.3000000000000007"/>
    <n v="13.8"/>
    <n v="9.1999999999999993"/>
    <n v="9.1999999999999993"/>
    <n v="4.5999999999999996"/>
    <n v="9.1"/>
    <n v="13.8"/>
    <n v="9.1999999999999993"/>
    <n v="0"/>
    <n v="0"/>
    <n v="13.7"/>
    <n v="13.7"/>
    <n v="8.8000000000000007"/>
    <n v="9.3000000000000007"/>
    <n v="0"/>
    <n v="0"/>
    <n v="9.1999999999999993"/>
    <n v="1"/>
    <n v="13.6"/>
    <n v="9.1999999999999993"/>
    <n v="13.8"/>
    <n v="0"/>
    <n v="0"/>
    <n v="4.5999999999999996"/>
    <n v="0"/>
    <n v="0"/>
  </r>
  <r>
    <x v="15"/>
    <n v="16102"/>
    <x v="15"/>
    <s v="Bulnes"/>
    <n v="3"/>
    <s v="Denuncias"/>
    <n v="220104005"/>
    <n v="220104"/>
    <s v="Delitos Sexuales"/>
    <s v="Violación"/>
    <n v="3"/>
    <n v="0"/>
    <n v="0"/>
    <n v="0"/>
    <n v="13.7"/>
    <n v="1"/>
    <n v="0"/>
    <n v="0"/>
    <n v="4.5999999999999996"/>
    <n v="0"/>
    <n v="0"/>
    <n v="1"/>
    <n v="4.5999999999999996"/>
    <n v="0"/>
    <n v="9.3000000000000007"/>
    <n v="9.1999999999999993"/>
    <n v="0"/>
    <n v="0"/>
    <n v="13.7"/>
    <n v="4.5"/>
    <n v="9.1999999999999993"/>
    <n v="0"/>
    <n v="0"/>
    <n v="0"/>
    <n v="1"/>
    <n v="4.5999999999999996"/>
    <n v="4.4000000000000004"/>
    <n v="4.5999999999999996"/>
    <n v="9.1999999999999993"/>
    <n v="9.1999999999999993"/>
    <n v="9.1999999999999993"/>
    <n v="4.5999999999999996"/>
    <n v="9.1"/>
    <n v="13.8"/>
    <n v="9.1999999999999993"/>
    <n v="0"/>
    <n v="0"/>
    <n v="4.5999999999999996"/>
    <n v="13.7"/>
    <n v="8.8000000000000007"/>
    <n v="4.5999999999999996"/>
    <n v="0"/>
    <n v="0"/>
    <n v="9.1999999999999993"/>
    <n v="1"/>
    <n v="13.6"/>
    <n v="4.5999999999999996"/>
    <n v="13.8"/>
    <n v="0"/>
    <n v="0"/>
    <n v="4.5999999999999996"/>
    <n v="0"/>
    <n v="0"/>
  </r>
  <r>
    <x v="15"/>
    <n v="16102"/>
    <x v="15"/>
    <s v="Bulnes"/>
    <n v="4"/>
    <s v="Detenciones"/>
    <n v="220104005"/>
    <n v="220104"/>
    <s v="Delitos Sexuales"/>
    <s v="Violación"/>
    <n v="4"/>
    <n v="0"/>
    <n v="0"/>
    <n v="0"/>
    <n v="0"/>
    <n v="1"/>
    <n v="4.5"/>
    <n v="4.5999999999999996"/>
    <n v="0"/>
    <n v="0"/>
    <n v="9.1999999999999993"/>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3"/>
    <x v="15"/>
    <s v="Chillán Viejo"/>
    <n v="1"/>
    <s v="Aprehendidos"/>
    <n v="220104005"/>
    <n v="220104"/>
    <s v="Delitos Sexuales"/>
    <s v="Violación"/>
    <n v="1"/>
    <n v="0"/>
    <n v="3.7"/>
    <n v="3.6"/>
    <n v="0"/>
    <n v="3.4"/>
    <n v="0"/>
    <n v="0"/>
    <n v="0"/>
    <n v="0"/>
    <n v="0"/>
    <n v="1"/>
    <n v="0"/>
    <n v="0"/>
    <n v="0"/>
    <n v="0"/>
    <n v="0"/>
    <n v="0"/>
    <n v="1"/>
    <n v="0"/>
    <n v="0"/>
    <n v="0"/>
    <n v="0"/>
    <n v="0"/>
    <n v="1"/>
    <n v="0"/>
    <n v="3"/>
    <n v="0"/>
    <n v="3.7"/>
    <n v="0"/>
    <n v="0"/>
    <n v="1"/>
    <n v="0"/>
    <n v="0"/>
    <n v="0"/>
    <n v="0"/>
    <n v="0"/>
    <n v="1"/>
    <n v="0"/>
    <n v="3"/>
    <n v="0"/>
    <n v="0"/>
    <n v="3.6"/>
    <n v="0"/>
    <n v="1"/>
    <n v="3.3"/>
    <n v="0"/>
    <n v="0"/>
    <n v="0"/>
    <n v="0"/>
    <n v="1"/>
    <n v="0"/>
    <n v="0"/>
  </r>
  <r>
    <x v="15"/>
    <n v="16103"/>
    <x v="15"/>
    <s v="Chillán Viejo"/>
    <n v="2"/>
    <s v="Casos Policiales"/>
    <n v="220104005"/>
    <n v="220104"/>
    <s v="Delitos Sexuales"/>
    <s v="Violación"/>
    <n v="2"/>
    <n v="3.7"/>
    <n v="11"/>
    <n v="10.7"/>
    <n v="3.5"/>
    <n v="6.8"/>
    <n v="0"/>
    <n v="0"/>
    <n v="0"/>
    <n v="2.9"/>
    <n v="2.8"/>
    <n v="5.5"/>
    <n v="5.4"/>
    <n v="3"/>
    <n v="0"/>
    <n v="0"/>
    <n v="3.6"/>
    <n v="10.5"/>
    <n v="1"/>
    <n v="10"/>
    <n v="0"/>
    <n v="2.9"/>
    <n v="8.6"/>
    <n v="0"/>
    <n v="2.7"/>
    <n v="2.7"/>
    <n v="3"/>
    <n v="0"/>
    <n v="3.7"/>
    <n v="0"/>
    <n v="3.5"/>
    <n v="6.8"/>
    <n v="6.7"/>
    <n v="6"/>
    <n v="0"/>
    <n v="2.9"/>
    <n v="5.6"/>
    <n v="13.6"/>
    <n v="8"/>
    <n v="8.9"/>
    <n v="7.5"/>
    <n v="3.7"/>
    <n v="3.6"/>
    <n v="0"/>
    <n v="1"/>
    <n v="13.4"/>
    <n v="0"/>
    <n v="0"/>
    <n v="0"/>
    <n v="5.5"/>
    <n v="8.1"/>
    <n v="2.6"/>
    <n v="2.9"/>
  </r>
  <r>
    <x v="15"/>
    <n v="16103"/>
    <x v="15"/>
    <s v="Chillán Viejo"/>
    <n v="3"/>
    <s v="Denuncias"/>
    <n v="220104005"/>
    <n v="220104"/>
    <s v="Delitos Sexuales"/>
    <s v="Violación"/>
    <n v="3"/>
    <n v="3.7"/>
    <n v="7.3"/>
    <n v="7.1"/>
    <n v="3.5"/>
    <n v="3.4"/>
    <n v="0"/>
    <n v="0"/>
    <n v="0"/>
    <n v="2.9"/>
    <n v="2.8"/>
    <n v="5.5"/>
    <n v="5.4"/>
    <n v="3"/>
    <n v="0"/>
    <n v="0"/>
    <n v="3.6"/>
    <n v="10.5"/>
    <n v="1"/>
    <n v="10"/>
    <n v="0"/>
    <n v="2.9"/>
    <n v="8.6"/>
    <n v="0"/>
    <n v="2.7"/>
    <n v="2.7"/>
    <n v="0"/>
    <n v="0"/>
    <n v="0"/>
    <n v="0"/>
    <n v="3.5"/>
    <n v="6.8"/>
    <n v="6.7"/>
    <n v="6"/>
    <n v="0"/>
    <n v="2.9"/>
    <n v="5.6"/>
    <n v="13.6"/>
    <n v="8"/>
    <n v="3"/>
    <n v="7.5"/>
    <n v="3.7"/>
    <n v="0"/>
    <n v="0"/>
    <n v="1"/>
    <n v="10"/>
    <n v="0"/>
    <n v="0"/>
    <n v="0"/>
    <n v="5.5"/>
    <n v="8.1"/>
    <n v="2.6"/>
    <n v="2.9"/>
  </r>
  <r>
    <x v="15"/>
    <n v="16103"/>
    <x v="15"/>
    <s v="Chillán Viejo"/>
    <n v="4"/>
    <s v="Detenciones"/>
    <n v="220104005"/>
    <n v="220104"/>
    <s v="Delitos Sexuales"/>
    <s v="Violación"/>
    <n v="4"/>
    <n v="0"/>
    <n v="3.7"/>
    <n v="3.6"/>
    <n v="0"/>
    <n v="3.4"/>
    <n v="0"/>
    <n v="0"/>
    <n v="0"/>
    <n v="0"/>
    <n v="0"/>
    <n v="1"/>
    <n v="0"/>
    <n v="0"/>
    <n v="0"/>
    <n v="0"/>
    <n v="0"/>
    <n v="0"/>
    <n v="1"/>
    <n v="0"/>
    <n v="0"/>
    <n v="0"/>
    <n v="0"/>
    <n v="0"/>
    <n v="1"/>
    <n v="0"/>
    <n v="3"/>
    <n v="0"/>
    <n v="3.7"/>
    <n v="0"/>
    <n v="0"/>
    <n v="1"/>
    <n v="0"/>
    <n v="0"/>
    <n v="0"/>
    <n v="0"/>
    <n v="0"/>
    <n v="1"/>
    <n v="0"/>
    <n v="5.9"/>
    <n v="0"/>
    <n v="0"/>
    <n v="3.6"/>
    <n v="0"/>
    <n v="1"/>
    <n v="3.3"/>
    <n v="0"/>
    <n v="0"/>
    <n v="0"/>
    <n v="0"/>
    <n v="1"/>
    <n v="0"/>
    <n v="0"/>
  </r>
  <r>
    <x v="15"/>
    <n v="16104"/>
    <x v="15"/>
    <s v="El Carmen"/>
    <n v="1"/>
    <s v="Aprehendidos"/>
    <n v="220104005"/>
    <n v="220104"/>
    <s v="Delitos Sexuales"/>
    <s v="Violación"/>
    <n v="1"/>
    <n v="0"/>
    <n v="0"/>
    <n v="0"/>
    <n v="0"/>
    <n v="1"/>
    <n v="0"/>
    <n v="0"/>
    <n v="0"/>
    <n v="0"/>
    <n v="0"/>
    <n v="1"/>
    <n v="0"/>
    <n v="0"/>
    <n v="0"/>
    <n v="0"/>
    <n v="0"/>
    <n v="0"/>
    <n v="1"/>
    <n v="0"/>
    <n v="0"/>
    <n v="0"/>
    <n v="0"/>
    <n v="0"/>
    <n v="1"/>
    <n v="0"/>
    <n v="0"/>
    <n v="0"/>
    <n v="0"/>
    <n v="0"/>
    <n v="0"/>
    <n v="1"/>
    <n v="8"/>
    <n v="0"/>
    <n v="0"/>
    <n v="0"/>
    <n v="0"/>
    <n v="1"/>
    <n v="0"/>
    <n v="0"/>
    <n v="0"/>
    <n v="0"/>
    <n v="0"/>
    <n v="0"/>
    <n v="1"/>
    <n v="0"/>
    <n v="0"/>
    <n v="0"/>
    <n v="0"/>
    <n v="0"/>
    <n v="1"/>
    <n v="0"/>
    <n v="0"/>
  </r>
  <r>
    <x v="15"/>
    <n v="16104"/>
    <x v="15"/>
    <s v="El Carmen"/>
    <n v="2"/>
    <s v="Casos Policiales"/>
    <n v="220104005"/>
    <n v="220104"/>
    <s v="Delitos Sexuales"/>
    <s v="Violación"/>
    <n v="2"/>
    <n v="7.9"/>
    <n v="0"/>
    <n v="0"/>
    <n v="8"/>
    <n v="1"/>
    <n v="0"/>
    <n v="0"/>
    <n v="9"/>
    <n v="0"/>
    <n v="9.3000000000000007"/>
    <n v="1"/>
    <n v="0"/>
    <n v="0"/>
    <n v="15.7"/>
    <n v="0"/>
    <n v="7.9"/>
    <n v="0"/>
    <n v="1"/>
    <n v="16"/>
    <n v="0"/>
    <n v="0"/>
    <n v="0"/>
    <n v="9.3000000000000007"/>
    <n v="28.3"/>
    <n v="9.5"/>
    <n v="0"/>
    <n v="0"/>
    <n v="0"/>
    <n v="15.9"/>
    <n v="8"/>
    <n v="8"/>
    <n v="8"/>
    <n v="0"/>
    <n v="0"/>
    <n v="0"/>
    <n v="0"/>
    <n v="18.899999999999999"/>
    <n v="0"/>
    <n v="0"/>
    <n v="0"/>
    <n v="15.8"/>
    <n v="0"/>
    <n v="0"/>
    <n v="8"/>
    <n v="0"/>
    <n v="0"/>
    <n v="0"/>
    <n v="0"/>
    <n v="9.4"/>
    <n v="9.5"/>
    <n v="9.6"/>
    <n v="0"/>
  </r>
  <r>
    <x v="15"/>
    <n v="16104"/>
    <x v="15"/>
    <s v="El Carmen"/>
    <n v="3"/>
    <s v="Denuncias"/>
    <n v="220104005"/>
    <n v="220104"/>
    <s v="Delitos Sexuales"/>
    <s v="Violación"/>
    <n v="3"/>
    <n v="7.9"/>
    <n v="0"/>
    <n v="0"/>
    <n v="8"/>
    <n v="1"/>
    <n v="0"/>
    <n v="0"/>
    <n v="9"/>
    <n v="0"/>
    <n v="9.3000000000000007"/>
    <n v="1"/>
    <n v="0"/>
    <n v="0"/>
    <n v="15.7"/>
    <n v="0"/>
    <n v="7.9"/>
    <n v="0"/>
    <n v="1"/>
    <n v="16"/>
    <n v="0"/>
    <n v="0"/>
    <n v="0"/>
    <n v="9.3000000000000007"/>
    <n v="28.3"/>
    <n v="9.5"/>
    <n v="0"/>
    <n v="0"/>
    <n v="0"/>
    <n v="15.9"/>
    <n v="8"/>
    <n v="8"/>
    <n v="0"/>
    <n v="0"/>
    <n v="0"/>
    <n v="0"/>
    <n v="0"/>
    <n v="18.899999999999999"/>
    <n v="0"/>
    <n v="0"/>
    <n v="0"/>
    <n v="15.8"/>
    <n v="0"/>
    <n v="0"/>
    <n v="8"/>
    <n v="0"/>
    <n v="0"/>
    <n v="0"/>
    <n v="0"/>
    <n v="9.4"/>
    <n v="9.5"/>
    <n v="0"/>
    <n v="0"/>
  </r>
  <r>
    <x v="15"/>
    <n v="16104"/>
    <x v="15"/>
    <s v="El Carmen"/>
    <n v="4"/>
    <s v="Detenciones"/>
    <n v="220104005"/>
    <n v="220104"/>
    <s v="Delitos Sexuales"/>
    <s v="Violación"/>
    <n v="4"/>
    <n v="0"/>
    <n v="0"/>
    <n v="0"/>
    <n v="0"/>
    <n v="1"/>
    <n v="0"/>
    <n v="0"/>
    <n v="0"/>
    <n v="0"/>
    <n v="0"/>
    <n v="1"/>
    <n v="0"/>
    <n v="0"/>
    <n v="0"/>
    <n v="0"/>
    <n v="0"/>
    <n v="0"/>
    <n v="1"/>
    <n v="0"/>
    <n v="0"/>
    <n v="0"/>
    <n v="0"/>
    <n v="0"/>
    <n v="1"/>
    <n v="0"/>
    <n v="0"/>
    <n v="0"/>
    <n v="0"/>
    <n v="0"/>
    <n v="0"/>
    <n v="1"/>
    <n v="8"/>
    <n v="0"/>
    <n v="0"/>
    <n v="0"/>
    <n v="0"/>
    <n v="1"/>
    <n v="0"/>
    <n v="0"/>
    <n v="0"/>
    <n v="0"/>
    <n v="0"/>
    <n v="0"/>
    <n v="1"/>
    <n v="0"/>
    <n v="0"/>
    <n v="0"/>
    <n v="0"/>
    <n v="0"/>
    <n v="1"/>
    <n v="9.6"/>
    <n v="0"/>
  </r>
  <r>
    <x v="15"/>
    <n v="16105"/>
    <x v="15"/>
    <s v="Pemuco"/>
    <n v="1"/>
    <s v="Aprehendidos"/>
    <n v="220104005"/>
    <n v="220104"/>
    <s v="Delitos Sexuales"/>
    <s v="Violación"/>
    <n v="1"/>
    <n v="0"/>
    <n v="0"/>
    <n v="0"/>
    <n v="22.9"/>
    <n v="1"/>
    <n v="0"/>
    <n v="0"/>
    <n v="0"/>
    <n v="0"/>
    <n v="0"/>
    <n v="1"/>
    <n v="0"/>
    <n v="0"/>
    <n v="0"/>
    <n v="11.4"/>
    <n v="0"/>
    <n v="0"/>
    <n v="1"/>
    <n v="0"/>
    <n v="0"/>
    <n v="0"/>
    <n v="0"/>
    <n v="0"/>
    <n v="1"/>
    <n v="0"/>
    <n v="0"/>
    <n v="0"/>
    <n v="0"/>
    <n v="0"/>
    <n v="0"/>
    <n v="1"/>
    <n v="0"/>
    <n v="0"/>
    <n v="0"/>
    <n v="0"/>
    <n v="0"/>
    <n v="1"/>
    <n v="0"/>
    <n v="0"/>
    <n v="0"/>
    <n v="0"/>
    <n v="0"/>
    <n v="0"/>
    <n v="1"/>
    <n v="0"/>
    <n v="0"/>
    <n v="0"/>
    <n v="0"/>
    <n v="0"/>
    <n v="1"/>
    <n v="0"/>
    <n v="0"/>
  </r>
  <r>
    <x v="15"/>
    <n v="16105"/>
    <x v="15"/>
    <s v="Pemuco"/>
    <n v="2"/>
    <s v="Casos Policiales"/>
    <n v="220104005"/>
    <n v="220104"/>
    <s v="Delitos Sexuales"/>
    <s v="Violación"/>
    <n v="2"/>
    <n v="0"/>
    <n v="0"/>
    <n v="11.4"/>
    <n v="22.9"/>
    <n v="11.5"/>
    <n v="0"/>
    <n v="0"/>
    <n v="0"/>
    <n v="0"/>
    <n v="0"/>
    <n v="1"/>
    <n v="0"/>
    <n v="0"/>
    <n v="11.4"/>
    <n v="11.4"/>
    <n v="0"/>
    <n v="0"/>
    <n v="1"/>
    <n v="11.5"/>
    <n v="0"/>
    <n v="10.9"/>
    <n v="0"/>
    <n v="0"/>
    <n v="1"/>
    <n v="0"/>
    <n v="11.6"/>
    <n v="0"/>
    <n v="0"/>
    <n v="0"/>
    <n v="11.5"/>
    <n v="1"/>
    <n v="23"/>
    <n v="10.9"/>
    <n v="0"/>
    <n v="0"/>
    <n v="0"/>
    <n v="1"/>
    <n v="0"/>
    <n v="11.6"/>
    <n v="0"/>
    <n v="0"/>
    <n v="0"/>
    <n v="11.5"/>
    <n v="1"/>
    <n v="0"/>
    <n v="0"/>
    <n v="0"/>
    <n v="0"/>
    <n v="0"/>
    <n v="1"/>
    <n v="10.9"/>
    <n v="0"/>
  </r>
  <r>
    <x v="15"/>
    <n v="16105"/>
    <x v="15"/>
    <s v="Pemuco"/>
    <n v="3"/>
    <s v="Denuncias"/>
    <n v="220104005"/>
    <n v="220104"/>
    <s v="Delitos Sexuales"/>
    <s v="Violación"/>
    <n v="3"/>
    <n v="0"/>
    <n v="0"/>
    <n v="11.4"/>
    <n v="11.5"/>
    <n v="11.5"/>
    <n v="0"/>
    <n v="0"/>
    <n v="0"/>
    <n v="0"/>
    <n v="0"/>
    <n v="1"/>
    <n v="0"/>
    <n v="0"/>
    <n v="11.4"/>
    <n v="0"/>
    <n v="0"/>
    <n v="0"/>
    <n v="1"/>
    <n v="11.5"/>
    <n v="0"/>
    <n v="10.9"/>
    <n v="0"/>
    <n v="0"/>
    <n v="1"/>
    <n v="0"/>
    <n v="11.6"/>
    <n v="0"/>
    <n v="0"/>
    <n v="0"/>
    <n v="11.5"/>
    <n v="1"/>
    <n v="23"/>
    <n v="10.9"/>
    <n v="0"/>
    <n v="0"/>
    <n v="0"/>
    <n v="1"/>
    <n v="0"/>
    <n v="11.6"/>
    <n v="0"/>
    <n v="0"/>
    <n v="0"/>
    <n v="11.5"/>
    <n v="1"/>
    <n v="0"/>
    <n v="0"/>
    <n v="0"/>
    <n v="0"/>
    <n v="0"/>
    <n v="1"/>
    <n v="10.9"/>
    <n v="0"/>
  </r>
  <r>
    <x v="15"/>
    <n v="16105"/>
    <x v="15"/>
    <s v="Pemuco"/>
    <n v="4"/>
    <s v="Detenciones"/>
    <n v="220104005"/>
    <n v="220104"/>
    <s v="Delitos Sexuales"/>
    <s v="Violación"/>
    <n v="4"/>
    <n v="0"/>
    <n v="0"/>
    <n v="0"/>
    <n v="11.5"/>
    <n v="1"/>
    <n v="0"/>
    <n v="0"/>
    <n v="0"/>
    <n v="0"/>
    <n v="0"/>
    <n v="1"/>
    <n v="0"/>
    <n v="0"/>
    <n v="0"/>
    <n v="11.4"/>
    <n v="0"/>
    <n v="0"/>
    <n v="1"/>
    <n v="0"/>
    <n v="0"/>
    <n v="0"/>
    <n v="0"/>
    <n v="0"/>
    <n v="1"/>
    <n v="0"/>
    <n v="0"/>
    <n v="0"/>
    <n v="0"/>
    <n v="0"/>
    <n v="0"/>
    <n v="1"/>
    <n v="0"/>
    <n v="0"/>
    <n v="0"/>
    <n v="0"/>
    <n v="0"/>
    <n v="1"/>
    <n v="0"/>
    <n v="0"/>
    <n v="0"/>
    <n v="0"/>
    <n v="0"/>
    <n v="0"/>
    <n v="1"/>
    <n v="0"/>
    <n v="0"/>
    <n v="0"/>
    <n v="0"/>
    <n v="0"/>
    <n v="1"/>
    <n v="0"/>
    <n v="0"/>
  </r>
  <r>
    <x v="15"/>
    <n v="16106"/>
    <x v="15"/>
    <s v="Pinto"/>
    <n v="1"/>
    <s v="Aprehendidos"/>
    <n v="220104005"/>
    <n v="220104"/>
    <s v="Delitos Sexuales"/>
    <s v="Violación"/>
    <n v="1"/>
    <n v="0"/>
    <n v="0"/>
    <n v="0"/>
    <n v="0"/>
    <n v="1"/>
    <n v="0"/>
    <n v="0"/>
    <n v="0"/>
    <n v="0"/>
    <n v="0"/>
    <n v="1"/>
    <n v="0"/>
    <n v="0"/>
    <n v="0"/>
    <n v="0"/>
    <n v="9.1"/>
    <n v="0"/>
    <n v="1"/>
    <n v="0"/>
    <n v="0"/>
    <n v="8.8000000000000007"/>
    <n v="0"/>
    <n v="0"/>
    <n v="1"/>
    <n v="0"/>
    <n v="0"/>
    <n v="0"/>
    <n v="9.1999999999999993"/>
    <n v="0"/>
    <n v="0"/>
    <n v="1"/>
    <n v="0"/>
    <n v="0"/>
    <n v="0"/>
    <n v="0"/>
    <n v="8.6"/>
    <n v="1"/>
    <n v="0"/>
    <n v="0"/>
    <n v="0"/>
    <n v="0"/>
    <n v="0"/>
    <n v="0"/>
    <n v="1"/>
    <n v="0"/>
    <n v="0"/>
    <n v="0"/>
    <n v="0"/>
    <n v="0"/>
    <n v="1"/>
    <n v="0"/>
    <n v="0"/>
  </r>
  <r>
    <x v="15"/>
    <n v="16106"/>
    <x v="15"/>
    <s v="Pinto"/>
    <n v="2"/>
    <s v="Casos Policiales"/>
    <n v="220104005"/>
    <n v="220104"/>
    <s v="Delitos Sexuales"/>
    <s v="Violación"/>
    <n v="2"/>
    <n v="9.3000000000000007"/>
    <n v="0"/>
    <n v="0"/>
    <n v="9.1"/>
    <n v="1"/>
    <n v="0"/>
    <n v="8.8000000000000007"/>
    <n v="0"/>
    <n v="0"/>
    <n v="0"/>
    <n v="1"/>
    <n v="17"/>
    <n v="0"/>
    <n v="0"/>
    <n v="0"/>
    <n v="9.1"/>
    <n v="9.1"/>
    <n v="1"/>
    <n v="8.9"/>
    <n v="0"/>
    <n v="17.5"/>
    <n v="0"/>
    <n v="0"/>
    <n v="8.6"/>
    <n v="17"/>
    <n v="0"/>
    <n v="9.3000000000000007"/>
    <n v="9.1999999999999993"/>
    <n v="0"/>
    <n v="9.1"/>
    <n v="9"/>
    <n v="8.9"/>
    <n v="0"/>
    <n v="8.6999999999999993"/>
    <n v="8.6999999999999993"/>
    <n v="8.6"/>
    <n v="8.5"/>
    <n v="0"/>
    <n v="0"/>
    <n v="9.3000000000000007"/>
    <n v="0"/>
    <n v="0"/>
    <n v="9.1"/>
    <n v="1"/>
    <n v="0"/>
    <n v="8.8000000000000007"/>
    <n v="8.6999999999999993"/>
    <n v="0"/>
    <n v="0"/>
    <n v="1"/>
    <n v="0"/>
    <n v="0"/>
  </r>
  <r>
    <x v="15"/>
    <n v="16106"/>
    <x v="15"/>
    <s v="Pinto"/>
    <n v="3"/>
    <s v="Denuncias"/>
    <n v="220104005"/>
    <n v="220104"/>
    <s v="Delitos Sexuales"/>
    <s v="Violación"/>
    <n v="3"/>
    <n v="9.3000000000000007"/>
    <n v="0"/>
    <n v="0"/>
    <n v="9.1"/>
    <n v="1"/>
    <n v="0"/>
    <n v="8.8000000000000007"/>
    <n v="0"/>
    <n v="0"/>
    <n v="0"/>
    <n v="1"/>
    <n v="17"/>
    <n v="0"/>
    <n v="0"/>
    <n v="0"/>
    <n v="0"/>
    <n v="9.1"/>
    <n v="1"/>
    <n v="8.9"/>
    <n v="0"/>
    <n v="8.6999999999999993"/>
    <n v="0"/>
    <n v="0"/>
    <n v="8.6"/>
    <n v="17"/>
    <n v="0"/>
    <n v="9.3000000000000007"/>
    <n v="0"/>
    <n v="0"/>
    <n v="9.1"/>
    <n v="9"/>
    <n v="8.9"/>
    <n v="0"/>
    <n v="8.6999999999999993"/>
    <n v="8.6999999999999993"/>
    <n v="0"/>
    <n v="8.5"/>
    <n v="0"/>
    <n v="0"/>
    <n v="9.3000000000000007"/>
    <n v="0"/>
    <n v="0"/>
    <n v="9.1"/>
    <n v="1"/>
    <n v="0"/>
    <n v="8.8000000000000007"/>
    <n v="8.6999999999999993"/>
    <n v="0"/>
    <n v="0"/>
    <n v="1"/>
    <n v="0"/>
    <n v="0"/>
  </r>
  <r>
    <x v="15"/>
    <n v="16106"/>
    <x v="15"/>
    <s v="Pinto"/>
    <n v="4"/>
    <s v="Detenciones"/>
    <n v="220104005"/>
    <n v="220104"/>
    <s v="Delitos Sexuales"/>
    <s v="Violación"/>
    <n v="4"/>
    <n v="0"/>
    <n v="0"/>
    <n v="0"/>
    <n v="0"/>
    <n v="1"/>
    <n v="0"/>
    <n v="0"/>
    <n v="0"/>
    <n v="0"/>
    <n v="0"/>
    <n v="1"/>
    <n v="0"/>
    <n v="0"/>
    <n v="0"/>
    <n v="0"/>
    <n v="9.1"/>
    <n v="0"/>
    <n v="1"/>
    <n v="0"/>
    <n v="0"/>
    <n v="8.6999999999999993"/>
    <n v="0"/>
    <n v="0"/>
    <n v="1"/>
    <n v="0"/>
    <n v="0"/>
    <n v="0"/>
    <n v="9.1999999999999993"/>
    <n v="0"/>
    <n v="0"/>
    <n v="1"/>
    <n v="0"/>
    <n v="0"/>
    <n v="0"/>
    <n v="0"/>
    <n v="8.6"/>
    <n v="1"/>
    <n v="0"/>
    <n v="0"/>
    <n v="0"/>
    <n v="0"/>
    <n v="0"/>
    <n v="0"/>
    <n v="1"/>
    <n v="0"/>
    <n v="0"/>
    <n v="0"/>
    <n v="0"/>
    <n v="0"/>
    <n v="1"/>
    <n v="0"/>
    <n v="0"/>
  </r>
  <r>
    <x v="15"/>
    <n v="16107"/>
    <x v="15"/>
    <s v="Quillón"/>
    <n v="1"/>
    <s v="Aprehendidos"/>
    <n v="220104005"/>
    <n v="220104"/>
    <s v="Delitos Sexuales"/>
    <s v="Violación"/>
    <n v="1"/>
    <n v="0"/>
    <n v="0"/>
    <n v="0"/>
    <n v="0"/>
    <n v="5.7"/>
    <n v="0"/>
    <n v="0"/>
    <n v="0"/>
    <n v="0"/>
    <n v="0"/>
    <n v="1"/>
    <n v="0"/>
    <n v="0"/>
    <n v="0"/>
    <n v="0"/>
    <n v="5.9"/>
    <n v="0"/>
    <n v="1"/>
    <n v="0"/>
    <n v="5.6"/>
    <n v="0"/>
    <n v="0"/>
    <n v="5.5"/>
    <n v="1"/>
    <n v="0"/>
    <n v="0"/>
    <n v="0"/>
    <n v="0"/>
    <n v="0"/>
    <n v="0"/>
    <n v="1"/>
    <n v="0"/>
    <n v="0"/>
    <n v="0"/>
    <n v="0"/>
    <n v="6.4"/>
    <n v="1"/>
    <n v="0"/>
    <n v="0"/>
    <n v="0"/>
    <n v="0"/>
    <n v="0"/>
    <n v="0"/>
    <n v="1"/>
    <n v="5.7"/>
    <n v="0"/>
    <n v="0"/>
    <n v="0"/>
    <n v="0"/>
    <n v="1"/>
    <n v="0"/>
    <n v="0"/>
  </r>
  <r>
    <x v="15"/>
    <n v="16107"/>
    <x v="15"/>
    <s v="Quillón"/>
    <n v="2"/>
    <s v="Casos Policiales"/>
    <n v="220104005"/>
    <n v="220104"/>
    <s v="Delitos Sexuales"/>
    <s v="Violación"/>
    <n v="2"/>
    <n v="0"/>
    <n v="0"/>
    <n v="17.600000000000001"/>
    <n v="5.8"/>
    <n v="17.2"/>
    <n v="11.4"/>
    <n v="12.9"/>
    <n v="19.3"/>
    <n v="0"/>
    <n v="12.9"/>
    <n v="6.5"/>
    <n v="0"/>
    <n v="5.3"/>
    <n v="12"/>
    <n v="11.8"/>
    <n v="11.7"/>
    <n v="5.8"/>
    <n v="1"/>
    <n v="5.7"/>
    <n v="12.9"/>
    <n v="12.9"/>
    <n v="0"/>
    <n v="19.3"/>
    <n v="19.399999999999999"/>
    <n v="6.5"/>
    <n v="5.3"/>
    <n v="6"/>
    <n v="0"/>
    <n v="5.9"/>
    <n v="0"/>
    <n v="1"/>
    <n v="0"/>
    <n v="19.3"/>
    <n v="6.4"/>
    <n v="0"/>
    <n v="6.4"/>
    <n v="6.5"/>
    <n v="6.5"/>
    <n v="5.3"/>
    <n v="12"/>
    <n v="5.9"/>
    <n v="5.9"/>
    <n v="23.2"/>
    <n v="11.5"/>
    <n v="11.4"/>
    <n v="6.4"/>
    <n v="0"/>
    <n v="12.9"/>
    <n v="0"/>
    <n v="6.5"/>
    <n v="0"/>
    <n v="0"/>
  </r>
  <r>
    <x v="15"/>
    <n v="16107"/>
    <x v="15"/>
    <s v="Quillón"/>
    <n v="3"/>
    <s v="Denuncias"/>
    <n v="220104005"/>
    <n v="220104"/>
    <s v="Delitos Sexuales"/>
    <s v="Violación"/>
    <n v="3"/>
    <n v="0"/>
    <n v="0"/>
    <n v="17.600000000000001"/>
    <n v="5.8"/>
    <n v="11.5"/>
    <n v="11.4"/>
    <n v="12.9"/>
    <n v="19.3"/>
    <n v="0"/>
    <n v="12.9"/>
    <n v="6.5"/>
    <n v="0"/>
    <n v="5.3"/>
    <n v="12"/>
    <n v="11.8"/>
    <n v="5.9"/>
    <n v="5.8"/>
    <n v="1"/>
    <n v="5.7"/>
    <n v="6.4"/>
    <n v="12.9"/>
    <n v="0"/>
    <n v="12.9"/>
    <n v="19.399999999999999"/>
    <n v="6.5"/>
    <n v="5.3"/>
    <n v="6"/>
    <n v="0"/>
    <n v="5.9"/>
    <n v="0"/>
    <n v="1"/>
    <n v="0"/>
    <n v="19.3"/>
    <n v="6.4"/>
    <n v="0"/>
    <n v="0"/>
    <n v="6.5"/>
    <n v="6.5"/>
    <n v="5.3"/>
    <n v="12"/>
    <n v="5.9"/>
    <n v="5.9"/>
    <n v="23.2"/>
    <n v="11.5"/>
    <n v="5.7"/>
    <n v="6.4"/>
    <n v="0"/>
    <n v="12.9"/>
    <n v="0"/>
    <n v="6.5"/>
    <n v="0"/>
    <n v="0"/>
  </r>
  <r>
    <x v="15"/>
    <n v="16107"/>
    <x v="15"/>
    <s v="Quillón"/>
    <n v="4"/>
    <s v="Detenciones"/>
    <n v="220104005"/>
    <n v="220104"/>
    <s v="Delitos Sexuales"/>
    <s v="Violación"/>
    <n v="4"/>
    <n v="0"/>
    <n v="0"/>
    <n v="0"/>
    <n v="0"/>
    <n v="5.7"/>
    <n v="0"/>
    <n v="0"/>
    <n v="0"/>
    <n v="0"/>
    <n v="0"/>
    <n v="1"/>
    <n v="0"/>
    <n v="0"/>
    <n v="0"/>
    <n v="0"/>
    <n v="5.9"/>
    <n v="0"/>
    <n v="1"/>
    <n v="0"/>
    <n v="6.4"/>
    <n v="0"/>
    <n v="0"/>
    <n v="6.4"/>
    <n v="1"/>
    <n v="0"/>
    <n v="0"/>
    <n v="0"/>
    <n v="0"/>
    <n v="0"/>
    <n v="0"/>
    <n v="1"/>
    <n v="0"/>
    <n v="0"/>
    <n v="0"/>
    <n v="0"/>
    <n v="6.4"/>
    <n v="1"/>
    <n v="0"/>
    <n v="0"/>
    <n v="0"/>
    <n v="0"/>
    <n v="0"/>
    <n v="0"/>
    <n v="1"/>
    <n v="5.7"/>
    <n v="0"/>
    <n v="0"/>
    <n v="0"/>
    <n v="0"/>
    <n v="1"/>
    <n v="0"/>
    <n v="0"/>
  </r>
  <r>
    <x v="15"/>
    <n v="16108"/>
    <x v="15"/>
    <s v="San Ignacio"/>
    <n v="1"/>
    <s v="Aprehendidos"/>
    <n v="220104005"/>
    <n v="220104"/>
    <s v="Delitos Sexuales"/>
    <s v="Violación"/>
    <n v="1"/>
    <n v="0"/>
    <n v="6.1"/>
    <n v="0"/>
    <n v="6.1"/>
    <n v="1"/>
    <n v="0"/>
    <n v="0"/>
    <n v="0"/>
    <n v="0"/>
    <n v="0"/>
    <n v="1"/>
    <n v="0"/>
    <n v="0"/>
    <n v="0"/>
    <n v="0"/>
    <n v="0"/>
    <n v="0"/>
    <n v="1"/>
    <n v="0"/>
    <n v="6.1"/>
    <n v="0"/>
    <n v="0"/>
    <n v="0"/>
    <n v="1"/>
    <n v="0"/>
    <n v="0"/>
    <n v="0"/>
    <n v="0"/>
    <n v="0"/>
    <n v="6.1"/>
    <n v="1"/>
    <n v="0"/>
    <n v="0"/>
    <n v="0"/>
    <n v="0"/>
    <n v="0"/>
    <n v="1"/>
    <n v="0"/>
    <n v="0"/>
    <n v="0"/>
    <n v="0"/>
    <n v="6.1"/>
    <n v="6.1"/>
    <n v="1"/>
    <n v="0"/>
    <n v="0"/>
    <n v="0"/>
    <n v="0"/>
    <n v="0"/>
    <n v="1"/>
    <n v="0"/>
    <n v="0"/>
  </r>
  <r>
    <x v="15"/>
    <n v="16108"/>
    <x v="15"/>
    <s v="San Ignacio"/>
    <n v="2"/>
    <s v="Casos Policiales"/>
    <n v="220104005"/>
    <n v="220104"/>
    <s v="Delitos Sexuales"/>
    <s v="Violación"/>
    <n v="2"/>
    <n v="6.1"/>
    <n v="12.1"/>
    <n v="6.1"/>
    <n v="6.1"/>
    <n v="12.1"/>
    <n v="0"/>
    <n v="0"/>
    <n v="0"/>
    <n v="13.1"/>
    <n v="6.6"/>
    <n v="1"/>
    <n v="6.7"/>
    <n v="6"/>
    <n v="0"/>
    <n v="12.1"/>
    <n v="0"/>
    <n v="12.1"/>
    <n v="1"/>
    <n v="0"/>
    <n v="6.5"/>
    <n v="13.1"/>
    <n v="6.6"/>
    <n v="0"/>
    <n v="1"/>
    <n v="6.7"/>
    <n v="12"/>
    <n v="0"/>
    <n v="12.1"/>
    <n v="12.1"/>
    <n v="12.1"/>
    <n v="1"/>
    <n v="0"/>
    <n v="13"/>
    <n v="0"/>
    <n v="0"/>
    <n v="0"/>
    <n v="6.7"/>
    <n v="0"/>
    <n v="0"/>
    <n v="6.1"/>
    <n v="6.1"/>
    <n v="18.2"/>
    <n v="42.5"/>
    <n v="18.2"/>
    <n v="0"/>
    <n v="6.5"/>
    <n v="0"/>
    <n v="0"/>
    <n v="13.2"/>
    <n v="1"/>
    <n v="0"/>
    <n v="13.1"/>
  </r>
  <r>
    <x v="15"/>
    <n v="16108"/>
    <x v="15"/>
    <s v="San Ignacio"/>
    <n v="3"/>
    <s v="Denuncias"/>
    <n v="220104005"/>
    <n v="220104"/>
    <s v="Delitos Sexuales"/>
    <s v="Violación"/>
    <n v="3"/>
    <n v="6.1"/>
    <n v="6.1"/>
    <n v="6.1"/>
    <n v="0"/>
    <n v="12.1"/>
    <n v="0"/>
    <n v="0"/>
    <n v="0"/>
    <n v="13.1"/>
    <n v="6.6"/>
    <n v="1"/>
    <n v="6.7"/>
    <n v="6"/>
    <n v="0"/>
    <n v="12.1"/>
    <n v="0"/>
    <n v="12.1"/>
    <n v="1"/>
    <n v="0"/>
    <n v="0"/>
    <n v="13.1"/>
    <n v="6.6"/>
    <n v="0"/>
    <n v="1"/>
    <n v="6.7"/>
    <n v="12"/>
    <n v="0"/>
    <n v="12.1"/>
    <n v="12.1"/>
    <n v="6.1"/>
    <n v="1"/>
    <n v="0"/>
    <n v="13"/>
    <n v="0"/>
    <n v="0"/>
    <n v="0"/>
    <n v="6.7"/>
    <n v="0"/>
    <n v="0"/>
    <n v="6.1"/>
    <n v="6.1"/>
    <n v="12.1"/>
    <n v="36.4"/>
    <n v="18.2"/>
    <n v="0"/>
    <n v="6.5"/>
    <n v="0"/>
    <n v="0"/>
    <n v="13.2"/>
    <n v="1"/>
    <n v="0"/>
    <n v="13.1"/>
  </r>
  <r>
    <x v="15"/>
    <n v="16108"/>
    <x v="15"/>
    <s v="San Ignacio"/>
    <n v="4"/>
    <s v="Detenciones"/>
    <n v="220104005"/>
    <n v="220104"/>
    <s v="Delitos Sexuales"/>
    <s v="Violación"/>
    <n v="4"/>
    <n v="0"/>
    <n v="6.1"/>
    <n v="0"/>
    <n v="6.1"/>
    <n v="1"/>
    <n v="0"/>
    <n v="0"/>
    <n v="0"/>
    <n v="0"/>
    <n v="0"/>
    <n v="1"/>
    <n v="0"/>
    <n v="0"/>
    <n v="0"/>
    <n v="0"/>
    <n v="0"/>
    <n v="0"/>
    <n v="1"/>
    <n v="0"/>
    <n v="6.5"/>
    <n v="0"/>
    <n v="0"/>
    <n v="0"/>
    <n v="1"/>
    <n v="0"/>
    <n v="0"/>
    <n v="0"/>
    <n v="0"/>
    <n v="0"/>
    <n v="6.1"/>
    <n v="1"/>
    <n v="0"/>
    <n v="0"/>
    <n v="0"/>
    <n v="0"/>
    <n v="0"/>
    <n v="1"/>
    <n v="0"/>
    <n v="0"/>
    <n v="0"/>
    <n v="0"/>
    <n v="6.1"/>
    <n v="6.1"/>
    <n v="1"/>
    <n v="0"/>
    <n v="0"/>
    <n v="0"/>
    <n v="0"/>
    <n v="0"/>
    <n v="1"/>
    <n v="0"/>
    <n v="0"/>
  </r>
  <r>
    <x v="15"/>
    <n v="16109"/>
    <x v="15"/>
    <s v="Yungay"/>
    <n v="1"/>
    <s v="Aprehendidos"/>
    <n v="220104005"/>
    <n v="220104"/>
    <s v="Delitos Sexuales"/>
    <s v="Violación"/>
    <n v="1"/>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109"/>
    <x v="15"/>
    <s v="Yungay"/>
    <n v="2"/>
    <s v="Casos Policiales"/>
    <n v="220104005"/>
    <n v="220104"/>
    <s v="Delitos Sexuales"/>
    <s v="Violación"/>
    <n v="2"/>
    <n v="0"/>
    <n v="11.3"/>
    <n v="5.6"/>
    <n v="5.6"/>
    <n v="1"/>
    <n v="16.7"/>
    <n v="0"/>
    <n v="5.3"/>
    <n v="5.3"/>
    <n v="0"/>
    <n v="1"/>
    <n v="0"/>
    <n v="10.8"/>
    <n v="17.100000000000001"/>
    <n v="11.3"/>
    <n v="11.3"/>
    <n v="0"/>
    <n v="16.8"/>
    <n v="0"/>
    <n v="0"/>
    <n v="5.3"/>
    <n v="0"/>
    <n v="0"/>
    <n v="1"/>
    <n v="0"/>
    <n v="0"/>
    <n v="11.4"/>
    <n v="5.7"/>
    <n v="0"/>
    <n v="5.6"/>
    <n v="1"/>
    <n v="5.6"/>
    <n v="10.6"/>
    <n v="5.3"/>
    <n v="5.2"/>
    <n v="10.4"/>
    <n v="5.2"/>
    <n v="5.2"/>
    <n v="0"/>
    <n v="5.7"/>
    <n v="0"/>
    <n v="11.3"/>
    <n v="0"/>
    <n v="5.6"/>
    <n v="11.1"/>
    <n v="5.3"/>
    <n v="5.3"/>
    <n v="0"/>
    <n v="0"/>
    <n v="10.4"/>
    <n v="0"/>
    <n v="5.3"/>
  </r>
  <r>
    <x v="15"/>
    <n v="16109"/>
    <x v="15"/>
    <s v="Yungay"/>
    <n v="3"/>
    <s v="Denuncias"/>
    <n v="220104005"/>
    <n v="220104"/>
    <s v="Delitos Sexuales"/>
    <s v="Violación"/>
    <n v="3"/>
    <n v="0"/>
    <n v="5.7"/>
    <n v="5.6"/>
    <n v="5.6"/>
    <n v="1"/>
    <n v="11.1"/>
    <n v="0"/>
    <n v="5.3"/>
    <n v="5.3"/>
    <n v="0"/>
    <n v="1"/>
    <n v="0"/>
    <n v="10.8"/>
    <n v="5.7"/>
    <n v="11.3"/>
    <n v="11.3"/>
    <n v="0"/>
    <n v="16.8"/>
    <n v="0"/>
    <n v="0"/>
    <n v="5.3"/>
    <n v="0"/>
    <n v="0"/>
    <n v="1"/>
    <n v="0"/>
    <n v="0"/>
    <n v="11.4"/>
    <n v="5.7"/>
    <n v="0"/>
    <n v="5.6"/>
    <n v="1"/>
    <n v="5.6"/>
    <n v="5.3"/>
    <n v="0"/>
    <n v="5.2"/>
    <n v="10.4"/>
    <n v="1"/>
    <n v="0"/>
    <n v="0"/>
    <n v="5.7"/>
    <n v="0"/>
    <n v="5.6"/>
    <n v="0"/>
    <n v="1"/>
    <n v="11.1"/>
    <n v="5.3"/>
    <n v="5.3"/>
    <n v="0"/>
    <n v="0"/>
    <n v="10.4"/>
    <n v="0"/>
    <n v="5.3"/>
  </r>
  <r>
    <x v="15"/>
    <n v="16109"/>
    <x v="15"/>
    <s v="Yungay"/>
    <n v="4"/>
    <s v="Detenciones"/>
    <n v="220104005"/>
    <n v="220104"/>
    <s v="Delitos Sexuales"/>
    <s v="Violación"/>
    <n v="4"/>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201"/>
    <x v="15"/>
    <s v="Quirihue"/>
    <n v="1"/>
    <s v="Aprehendidos"/>
    <n v="220104005"/>
    <n v="220104"/>
    <s v="Delitos Sexuales"/>
    <s v="Violación"/>
    <n v="1"/>
    <n v="0"/>
    <n v="8.4"/>
    <n v="8.4"/>
    <n v="8.4"/>
    <n v="1"/>
    <n v="0"/>
    <n v="0"/>
    <n v="0"/>
    <n v="0"/>
    <n v="0"/>
    <n v="1"/>
    <n v="8.1999999999999993"/>
    <n v="0"/>
    <n v="0"/>
    <n v="0"/>
    <n v="0"/>
    <n v="0"/>
    <n v="1"/>
    <n v="0"/>
    <n v="0"/>
    <n v="0"/>
    <n v="8.3000000000000007"/>
    <n v="0"/>
    <n v="1"/>
    <n v="0"/>
    <n v="0"/>
    <n v="0"/>
    <n v="0"/>
    <n v="0"/>
    <n v="0"/>
    <n v="1"/>
    <n v="0"/>
    <n v="0"/>
    <n v="0"/>
    <n v="8.3000000000000007"/>
    <n v="0"/>
    <n v="1"/>
    <n v="0"/>
    <n v="0"/>
    <n v="8.5"/>
    <n v="0"/>
    <n v="0"/>
    <n v="0"/>
    <n v="1"/>
    <n v="0"/>
    <n v="8.4"/>
    <n v="0"/>
    <n v="0"/>
    <n v="0"/>
    <n v="1"/>
    <n v="8.3000000000000007"/>
    <n v="0"/>
  </r>
  <r>
    <x v="15"/>
    <n v="16201"/>
    <x v="15"/>
    <s v="Quirihue"/>
    <n v="2"/>
    <s v="Casos Policiales"/>
    <n v="220104005"/>
    <n v="220104"/>
    <s v="Delitos Sexuales"/>
    <s v="Violación"/>
    <n v="2"/>
    <n v="0"/>
    <n v="25.3"/>
    <n v="16.8"/>
    <n v="8.4"/>
    <n v="1"/>
    <n v="8.4"/>
    <n v="0"/>
    <n v="0"/>
    <n v="0"/>
    <n v="0"/>
    <n v="1"/>
    <n v="16.7"/>
    <n v="16.399999999999999"/>
    <n v="0"/>
    <n v="0"/>
    <n v="0"/>
    <n v="16.8"/>
    <n v="1"/>
    <n v="0"/>
    <n v="0"/>
    <n v="0"/>
    <n v="16.7"/>
    <n v="8.3000000000000007"/>
    <n v="1"/>
    <n v="0"/>
    <n v="0"/>
    <n v="0"/>
    <n v="8.4"/>
    <n v="0"/>
    <n v="8.4"/>
    <n v="1"/>
    <n v="0"/>
    <n v="0"/>
    <n v="0"/>
    <n v="8.3000000000000007"/>
    <n v="0"/>
    <n v="1"/>
    <n v="16.7"/>
    <n v="0"/>
    <n v="8.5"/>
    <n v="0"/>
    <n v="8.4"/>
    <n v="16.8"/>
    <n v="8.4"/>
    <n v="0"/>
    <n v="16.7"/>
    <n v="0"/>
    <n v="0"/>
    <n v="8.3000000000000007"/>
    <n v="1"/>
    <n v="25"/>
    <n v="0"/>
  </r>
  <r>
    <x v="15"/>
    <n v="16201"/>
    <x v="15"/>
    <s v="Quirihue"/>
    <n v="3"/>
    <s v="Denuncias"/>
    <n v="220104005"/>
    <n v="220104"/>
    <s v="Delitos Sexuales"/>
    <s v="Violación"/>
    <n v="3"/>
    <n v="0"/>
    <n v="16.899999999999999"/>
    <n v="8.4"/>
    <n v="0"/>
    <n v="1"/>
    <n v="8.4"/>
    <n v="0"/>
    <n v="0"/>
    <n v="0"/>
    <n v="0"/>
    <n v="1"/>
    <n v="8.3000000000000007"/>
    <n v="16.399999999999999"/>
    <n v="0"/>
    <n v="0"/>
    <n v="0"/>
    <n v="16.8"/>
    <n v="1"/>
    <n v="0"/>
    <n v="0"/>
    <n v="0"/>
    <n v="8.3000000000000007"/>
    <n v="8.3000000000000007"/>
    <n v="1"/>
    <n v="0"/>
    <n v="0"/>
    <n v="0"/>
    <n v="8.4"/>
    <n v="0"/>
    <n v="8.4"/>
    <n v="1"/>
    <n v="0"/>
    <n v="0"/>
    <n v="0"/>
    <n v="0"/>
    <n v="0"/>
    <n v="1"/>
    <n v="16.7"/>
    <n v="0"/>
    <n v="0"/>
    <n v="0"/>
    <n v="8.4"/>
    <n v="16.8"/>
    <n v="8.4"/>
    <n v="0"/>
    <n v="8.4"/>
    <n v="0"/>
    <n v="0"/>
    <n v="8.3000000000000007"/>
    <n v="1"/>
    <n v="16.7"/>
    <n v="0"/>
  </r>
  <r>
    <x v="15"/>
    <n v="16201"/>
    <x v="15"/>
    <s v="Quirihue"/>
    <n v="4"/>
    <s v="Detenciones"/>
    <n v="220104005"/>
    <n v="220104"/>
    <s v="Delitos Sexuales"/>
    <s v="Violación"/>
    <n v="4"/>
    <n v="0"/>
    <n v="8.4"/>
    <n v="8.4"/>
    <n v="8.4"/>
    <n v="1"/>
    <n v="0"/>
    <n v="0"/>
    <n v="0"/>
    <n v="0"/>
    <n v="0"/>
    <n v="1"/>
    <n v="8.3000000000000007"/>
    <n v="0"/>
    <n v="0"/>
    <n v="0"/>
    <n v="0"/>
    <n v="0"/>
    <n v="1"/>
    <n v="0"/>
    <n v="0"/>
    <n v="0"/>
    <n v="8.3000000000000007"/>
    <n v="0"/>
    <n v="1"/>
    <n v="0"/>
    <n v="0"/>
    <n v="0"/>
    <n v="0"/>
    <n v="0"/>
    <n v="0"/>
    <n v="1"/>
    <n v="0"/>
    <n v="0"/>
    <n v="0"/>
    <n v="8.3000000000000007"/>
    <n v="0"/>
    <n v="1"/>
    <n v="0"/>
    <n v="0"/>
    <n v="8.5"/>
    <n v="0"/>
    <n v="0"/>
    <n v="0"/>
    <n v="1"/>
    <n v="0"/>
    <n v="8.4"/>
    <n v="0"/>
    <n v="0"/>
    <n v="0"/>
    <n v="1"/>
    <n v="8.3000000000000007"/>
    <n v="0"/>
  </r>
  <r>
    <x v="15"/>
    <n v="16202"/>
    <x v="15"/>
    <s v="Cobquecura"/>
    <n v="1"/>
    <s v="Aprehendidos"/>
    <n v="220104005"/>
    <n v="220104"/>
    <s v="Delitos Sexuales"/>
    <s v="Violación"/>
    <n v="1"/>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2"/>
    <x v="15"/>
    <s v="Cobquecura"/>
    <n v="2"/>
    <s v="Casos Policiales"/>
    <n v="220104005"/>
    <n v="220104"/>
    <s v="Delitos Sexuales"/>
    <s v="Violación"/>
    <n v="2"/>
    <n v="0"/>
    <n v="0"/>
    <n v="18.5"/>
    <n v="0"/>
    <n v="1"/>
    <n v="0"/>
    <n v="0"/>
    <n v="0"/>
    <n v="20.8"/>
    <n v="0"/>
    <n v="1"/>
    <n v="0"/>
    <n v="19"/>
    <n v="0"/>
    <n v="0"/>
    <n v="0"/>
    <n v="0"/>
    <n v="1"/>
    <n v="0"/>
    <n v="0"/>
    <n v="0"/>
    <n v="0"/>
    <n v="0"/>
    <n v="1"/>
    <n v="21.7"/>
    <n v="0"/>
    <n v="0"/>
    <n v="0"/>
    <n v="0"/>
    <n v="0"/>
    <n v="1"/>
    <n v="0"/>
    <n v="0"/>
    <n v="0"/>
    <n v="0"/>
    <n v="0"/>
    <n v="1"/>
    <n v="0"/>
    <n v="0"/>
    <n v="36.6"/>
    <n v="0"/>
    <n v="0"/>
    <n v="55.6"/>
    <n v="18.600000000000001"/>
    <n v="0"/>
    <n v="0"/>
    <n v="0"/>
    <n v="0"/>
    <n v="0"/>
    <n v="1"/>
    <n v="0"/>
    <n v="20.8"/>
  </r>
  <r>
    <x v="15"/>
    <n v="16202"/>
    <x v="15"/>
    <s v="Cobquecura"/>
    <n v="3"/>
    <s v="Denuncias"/>
    <n v="220104005"/>
    <n v="220104"/>
    <s v="Delitos Sexuales"/>
    <s v="Violación"/>
    <n v="3"/>
    <n v="0"/>
    <n v="0"/>
    <n v="18.5"/>
    <n v="0"/>
    <n v="1"/>
    <n v="0"/>
    <n v="0"/>
    <n v="0"/>
    <n v="20.8"/>
    <n v="0"/>
    <n v="1"/>
    <n v="0"/>
    <n v="0"/>
    <n v="0"/>
    <n v="0"/>
    <n v="0"/>
    <n v="0"/>
    <n v="1"/>
    <n v="0"/>
    <n v="0"/>
    <n v="0"/>
    <n v="0"/>
    <n v="0"/>
    <n v="1"/>
    <n v="0"/>
    <n v="0"/>
    <n v="0"/>
    <n v="0"/>
    <n v="0"/>
    <n v="0"/>
    <n v="1"/>
    <n v="0"/>
    <n v="0"/>
    <n v="0"/>
    <n v="0"/>
    <n v="0"/>
    <n v="1"/>
    <n v="0"/>
    <n v="0"/>
    <n v="36.6"/>
    <n v="0"/>
    <n v="0"/>
    <n v="37.1"/>
    <n v="18.600000000000001"/>
    <n v="0"/>
    <n v="0"/>
    <n v="0"/>
    <n v="0"/>
    <n v="0"/>
    <n v="1"/>
    <n v="0"/>
    <n v="20.8"/>
  </r>
  <r>
    <x v="15"/>
    <n v="16202"/>
    <x v="15"/>
    <s v="Cobquecura"/>
    <n v="4"/>
    <s v="Detenciones"/>
    <n v="220104005"/>
    <n v="220104"/>
    <s v="Delitos Sexuales"/>
    <s v="Violación"/>
    <n v="4"/>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3"/>
    <x v="15"/>
    <s v="Coelemu"/>
    <n v="1"/>
    <s v="Aprehendidos"/>
    <n v="220104005"/>
    <n v="220104"/>
    <s v="Delitos Sexuales"/>
    <s v="Violación"/>
    <n v="1"/>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3"/>
    <x v="15"/>
    <s v="Coelemu"/>
    <n v="2"/>
    <s v="Casos Policiales"/>
    <n v="220104005"/>
    <n v="220104"/>
    <s v="Delitos Sexuales"/>
    <s v="Violación"/>
    <n v="2"/>
    <n v="6.1"/>
    <n v="6.1"/>
    <n v="6.1"/>
    <n v="0"/>
    <n v="12.1"/>
    <n v="6"/>
    <n v="0"/>
    <n v="0"/>
    <n v="6.7"/>
    <n v="6.8"/>
    <n v="6.9"/>
    <n v="6.9"/>
    <n v="5.9"/>
    <n v="12.1"/>
    <n v="6.1"/>
    <n v="6.1"/>
    <n v="6"/>
    <n v="12.1"/>
    <n v="12.1"/>
    <n v="0"/>
    <n v="0"/>
    <n v="6.8"/>
    <n v="6.8"/>
    <n v="6.9"/>
    <n v="0"/>
    <n v="0"/>
    <n v="6.1"/>
    <n v="0"/>
    <n v="0"/>
    <n v="6"/>
    <n v="1"/>
    <n v="0"/>
    <n v="0"/>
    <n v="0"/>
    <n v="0"/>
    <n v="6.8"/>
    <n v="6.9"/>
    <n v="0"/>
    <n v="5.9"/>
    <n v="0"/>
    <n v="6.1"/>
    <n v="0"/>
    <n v="0"/>
    <n v="1"/>
    <n v="6"/>
    <n v="6.7"/>
    <n v="13.5"/>
    <n v="6.8"/>
    <n v="6.8"/>
    <n v="1"/>
    <n v="0"/>
    <n v="6.7"/>
  </r>
  <r>
    <x v="15"/>
    <n v="16203"/>
    <x v="15"/>
    <s v="Coelemu"/>
    <n v="3"/>
    <s v="Denuncias"/>
    <n v="220104005"/>
    <n v="220104"/>
    <s v="Delitos Sexuales"/>
    <s v="Violación"/>
    <n v="3"/>
    <n v="6.1"/>
    <n v="0"/>
    <n v="0"/>
    <n v="0"/>
    <n v="6"/>
    <n v="0"/>
    <n v="0"/>
    <n v="0"/>
    <n v="6.7"/>
    <n v="6.8"/>
    <n v="6.9"/>
    <n v="6.9"/>
    <n v="5.9"/>
    <n v="12.1"/>
    <n v="6.1"/>
    <n v="6.1"/>
    <n v="6"/>
    <n v="12.1"/>
    <n v="12.1"/>
    <n v="0"/>
    <n v="0"/>
    <n v="6.8"/>
    <n v="6.8"/>
    <n v="6.9"/>
    <n v="0"/>
    <n v="0"/>
    <n v="6.1"/>
    <n v="0"/>
    <n v="0"/>
    <n v="0"/>
    <n v="1"/>
    <n v="0"/>
    <n v="0"/>
    <n v="0"/>
    <n v="0"/>
    <n v="6.8"/>
    <n v="6.9"/>
    <n v="0"/>
    <n v="5.9"/>
    <n v="0"/>
    <n v="0"/>
    <n v="0"/>
    <n v="0"/>
    <n v="1"/>
    <n v="0"/>
    <n v="6.7"/>
    <n v="13.5"/>
    <n v="6.8"/>
    <n v="6.8"/>
    <n v="1"/>
    <n v="0"/>
    <n v="6.7"/>
  </r>
  <r>
    <x v="15"/>
    <n v="16203"/>
    <x v="15"/>
    <s v="Coelemu"/>
    <n v="4"/>
    <s v="Detenciones"/>
    <n v="220104005"/>
    <n v="220104"/>
    <s v="Delitos Sexuales"/>
    <s v="Violación"/>
    <n v="4"/>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4"/>
    <x v="15"/>
    <s v="Ninhue"/>
    <n v="1"/>
    <s v="Aprehendidos"/>
    <n v="220104005"/>
    <n v="220104"/>
    <s v="Delitos Sexuales"/>
    <s v="Violación"/>
    <n v="1"/>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4"/>
    <x v="15"/>
    <s v="Ninhue"/>
    <n v="2"/>
    <s v="Casos Policiales"/>
    <n v="220104005"/>
    <n v="220104"/>
    <s v="Delitos Sexuales"/>
    <s v="Violación"/>
    <n v="2"/>
    <n v="0"/>
    <n v="0"/>
    <n v="0"/>
    <n v="0"/>
    <n v="18.100000000000001"/>
    <n v="0"/>
    <n v="0"/>
    <n v="0"/>
    <n v="0"/>
    <n v="0"/>
    <n v="1"/>
    <n v="0"/>
    <n v="0"/>
    <n v="0"/>
    <n v="0"/>
    <n v="0"/>
    <n v="0"/>
    <n v="1"/>
    <n v="0"/>
    <n v="0"/>
    <n v="20.3"/>
    <n v="0"/>
    <n v="0"/>
    <n v="21.1"/>
    <n v="42.8"/>
    <n v="0"/>
    <n v="17.8"/>
    <n v="0"/>
    <n v="0"/>
    <n v="0"/>
    <n v="1"/>
    <n v="0"/>
    <n v="0"/>
    <n v="0"/>
    <n v="0"/>
    <n v="0"/>
    <n v="21.2"/>
    <n v="0"/>
    <n v="0"/>
    <n v="0"/>
    <n v="17.899999999999999"/>
    <n v="0"/>
    <n v="0"/>
    <n v="1"/>
    <n v="18.2"/>
    <n v="0"/>
    <n v="0"/>
    <n v="0"/>
    <n v="21"/>
    <n v="1"/>
    <n v="21.6"/>
    <n v="0"/>
  </r>
  <r>
    <x v="15"/>
    <n v="16204"/>
    <x v="15"/>
    <s v="Ninhue"/>
    <n v="3"/>
    <s v="Denuncias"/>
    <n v="220104005"/>
    <n v="220104"/>
    <s v="Delitos Sexuales"/>
    <s v="Violación"/>
    <n v="3"/>
    <n v="0"/>
    <n v="0"/>
    <n v="0"/>
    <n v="0"/>
    <n v="1"/>
    <n v="0"/>
    <n v="0"/>
    <n v="0"/>
    <n v="0"/>
    <n v="0"/>
    <n v="1"/>
    <n v="0"/>
    <n v="0"/>
    <n v="0"/>
    <n v="0"/>
    <n v="0"/>
    <n v="0"/>
    <n v="1"/>
    <n v="0"/>
    <n v="0"/>
    <n v="20.3"/>
    <n v="0"/>
    <n v="0"/>
    <n v="21.1"/>
    <n v="42.8"/>
    <n v="0"/>
    <n v="17.8"/>
    <n v="0"/>
    <n v="0"/>
    <n v="0"/>
    <n v="1"/>
    <n v="0"/>
    <n v="0"/>
    <n v="0"/>
    <n v="0"/>
    <n v="0"/>
    <n v="21.2"/>
    <n v="0"/>
    <n v="0"/>
    <n v="0"/>
    <n v="17.899999999999999"/>
    <n v="0"/>
    <n v="0"/>
    <n v="1"/>
    <n v="0"/>
    <n v="0"/>
    <n v="0"/>
    <n v="0"/>
    <n v="21"/>
    <n v="1"/>
    <n v="21.6"/>
    <n v="0"/>
  </r>
  <r>
    <x v="15"/>
    <n v="16204"/>
    <x v="15"/>
    <s v="Ninhue"/>
    <n v="4"/>
    <s v="Detenciones"/>
    <n v="220104005"/>
    <n v="220104"/>
    <s v="Delitos Sexuales"/>
    <s v="Violación"/>
    <n v="4"/>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5"/>
    <x v="15"/>
    <s v="Portezue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5"/>
    <n v="16205"/>
    <x v="15"/>
    <s v="Portezuelo"/>
    <n v="2"/>
    <s v="Casos Policiales"/>
    <n v="220104005"/>
    <n v="220104"/>
    <s v="Delitos Sexuales"/>
    <s v="Violación"/>
    <n v="2"/>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3"/>
    <s v="Denuncias"/>
    <n v="220104005"/>
    <n v="220104"/>
    <s v="Delitos Sexuales"/>
    <s v="Violación"/>
    <n v="3"/>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206"/>
    <x v="15"/>
    <s v="Ránquil"/>
    <n v="1"/>
    <s v="Aprehendidos"/>
    <n v="220104005"/>
    <n v="220104"/>
    <s v="Delitos Sexuales"/>
    <s v="Violación"/>
    <n v="1"/>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6"/>
    <x v="15"/>
    <s v="Ránquil"/>
    <n v="2"/>
    <s v="Casos Policiales"/>
    <n v="220104005"/>
    <n v="220104"/>
    <s v="Delitos Sexuales"/>
    <s v="Violación"/>
    <n v="2"/>
    <n v="0"/>
    <n v="16.7"/>
    <n v="0"/>
    <n v="0"/>
    <n v="16.5"/>
    <n v="0"/>
    <n v="0"/>
    <n v="0"/>
    <n v="0"/>
    <n v="0"/>
    <n v="1"/>
    <n v="0"/>
    <n v="0"/>
    <n v="16.8"/>
    <n v="0"/>
    <n v="0"/>
    <n v="0"/>
    <n v="1"/>
    <n v="0"/>
    <n v="0"/>
    <n v="0"/>
    <n v="0"/>
    <n v="0"/>
    <n v="1"/>
    <n v="0"/>
    <n v="0"/>
    <n v="16.8"/>
    <n v="0"/>
    <n v="16.600000000000001"/>
    <n v="16.5"/>
    <n v="1"/>
    <n v="16.399999999999999"/>
    <n v="0"/>
    <n v="22.2"/>
    <n v="0"/>
    <n v="22.9"/>
    <n v="1"/>
    <n v="23.8"/>
    <n v="0"/>
    <n v="16.8"/>
    <n v="0"/>
    <n v="0"/>
    <n v="0"/>
    <n v="1"/>
    <n v="16.399999999999999"/>
    <n v="43.7"/>
    <n v="0"/>
    <n v="0"/>
    <n v="0"/>
    <n v="1"/>
    <n v="0"/>
    <n v="0"/>
  </r>
  <r>
    <x v="15"/>
    <n v="16206"/>
    <x v="15"/>
    <s v="Ránquil"/>
    <n v="3"/>
    <s v="Denuncias"/>
    <n v="220104005"/>
    <n v="220104"/>
    <s v="Delitos Sexuales"/>
    <s v="Violación"/>
    <n v="3"/>
    <n v="0"/>
    <n v="16.7"/>
    <n v="0"/>
    <n v="0"/>
    <n v="16.5"/>
    <n v="0"/>
    <n v="0"/>
    <n v="0"/>
    <n v="0"/>
    <n v="0"/>
    <n v="1"/>
    <n v="0"/>
    <n v="0"/>
    <n v="16.8"/>
    <n v="0"/>
    <n v="0"/>
    <n v="0"/>
    <n v="1"/>
    <n v="0"/>
    <n v="0"/>
    <n v="0"/>
    <n v="0"/>
    <n v="0"/>
    <n v="1"/>
    <n v="0"/>
    <n v="0"/>
    <n v="16.8"/>
    <n v="0"/>
    <n v="16.600000000000001"/>
    <n v="16.5"/>
    <n v="1"/>
    <n v="0"/>
    <n v="0"/>
    <n v="22.2"/>
    <n v="0"/>
    <n v="22.9"/>
    <n v="1"/>
    <n v="23.8"/>
    <n v="0"/>
    <n v="16.8"/>
    <n v="0"/>
    <n v="0"/>
    <n v="0"/>
    <n v="1"/>
    <n v="16.399999999999999"/>
    <n v="43.7"/>
    <n v="0"/>
    <n v="0"/>
    <n v="0"/>
    <n v="1"/>
    <n v="0"/>
    <n v="0"/>
  </r>
  <r>
    <x v="15"/>
    <n v="16206"/>
    <x v="15"/>
    <s v="Ránquil"/>
    <n v="4"/>
    <s v="Detenciones"/>
    <n v="220104005"/>
    <n v="220104"/>
    <s v="Delitos Sexuales"/>
    <s v="Violación"/>
    <n v="4"/>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7"/>
    <x v="15"/>
    <s v="Treguaco"/>
    <n v="1"/>
    <s v="Aprehendidos"/>
    <n v="220104005"/>
    <n v="220104"/>
    <s v="Delitos Sexuales"/>
    <s v="Violación"/>
    <n v="1"/>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207"/>
    <x v="15"/>
    <s v="Treguaco"/>
    <n v="2"/>
    <s v="Casos Policiales"/>
    <n v="220104005"/>
    <n v="220104"/>
    <s v="Delitos Sexuales"/>
    <s v="Violación"/>
    <n v="2"/>
    <n v="0"/>
    <n v="0"/>
    <n v="0"/>
    <n v="0"/>
    <n v="18.2"/>
    <n v="18.2"/>
    <n v="0"/>
    <n v="0"/>
    <n v="0"/>
    <n v="0"/>
    <n v="1"/>
    <n v="0"/>
    <n v="0"/>
    <n v="0"/>
    <n v="18.5"/>
    <n v="36.799999999999997"/>
    <n v="0"/>
    <n v="18.2"/>
    <n v="0"/>
    <n v="0"/>
    <n v="21"/>
    <n v="0"/>
    <n v="0"/>
    <n v="1"/>
    <n v="0"/>
    <n v="0"/>
    <n v="0"/>
    <n v="0"/>
    <n v="18.399999999999999"/>
    <n v="18.3"/>
    <n v="1"/>
    <n v="0"/>
    <n v="0"/>
    <n v="0"/>
    <n v="21.2"/>
    <n v="42.9"/>
    <n v="1"/>
    <n v="0"/>
    <n v="0"/>
    <n v="0"/>
    <n v="18.5"/>
    <n v="0"/>
    <n v="0"/>
    <n v="36.5"/>
    <n v="0"/>
    <n v="0"/>
    <n v="21.1"/>
    <n v="0"/>
    <n v="0"/>
    <n v="1"/>
    <n v="0"/>
    <n v="0"/>
  </r>
  <r>
    <x v="15"/>
    <n v="16207"/>
    <x v="15"/>
    <s v="Treguaco"/>
    <n v="3"/>
    <s v="Denuncias"/>
    <n v="220104005"/>
    <n v="220104"/>
    <s v="Delitos Sexuales"/>
    <s v="Violación"/>
    <n v="3"/>
    <n v="0"/>
    <n v="0"/>
    <n v="0"/>
    <n v="0"/>
    <n v="1"/>
    <n v="18.2"/>
    <n v="0"/>
    <n v="0"/>
    <n v="0"/>
    <n v="0"/>
    <n v="1"/>
    <n v="0"/>
    <n v="0"/>
    <n v="0"/>
    <n v="18.5"/>
    <n v="36.799999999999997"/>
    <n v="0"/>
    <n v="18.2"/>
    <n v="0"/>
    <n v="0"/>
    <n v="21"/>
    <n v="0"/>
    <n v="0"/>
    <n v="1"/>
    <n v="0"/>
    <n v="0"/>
    <n v="0"/>
    <n v="0"/>
    <n v="0"/>
    <n v="18.3"/>
    <n v="1"/>
    <n v="0"/>
    <n v="0"/>
    <n v="0"/>
    <n v="21.2"/>
    <n v="42.9"/>
    <n v="1"/>
    <n v="0"/>
    <n v="0"/>
    <n v="0"/>
    <n v="18.5"/>
    <n v="0"/>
    <n v="0"/>
    <n v="18.2"/>
    <n v="0"/>
    <n v="0"/>
    <n v="21.1"/>
    <n v="0"/>
    <n v="0"/>
    <n v="1"/>
    <n v="0"/>
    <n v="0"/>
  </r>
  <r>
    <x v="15"/>
    <n v="16207"/>
    <x v="15"/>
    <s v="Treguaco"/>
    <n v="4"/>
    <s v="Detenciones"/>
    <n v="220104005"/>
    <n v="220104"/>
    <s v="Delitos Sexuales"/>
    <s v="Violación"/>
    <n v="4"/>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301"/>
    <x v="15"/>
    <s v="San Carlos"/>
    <n v="1"/>
    <s v="Aprehendidos"/>
    <n v="220104005"/>
    <n v="220104"/>
    <s v="Delitos Sexuales"/>
    <s v="Violación"/>
    <n v="1"/>
    <n v="0"/>
    <n v="0"/>
    <n v="0"/>
    <n v="3.7"/>
    <n v="1.9"/>
    <n v="0"/>
    <n v="0"/>
    <n v="0"/>
    <n v="0"/>
    <n v="0"/>
    <n v="1"/>
    <n v="1.8"/>
    <n v="0"/>
    <n v="1.9"/>
    <n v="0"/>
    <n v="1.9"/>
    <n v="1.9"/>
    <n v="1"/>
    <n v="1.8"/>
    <n v="0"/>
    <n v="0"/>
    <n v="0"/>
    <n v="3.6"/>
    <n v="1"/>
    <n v="0"/>
    <n v="0"/>
    <n v="1.9"/>
    <n v="0"/>
    <n v="0"/>
    <n v="0"/>
    <n v="1.9"/>
    <n v="1.8"/>
    <n v="3.9"/>
    <n v="0"/>
    <n v="0"/>
    <n v="0"/>
    <n v="1"/>
    <n v="2"/>
    <n v="1.8"/>
    <n v="1.9"/>
    <n v="1.9"/>
    <n v="1.9"/>
    <n v="0"/>
    <n v="3.7"/>
    <n v="1.8"/>
    <n v="1.9"/>
    <n v="0"/>
    <n v="0"/>
    <n v="0"/>
    <n v="1"/>
    <n v="0"/>
    <n v="0"/>
  </r>
  <r>
    <x v="15"/>
    <n v="16301"/>
    <x v="15"/>
    <s v="San Carlos"/>
    <n v="2"/>
    <s v="Casos Policiales"/>
    <n v="220104005"/>
    <n v="220104"/>
    <s v="Delitos Sexuales"/>
    <s v="Violación"/>
    <n v="2"/>
    <n v="7.6"/>
    <n v="3.8"/>
    <n v="3.7"/>
    <n v="5.6"/>
    <n v="1.9"/>
    <n v="3.7"/>
    <n v="1.9"/>
    <n v="3.9"/>
    <n v="5.8"/>
    <n v="0"/>
    <n v="1.9"/>
    <n v="11.7"/>
    <n v="7.1"/>
    <n v="3.8"/>
    <n v="0"/>
    <n v="3.7"/>
    <n v="3.7"/>
    <n v="5.6"/>
    <n v="12.9"/>
    <n v="9.6999999999999993"/>
    <n v="3.9"/>
    <n v="5.8"/>
    <n v="7.8"/>
    <n v="1.9"/>
    <n v="3.9"/>
    <n v="3.6"/>
    <n v="5.7"/>
    <n v="0"/>
    <n v="3.7"/>
    <n v="3.7"/>
    <n v="5.6"/>
    <n v="9.1999999999999993"/>
    <n v="5.8"/>
    <n v="0"/>
    <n v="7.8"/>
    <n v="1.9"/>
    <n v="1.9"/>
    <n v="3.9"/>
    <n v="5.3"/>
    <n v="3.8"/>
    <n v="5.6"/>
    <n v="3.7"/>
    <n v="5.6"/>
    <n v="9.3000000000000007"/>
    <n v="3.7"/>
    <n v="5.8"/>
    <n v="3.9"/>
    <n v="9.6999999999999993"/>
    <n v="9.6999999999999993"/>
    <n v="5.9"/>
    <n v="5.9"/>
    <n v="5.8"/>
  </r>
  <r>
    <x v="15"/>
    <n v="16301"/>
    <x v="15"/>
    <s v="San Carlos"/>
    <n v="3"/>
    <s v="Denuncias"/>
    <n v="220104005"/>
    <n v="220104"/>
    <s v="Delitos Sexuales"/>
    <s v="Violación"/>
    <n v="3"/>
    <n v="7.6"/>
    <n v="3.8"/>
    <n v="3.7"/>
    <n v="1.9"/>
    <n v="1"/>
    <n v="3.7"/>
    <n v="1.9"/>
    <n v="3.9"/>
    <n v="5.8"/>
    <n v="0"/>
    <n v="1.9"/>
    <n v="9.8000000000000007"/>
    <n v="7.1"/>
    <n v="1.9"/>
    <n v="0"/>
    <n v="1.9"/>
    <n v="1.9"/>
    <n v="5.6"/>
    <n v="11.1"/>
    <n v="9.6999999999999993"/>
    <n v="3.9"/>
    <n v="5.8"/>
    <n v="3.9"/>
    <n v="1.9"/>
    <n v="3.9"/>
    <n v="3.6"/>
    <n v="3.8"/>
    <n v="0"/>
    <n v="3.7"/>
    <n v="3.7"/>
    <n v="3.7"/>
    <n v="7.4"/>
    <n v="1.9"/>
    <n v="0"/>
    <n v="7.8"/>
    <n v="1.9"/>
    <n v="1.9"/>
    <n v="2"/>
    <n v="3.6"/>
    <n v="1.9"/>
    <n v="3.8"/>
    <n v="1.9"/>
    <n v="5.6"/>
    <n v="5.6"/>
    <n v="1.8"/>
    <n v="3.9"/>
    <n v="3.9"/>
    <n v="9.6999999999999993"/>
    <n v="9.6999999999999993"/>
    <n v="5.9"/>
    <n v="5.9"/>
    <n v="5.8"/>
  </r>
  <r>
    <x v="15"/>
    <n v="16301"/>
    <x v="15"/>
    <s v="San Carlos"/>
    <n v="4"/>
    <s v="Detenciones"/>
    <n v="220104005"/>
    <n v="220104"/>
    <s v="Delitos Sexuales"/>
    <s v="Violación"/>
    <n v="4"/>
    <n v="0"/>
    <n v="0"/>
    <n v="0"/>
    <n v="3.7"/>
    <n v="1.9"/>
    <n v="0"/>
    <n v="0"/>
    <n v="0"/>
    <n v="0"/>
    <n v="0"/>
    <n v="1"/>
    <n v="2"/>
    <n v="0"/>
    <n v="1.9"/>
    <n v="0"/>
    <n v="1.9"/>
    <n v="1.9"/>
    <n v="1"/>
    <n v="1.8"/>
    <n v="0"/>
    <n v="0"/>
    <n v="0"/>
    <n v="3.9"/>
    <n v="1"/>
    <n v="0"/>
    <n v="0"/>
    <n v="1.9"/>
    <n v="0"/>
    <n v="0"/>
    <n v="0"/>
    <n v="1.9"/>
    <n v="1.8"/>
    <n v="3.9"/>
    <n v="0"/>
    <n v="0"/>
    <n v="0"/>
    <n v="1"/>
    <n v="2"/>
    <n v="1.8"/>
    <n v="1.9"/>
    <n v="1.9"/>
    <n v="1.9"/>
    <n v="0"/>
    <n v="3.7"/>
    <n v="1.8"/>
    <n v="1.9"/>
    <n v="0"/>
    <n v="0"/>
    <n v="0"/>
    <n v="1"/>
    <n v="0"/>
    <n v="0"/>
  </r>
  <r>
    <x v="15"/>
    <n v="16302"/>
    <x v="15"/>
    <s v="Coihueco"/>
    <n v="1"/>
    <s v="Aprehendidos"/>
    <n v="220104005"/>
    <n v="220104"/>
    <s v="Delitos Sexuales"/>
    <s v="Violación"/>
    <n v="1"/>
    <n v="0"/>
    <n v="3.8"/>
    <n v="0"/>
    <n v="3.8"/>
    <n v="3.8"/>
    <n v="3.7"/>
    <n v="3.7"/>
    <n v="0"/>
    <n v="0"/>
    <n v="3.6"/>
    <n v="1"/>
    <n v="0"/>
    <n v="0"/>
    <n v="0"/>
    <n v="0"/>
    <n v="0"/>
    <n v="0"/>
    <n v="1"/>
    <n v="0"/>
    <n v="0"/>
    <n v="0"/>
    <n v="0"/>
    <n v="0"/>
    <n v="1"/>
    <n v="0"/>
    <n v="0"/>
    <n v="7.7"/>
    <n v="0"/>
    <n v="3.8"/>
    <n v="0"/>
    <n v="3.8"/>
    <n v="0"/>
    <n v="0"/>
    <n v="0"/>
    <n v="0"/>
    <n v="0"/>
    <n v="1"/>
    <n v="0"/>
    <n v="0"/>
    <n v="0"/>
    <n v="0"/>
    <n v="0"/>
    <n v="0"/>
    <n v="1"/>
    <n v="0"/>
    <n v="0"/>
    <n v="0"/>
    <n v="0"/>
    <n v="0"/>
    <n v="4"/>
    <n v="0"/>
    <n v="0"/>
  </r>
  <r>
    <x v="15"/>
    <n v="16302"/>
    <x v="15"/>
    <s v="Coihueco"/>
    <n v="2"/>
    <s v="Casos Policiales"/>
    <n v="220104005"/>
    <n v="220104"/>
    <s v="Delitos Sexuales"/>
    <s v="Violación"/>
    <n v="2"/>
    <n v="7.7"/>
    <n v="3.8"/>
    <n v="0"/>
    <n v="18.899999999999999"/>
    <n v="3.8"/>
    <n v="7.5"/>
    <n v="4"/>
    <n v="0"/>
    <n v="0"/>
    <n v="4"/>
    <n v="4"/>
    <n v="8"/>
    <n v="0"/>
    <n v="3.9"/>
    <n v="3.8"/>
    <n v="0"/>
    <n v="11.3"/>
    <n v="7.5"/>
    <n v="0"/>
    <n v="4"/>
    <n v="4"/>
    <n v="0"/>
    <n v="4"/>
    <n v="12"/>
    <n v="8"/>
    <n v="0"/>
    <n v="7.7"/>
    <n v="3.8"/>
    <n v="3.8"/>
    <n v="0"/>
    <n v="15"/>
    <n v="0"/>
    <n v="4"/>
    <n v="4"/>
    <n v="0"/>
    <n v="4"/>
    <n v="1"/>
    <n v="4"/>
    <n v="3.5"/>
    <n v="7.7"/>
    <n v="3.8"/>
    <n v="0"/>
    <n v="0"/>
    <n v="15"/>
    <n v="3.7"/>
    <n v="0"/>
    <n v="0"/>
    <n v="0"/>
    <n v="0"/>
    <n v="8"/>
    <n v="4"/>
    <n v="0"/>
  </r>
  <r>
    <x v="15"/>
    <n v="16302"/>
    <x v="15"/>
    <s v="Coihueco"/>
    <n v="3"/>
    <s v="Denuncias"/>
    <n v="220104005"/>
    <n v="220104"/>
    <s v="Delitos Sexuales"/>
    <s v="Violación"/>
    <n v="3"/>
    <n v="7.7"/>
    <n v="0"/>
    <n v="0"/>
    <n v="15.1"/>
    <n v="1"/>
    <n v="3.7"/>
    <n v="0"/>
    <n v="0"/>
    <n v="0"/>
    <n v="0"/>
    <n v="4"/>
    <n v="8"/>
    <n v="0"/>
    <n v="3.9"/>
    <n v="3.8"/>
    <n v="0"/>
    <n v="11.3"/>
    <n v="7.5"/>
    <n v="0"/>
    <n v="4"/>
    <n v="4"/>
    <n v="0"/>
    <n v="4"/>
    <n v="12"/>
    <n v="8"/>
    <n v="0"/>
    <n v="3.9"/>
    <n v="3.8"/>
    <n v="0"/>
    <n v="0"/>
    <n v="11.3"/>
    <n v="0"/>
    <n v="4"/>
    <n v="4"/>
    <n v="0"/>
    <n v="4"/>
    <n v="1"/>
    <n v="4"/>
    <n v="3.5"/>
    <n v="7.7"/>
    <n v="3.8"/>
    <n v="0"/>
    <n v="0"/>
    <n v="15"/>
    <n v="3.7"/>
    <n v="0"/>
    <n v="0"/>
    <n v="0"/>
    <n v="0"/>
    <n v="4"/>
    <n v="4"/>
    <n v="0"/>
  </r>
  <r>
    <x v="15"/>
    <n v="16302"/>
    <x v="15"/>
    <s v="Coihueco"/>
    <n v="4"/>
    <s v="Detenciones"/>
    <n v="220104005"/>
    <n v="220104"/>
    <s v="Delitos Sexuales"/>
    <s v="Violación"/>
    <n v="4"/>
    <n v="0"/>
    <n v="3.8"/>
    <n v="0"/>
    <n v="3.8"/>
    <n v="3.8"/>
    <n v="3.7"/>
    <n v="4"/>
    <n v="0"/>
    <n v="0"/>
    <n v="4"/>
    <n v="1"/>
    <n v="0"/>
    <n v="0"/>
    <n v="0"/>
    <n v="0"/>
    <n v="0"/>
    <n v="0"/>
    <n v="1"/>
    <n v="0"/>
    <n v="0"/>
    <n v="0"/>
    <n v="0"/>
    <n v="0"/>
    <n v="1"/>
    <n v="0"/>
    <n v="0"/>
    <n v="3.9"/>
    <n v="0"/>
    <n v="3.8"/>
    <n v="0"/>
    <n v="3.8"/>
    <n v="0"/>
    <n v="0"/>
    <n v="0"/>
    <n v="0"/>
    <n v="0"/>
    <n v="1"/>
    <n v="0"/>
    <n v="0"/>
    <n v="0"/>
    <n v="0"/>
    <n v="0"/>
    <n v="0"/>
    <n v="1"/>
    <n v="0"/>
    <n v="0"/>
    <n v="0"/>
    <n v="0"/>
    <n v="0"/>
    <n v="4"/>
    <n v="0"/>
    <n v="0"/>
  </r>
  <r>
    <x v="15"/>
    <n v="16303"/>
    <x v="15"/>
    <s v="Ñiquén"/>
    <n v="1"/>
    <s v="Aprehendidos"/>
    <n v="220104005"/>
    <n v="220104"/>
    <s v="Delitos Sexuales"/>
    <s v="Violación"/>
    <n v="1"/>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3"/>
    <x v="15"/>
    <s v="Ñiquén"/>
    <n v="2"/>
    <s v="Casos Policiales"/>
    <n v="220104005"/>
    <n v="220104"/>
    <s v="Delitos Sexuales"/>
    <s v="Violación"/>
    <n v="2"/>
    <n v="0"/>
    <n v="0"/>
    <n v="0"/>
    <n v="8.6999999999999993"/>
    <n v="1"/>
    <n v="0"/>
    <n v="10.7"/>
    <n v="0"/>
    <n v="0"/>
    <n v="0"/>
    <n v="11.5"/>
    <n v="0"/>
    <n v="8.6"/>
    <n v="17.3"/>
    <n v="0"/>
    <n v="0"/>
    <n v="8.6999999999999993"/>
    <n v="1"/>
    <n v="8.6999999999999993"/>
    <n v="10.8"/>
    <n v="10.9"/>
    <n v="0"/>
    <n v="0"/>
    <n v="1"/>
    <n v="0"/>
    <n v="0"/>
    <n v="0"/>
    <n v="8.6"/>
    <n v="8.6999999999999993"/>
    <n v="0"/>
    <n v="1"/>
    <n v="0"/>
    <n v="0"/>
    <n v="0"/>
    <n v="0"/>
    <n v="34.1"/>
    <n v="1"/>
    <n v="11.8"/>
    <n v="0"/>
    <n v="8.6"/>
    <n v="17.3"/>
    <n v="8.6999999999999993"/>
    <n v="8.6999999999999993"/>
    <n v="1"/>
    <n v="17.3"/>
    <n v="0"/>
    <n v="0"/>
    <n v="0"/>
    <n v="22.8"/>
    <n v="1"/>
    <n v="0"/>
    <n v="0"/>
  </r>
  <r>
    <x v="15"/>
    <n v="16303"/>
    <x v="15"/>
    <s v="Ñiquén"/>
    <n v="3"/>
    <s v="Denuncias"/>
    <n v="220104005"/>
    <n v="220104"/>
    <s v="Delitos Sexuales"/>
    <s v="Violación"/>
    <n v="3"/>
    <n v="0"/>
    <n v="0"/>
    <n v="0"/>
    <n v="8.6999999999999993"/>
    <n v="1"/>
    <n v="0"/>
    <n v="10.7"/>
    <n v="0"/>
    <n v="0"/>
    <n v="0"/>
    <n v="11.5"/>
    <n v="0"/>
    <n v="8.6"/>
    <n v="8.6"/>
    <n v="0"/>
    <n v="0"/>
    <n v="0"/>
    <n v="1"/>
    <n v="8.6999999999999993"/>
    <n v="10.8"/>
    <n v="10.9"/>
    <n v="0"/>
    <n v="0"/>
    <n v="1"/>
    <n v="0"/>
    <n v="0"/>
    <n v="0"/>
    <n v="8.6"/>
    <n v="8.6999999999999993"/>
    <n v="0"/>
    <n v="1"/>
    <n v="0"/>
    <n v="0"/>
    <n v="0"/>
    <n v="0"/>
    <n v="22.7"/>
    <n v="1"/>
    <n v="11.8"/>
    <n v="0"/>
    <n v="8.6"/>
    <n v="8.6"/>
    <n v="8.6999999999999993"/>
    <n v="8.6999999999999993"/>
    <n v="1"/>
    <n v="17.3"/>
    <n v="0"/>
    <n v="0"/>
    <n v="0"/>
    <n v="22.8"/>
    <n v="1"/>
    <n v="0"/>
    <n v="0"/>
  </r>
  <r>
    <x v="15"/>
    <n v="16303"/>
    <x v="15"/>
    <s v="Ñiquén"/>
    <n v="4"/>
    <s v="Detenciones"/>
    <n v="220104005"/>
    <n v="220104"/>
    <s v="Delitos Sexuales"/>
    <s v="Violación"/>
    <n v="4"/>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4"/>
    <x v="15"/>
    <s v="San Fabiá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29.2"/>
    <n v="1"/>
    <n v="0"/>
    <n v="0"/>
  </r>
  <r>
    <x v="15"/>
    <n v="16304"/>
    <x v="15"/>
    <s v="San Fabián"/>
    <n v="2"/>
    <s v="Casos Policiales"/>
    <n v="220104005"/>
    <n v="220104"/>
    <s v="Delitos Sexuales"/>
    <s v="Violación"/>
    <n v="2"/>
    <n v="0"/>
    <n v="24.3"/>
    <n v="0"/>
    <n v="0"/>
    <n v="23.4"/>
    <n v="0"/>
    <n v="0"/>
    <n v="0"/>
    <n v="0"/>
    <n v="0"/>
    <n v="1"/>
    <n v="89.1"/>
    <n v="43"/>
    <n v="0"/>
    <n v="0"/>
    <n v="0"/>
    <n v="23.7"/>
    <n v="46.8"/>
    <n v="0"/>
    <n v="0"/>
    <n v="0"/>
    <n v="0"/>
    <n v="0"/>
    <n v="1"/>
    <n v="0"/>
    <n v="0"/>
    <n v="0"/>
    <n v="0"/>
    <n v="0"/>
    <n v="23.7"/>
    <n v="1"/>
    <n v="0"/>
    <n v="0"/>
    <n v="0"/>
    <n v="0"/>
    <n v="0"/>
    <n v="1"/>
    <n v="29.9"/>
    <n v="0"/>
    <n v="0"/>
    <n v="0"/>
    <n v="0"/>
    <n v="0"/>
    <n v="1"/>
    <n v="23.1"/>
    <n v="0"/>
    <n v="0"/>
    <n v="0"/>
    <n v="29.2"/>
    <n v="1"/>
    <n v="0"/>
    <n v="0"/>
  </r>
  <r>
    <x v="15"/>
    <n v="16304"/>
    <x v="15"/>
    <s v="San Fabián"/>
    <n v="3"/>
    <s v="Denuncias"/>
    <n v="220104005"/>
    <n v="220104"/>
    <s v="Delitos Sexuales"/>
    <s v="Violación"/>
    <n v="3"/>
    <n v="0"/>
    <n v="24.3"/>
    <n v="0"/>
    <n v="0"/>
    <n v="23.4"/>
    <n v="0"/>
    <n v="0"/>
    <n v="0"/>
    <n v="0"/>
    <n v="0"/>
    <n v="1"/>
    <n v="89.1"/>
    <n v="21.5"/>
    <n v="0"/>
    <n v="0"/>
    <n v="0"/>
    <n v="23.7"/>
    <n v="46.8"/>
    <n v="0"/>
    <n v="0"/>
    <n v="0"/>
    <n v="0"/>
    <n v="0"/>
    <n v="1"/>
    <n v="0"/>
    <n v="0"/>
    <n v="0"/>
    <n v="0"/>
    <n v="0"/>
    <n v="23.7"/>
    <n v="1"/>
    <n v="0"/>
    <n v="0"/>
    <n v="0"/>
    <n v="0"/>
    <n v="0"/>
    <n v="1"/>
    <n v="29.9"/>
    <n v="0"/>
    <n v="0"/>
    <n v="0"/>
    <n v="0"/>
    <n v="0"/>
    <n v="1"/>
    <n v="23.1"/>
    <n v="0"/>
    <n v="0"/>
    <n v="0"/>
    <n v="0"/>
    <n v="1"/>
    <n v="0"/>
    <n v="0"/>
  </r>
  <r>
    <x v="15"/>
    <n v="16304"/>
    <x v="15"/>
    <s v="San Fabián"/>
    <n v="4"/>
    <s v="Detenciones"/>
    <n v="220104005"/>
    <n v="220104"/>
    <s v="Delitos Sexuales"/>
    <s v="Violación"/>
    <n v="4"/>
    <n v="0"/>
    <n v="0"/>
    <n v="0"/>
    <n v="0"/>
    <n v="1"/>
    <n v="0"/>
    <n v="0"/>
    <n v="0"/>
    <n v="0"/>
    <n v="0"/>
    <n v="1"/>
    <n v="0"/>
    <n v="21.5"/>
    <n v="0"/>
    <n v="0"/>
    <n v="0"/>
    <n v="0"/>
    <n v="1"/>
    <n v="0"/>
    <n v="0"/>
    <n v="0"/>
    <n v="0"/>
    <n v="0"/>
    <n v="1"/>
    <n v="0"/>
    <n v="0"/>
    <n v="0"/>
    <n v="0"/>
    <n v="0"/>
    <n v="0"/>
    <n v="1"/>
    <n v="0"/>
    <n v="0"/>
    <n v="0"/>
    <n v="0"/>
    <n v="0"/>
    <n v="1"/>
    <n v="0"/>
    <n v="0"/>
    <n v="0"/>
    <n v="0"/>
    <n v="0"/>
    <n v="0"/>
    <n v="1"/>
    <n v="0"/>
    <n v="0"/>
    <n v="0"/>
    <n v="0"/>
    <n v="29.2"/>
    <n v="1"/>
    <n v="0"/>
    <n v="0"/>
  </r>
  <r>
    <x v="15"/>
    <n v="16305"/>
    <x v="15"/>
    <s v="San Nicolás"/>
    <n v="1"/>
    <s v="Aprehendidos"/>
    <n v="220104005"/>
    <n v="220104"/>
    <s v="Delitos Sexuales"/>
    <s v="Violación"/>
    <n v="1"/>
    <n v="0"/>
    <n v="0"/>
    <n v="0"/>
    <n v="0"/>
    <n v="1"/>
    <n v="0"/>
    <n v="0"/>
    <n v="0"/>
    <n v="0"/>
    <n v="0"/>
    <n v="1"/>
    <n v="0"/>
    <n v="8.1999999999999993"/>
    <n v="0"/>
    <n v="0"/>
    <n v="0"/>
    <n v="0"/>
    <n v="1"/>
    <n v="0"/>
    <n v="0"/>
    <n v="8.6"/>
    <n v="0"/>
    <n v="0"/>
    <n v="1"/>
    <n v="0"/>
    <n v="0"/>
    <n v="0"/>
    <n v="0"/>
    <n v="0"/>
    <n v="0"/>
    <n v="1"/>
    <n v="0"/>
    <n v="0"/>
    <n v="0"/>
    <n v="0"/>
    <n v="0"/>
    <n v="1"/>
    <n v="0"/>
    <n v="0"/>
    <n v="9.1999999999999993"/>
    <n v="0"/>
    <n v="0"/>
    <n v="0"/>
    <n v="1"/>
    <n v="0"/>
    <n v="0"/>
    <n v="0"/>
    <n v="0"/>
    <n v="0"/>
    <n v="1"/>
    <n v="0"/>
    <n v="0"/>
  </r>
  <r>
    <x v="15"/>
    <n v="16305"/>
    <x v="15"/>
    <s v="San Nicolás"/>
    <n v="2"/>
    <s v="Casos Policiales"/>
    <n v="220104005"/>
    <n v="220104"/>
    <s v="Delitos Sexuales"/>
    <s v="Violación"/>
    <n v="2"/>
    <n v="9.1999999999999993"/>
    <n v="0"/>
    <n v="0"/>
    <n v="8.9"/>
    <n v="17.600000000000001"/>
    <n v="0"/>
    <n v="0"/>
    <n v="0"/>
    <n v="0"/>
    <n v="0"/>
    <n v="1"/>
    <n v="0"/>
    <n v="8.1999999999999993"/>
    <n v="18.399999999999999"/>
    <n v="0"/>
    <n v="0"/>
    <n v="8.9"/>
    <n v="8.8000000000000007"/>
    <n v="8.6999999999999993"/>
    <n v="0"/>
    <n v="19.899999999999999"/>
    <n v="0"/>
    <n v="0"/>
    <n v="1"/>
    <n v="10"/>
    <n v="0"/>
    <n v="0"/>
    <n v="0"/>
    <n v="18"/>
    <n v="0"/>
    <n v="8.8000000000000007"/>
    <n v="8.6999999999999993"/>
    <n v="0"/>
    <n v="0"/>
    <n v="9.9"/>
    <n v="0"/>
    <n v="1"/>
    <n v="0"/>
    <n v="0"/>
    <n v="18.399999999999999"/>
    <n v="9.1"/>
    <n v="0"/>
    <n v="0"/>
    <n v="1"/>
    <n v="0"/>
    <n v="0"/>
    <n v="0"/>
    <n v="19.899999999999999"/>
    <n v="10"/>
    <n v="1"/>
    <n v="20"/>
    <n v="0"/>
  </r>
  <r>
    <x v="15"/>
    <n v="16305"/>
    <x v="15"/>
    <s v="San Nicolás"/>
    <n v="3"/>
    <s v="Denuncias"/>
    <n v="220104005"/>
    <n v="220104"/>
    <s v="Delitos Sexuales"/>
    <s v="Violación"/>
    <n v="3"/>
    <n v="9.1999999999999993"/>
    <n v="0"/>
    <n v="0"/>
    <n v="8.9"/>
    <n v="17.600000000000001"/>
    <n v="0"/>
    <n v="0"/>
    <n v="0"/>
    <n v="0"/>
    <n v="0"/>
    <n v="1"/>
    <n v="0"/>
    <n v="0"/>
    <n v="18.399999999999999"/>
    <n v="0"/>
    <n v="0"/>
    <n v="8.9"/>
    <n v="8.8000000000000007"/>
    <n v="8.6999999999999993"/>
    <n v="0"/>
    <n v="9.9"/>
    <n v="0"/>
    <n v="0"/>
    <n v="1"/>
    <n v="10"/>
    <n v="0"/>
    <n v="0"/>
    <n v="0"/>
    <n v="18"/>
    <n v="0"/>
    <n v="8.8000000000000007"/>
    <n v="8.6999999999999993"/>
    <n v="0"/>
    <n v="0"/>
    <n v="9.9"/>
    <n v="0"/>
    <n v="1"/>
    <n v="0"/>
    <n v="0"/>
    <n v="9.1999999999999993"/>
    <n v="9.1"/>
    <n v="0"/>
    <n v="0"/>
    <n v="1"/>
    <n v="0"/>
    <n v="0"/>
    <n v="0"/>
    <n v="19.899999999999999"/>
    <n v="10"/>
    <n v="1"/>
    <n v="20"/>
    <n v="0"/>
  </r>
  <r>
    <x v="15"/>
    <n v="16305"/>
    <x v="15"/>
    <s v="San Nicolás"/>
    <n v="4"/>
    <s v="Detenciones"/>
    <n v="220104005"/>
    <n v="220104"/>
    <s v="Delitos Sexuales"/>
    <s v="Violación"/>
    <n v="4"/>
    <n v="0"/>
    <n v="0"/>
    <n v="0"/>
    <n v="0"/>
    <n v="1"/>
    <n v="0"/>
    <n v="0"/>
    <n v="0"/>
    <n v="0"/>
    <n v="0"/>
    <n v="1"/>
    <n v="0"/>
    <n v="8.1999999999999993"/>
    <n v="0"/>
    <n v="0"/>
    <n v="0"/>
    <n v="0"/>
    <n v="1"/>
    <n v="0"/>
    <n v="0"/>
    <n v="9.9"/>
    <n v="0"/>
    <n v="0"/>
    <n v="1"/>
    <n v="0"/>
    <n v="0"/>
    <n v="0"/>
    <n v="0"/>
    <n v="0"/>
    <n v="0"/>
    <n v="1"/>
    <n v="0"/>
    <n v="0"/>
    <n v="0"/>
    <n v="0"/>
    <n v="0"/>
    <n v="1"/>
    <n v="0"/>
    <n v="0"/>
    <n v="9.1999999999999993"/>
    <n v="0"/>
    <n v="0"/>
    <n v="0"/>
    <n v="1"/>
    <n v="0"/>
    <n v="0"/>
    <n v="0"/>
    <n v="0"/>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sortType="ascending" defaultSubtotal="0">
      <extLst>
        <ext xmlns:x14="http://schemas.microsoft.com/office/spreadsheetml/2009/9/main" uri="{2946ED86-A175-432a-8AC1-64E0C546D7DE}">
          <x14:pivotField fillDownLabels="1"/>
        </ext>
      </extLst>
    </pivotField>
    <pivotField axis="axisRow" compact="0" outline="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261">
  <autoFilter ref="A1:C17" xr:uid="{9AD89A85-3878-4CE2-BF9D-CAC0AF32D78E}"/>
  <sortState xmlns:xlrd2="http://schemas.microsoft.com/office/spreadsheetml/2017/richdata2" ref="A2:B15">
    <sortCondition ref="A5:A17"/>
  </sortState>
  <tableColumns count="3">
    <tableColumn id="1" xr3:uid="{FA1BC744-4BF3-498E-8F65-1BB9D7E6BD04}" name="Código_Región" dataDxfId="2260"/>
    <tableColumn id="2" xr3:uid="{5ED27DE5-67BC-44CA-A77A-5C2FF37D4BDA}" name="Región"/>
    <tableColumn id="3" xr3:uid="{A6786D2D-C302-4A14-8AD8-1B90DD31F6BB}" name="Aux 1" dataDxfId="2259">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258">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257"/>
    <tableColumn id="2" xr3:uid="{AE249E1A-8931-4627-9C9F-0BF5E5179F96}" name="Comuna"/>
    <tableColumn id="3" xr3:uid="{52E91C99-DB02-476F-AA61-32C103AA62BD}" name="Aux 2" dataDxfId="2256">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255">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254"/>
    <tableColumn id="2" xr3:uid="{D7247E34-E8BD-4BB5-90B3-F851BF420661}" name="Comuna"/>
    <tableColumn id="3" xr3:uid="{BB9A7BC0-B719-44A7-AAB8-0062F068C7C9}" name="Aux 2" dataDxfId="2253">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252">
  <autoFilter ref="K2:L12" xr:uid="{443FAC90-EE1F-4131-A0A4-5A30E75C04A3}"/>
  <tableColumns count="2">
    <tableColumn id="1" xr3:uid="{4876B7B9-7BFB-4D8D-A4E1-7DDEC9563EBC}" name="Producto ID" dataDxfId="2251"/>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250">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249"/>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248">
  <autoFilter ref="W2:Y13" xr:uid="{2CE39735-33FF-4D4E-A398-F080BD322D0B}"/>
  <tableColumns count="3">
    <tableColumn id="1" xr3:uid="{26DCF823-F3D3-423C-A759-4CF6F9FB57F5}" name="Mercado ID" dataDxfId="2247"/>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246">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245"/>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244">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243"/>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242">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241"/>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240">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239"/>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238">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237"/>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236">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235"/>
    <tableColumn id="2" xr3:uid="{A9F2AA81-D299-422C-9CB0-25F9CB7CBE22}" name="Región"/>
    <tableColumn id="3" xr3:uid="{A9FFE74F-7C1A-41D9-BF42-0F1585D68482}" name="Aux 1" dataDxfId="2234">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233" tableBorderDxfId="2232">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231" tableBorderDxfId="2230">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229" tableBorderDxfId="2228">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227"/>
    <tableColumn id="3" xr3:uid="{C3068E04-FB23-4E70-A879-E69A9AB862D6}" uniqueName="3" name="descripcion" queryTableFieldId="3"/>
    <tableColumn id="4" xr3:uid="{588A68F9-BF4D-48D8-8C7B-3A93C4902BC1}" uniqueName="4" name="auxiliar" queryTableFieldId="4" dataDxfId="2226"/>
    <tableColumn id="5" xr3:uid="{5AB17CBE-107C-4A8E-A05D-81EE2520FE75}" uniqueName="5" name="parametro" queryTableFieldId="5" dataDxfId="2225"/>
    <tableColumn id="6" xr3:uid="{C4EF5471-F86F-4750-917B-AEF2D9B80FEE}" uniqueName="6" name="Columna1" queryTableFieldId="6" dataDxfId="2224">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223"/>
    <tableColumn id="4" xr3:uid="{700B12AE-4E7C-4189-8E59-EF210F95B414}" uniqueName="4" name="auxiliar" queryTableFieldId="4" dataDxfId="2222"/>
    <tableColumn id="5" xr3:uid="{0E332B85-18DA-4833-8E98-DF6283AB4B90}" uniqueName="5" name="fecha_inicio" queryTableFieldId="5" dataDxfId="2221"/>
    <tableColumn id="6" xr3:uid="{10B55D18-C2D1-4845-934C-754F561CA644}" uniqueName="6" name="fecha_termino" queryTableFieldId="6" dataDxfId="2220"/>
    <tableColumn id="7" xr3:uid="{C226911F-716F-43BC-973B-6B9F7FA4888F}" uniqueName="7" name="temporalidad" queryTableFieldId="7" dataDxfId="2219"/>
    <tableColumn id="8" xr3:uid="{522A6B4E-5CA7-4D1D-84FF-E6CB70D37CB8}" uniqueName="8" name="Columna1" queryTableFieldId="8" dataDxfId="2218">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17"/>
    <tableColumn id="3" xr3:uid="{22D30F4E-D1B3-410D-B0CF-1FE8EAEC55F3}" uniqueName="3" name="descripcion" queryTableFieldId="3" dataDxfId="2216"/>
    <tableColumn id="4" xr3:uid="{7F5D3703-2D9F-4923-BF91-40C0C2BE8218}" uniqueName="4" name="auxiliar" queryTableFieldId="4" dataDxfId="2215"/>
    <tableColumn id="5" xr3:uid="{C30C6A65-A83C-47E0-AD38-2562BEE51B7A}" uniqueName="5" name="iso_pais" queryTableFieldId="5" dataDxfId="2214"/>
    <tableColumn id="6" xr3:uid="{27EF0653-983E-49AA-8E69-760F58B44179}" uniqueName="6" name="nivel_administrativo" queryTableFieldId="6" dataDxfId="2213"/>
    <tableColumn id="7" xr3:uid="{4F02F62A-55C5-4159-8E89-404E2CF21410}" uniqueName="7" name="territorio" queryTableFieldId="7" dataDxfId="2212"/>
    <tableColumn id="8" xr3:uid="{BCAB60B8-01B7-49AC-AB7F-291CE5D9DE8D}" uniqueName="8" name="Columna1" queryTableFieldId="8" dataDxfId="2211">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210"/>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209"/>
    <tableColumn id="3" xr3:uid="{2E7CB18B-5465-49F9-900E-3B2E3A41FB4F}" uniqueName="3" name="descripcion" queryTableFieldId="3" dataDxfId="2208"/>
    <tableColumn id="4" xr3:uid="{25D3DE9F-C87A-4AF2-BDE2-3FC56D2627B3}" uniqueName="4" name="auxiliar" queryTableFieldId="4" dataDxfId="2207"/>
    <tableColumn id="5" xr3:uid="{AC12715A-3FE3-4E96-B0D7-E45ACBB89D43}" uniqueName="5" name="unidad_medida" queryTableFieldId="5" dataDxfId="2206"/>
    <tableColumn id="6" xr3:uid="{4BEA197A-7C33-4492-A455-FC45301EC0BF}" uniqueName="6" name="Columna1" queryTableFieldId="6" dataDxfId="2205">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204"/>
    <tableColumn id="3" xr3:uid="{AB314A36-2E4D-4D08-927C-60F217AB003C}" uniqueName="3" name="Id_sector" queryTableFieldId="3"/>
    <tableColumn id="4" xr3:uid="{67547EC7-6434-42E3-8A61-176E47B1CE5B}" uniqueName="4" name="Sector" queryTableFieldId="4" dataDxfId="2203"/>
    <tableColumn id="5" xr3:uid="{1462F023-38AB-4340-BD9F-16058BFF6A02}" uniqueName="5" name="Id_producto" queryTableFieldId="5"/>
    <tableColumn id="6" xr3:uid="{EE9810DD-D554-429B-B13D-64C30AAA3BD2}" uniqueName="6" name="Producto" queryTableFieldId="6" dataDxfId="220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201"/>
    <tableColumn id="10" xr3:uid="{6315F050-DF7A-4A62-8D20-0A681D06FF63}" uniqueName="10" name="Descripcion" queryTableFieldId="10" dataDxfId="2200"/>
    <tableColumn id="11" xr3:uid="{A9ADA349-0DAC-4FFC-A1B6-2FD40DB0218E}" uniqueName="11" name="Auxiliar" queryTableFieldId="11" dataDxfId="2199"/>
    <tableColumn id="12" xr3:uid="{3C35DC8D-D9F0-4574-900E-4A7FF050A206}" uniqueName="12" name="Carpeta GITHUB" queryTableFieldId="12" dataDxfId="2198"/>
    <tableColumn id="13" xr3:uid="{2AE60936-6FA8-452F-B5A8-C34B4314B9B0}" uniqueName="13" name="Codigo" queryTableFieldId="13" dataDxfId="2197"/>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196"/>
    <tableColumn id="2" xr3:uid="{477F9CF4-E7D2-4202-9E71-5E9AED7F97A3}" uniqueName="2" name="Responsable" queryTableFieldId="2" dataDxfId="219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zoomScale="90" zoomScaleNormal="90" workbookViewId="0">
      <pane xSplit="6" ySplit="3" topLeftCell="T31" activePane="bottomRight" state="frozen"/>
      <selection pane="topRight" activeCell="G1" sqref="G1"/>
      <selection pane="bottomLeft" activeCell="A4" sqref="A4"/>
      <selection pane="bottomRight" activeCell="T36" sqref="T36"/>
    </sheetView>
  </sheetViews>
  <sheetFormatPr baseColWidth="10" defaultColWidth="11.42578125" defaultRowHeight="15" x14ac:dyDescent="0.25"/>
  <cols>
    <col min="1" max="1" width="43.5703125" style="28" customWidth="1"/>
    <col min="2" max="2" width="14.5703125" style="28" customWidth="1"/>
    <col min="3" max="3" width="5.5703125" style="28" bestFit="1" customWidth="1"/>
    <col min="4" max="4" width="9.42578125" style="28" customWidth="1"/>
    <col min="5" max="5" width="9.85546875" style="28" customWidth="1"/>
    <col min="6" max="6" width="25" style="28" customWidth="1"/>
    <col min="7" max="7" width="11.140625" style="28" bestFit="1" customWidth="1"/>
    <col min="8" max="8" width="9.140625" style="28" bestFit="1" customWidth="1"/>
    <col min="9" max="9" width="10.140625" style="28" bestFit="1" customWidth="1"/>
    <col min="10" max="10" width="14.85546875" style="24" bestFit="1" customWidth="1"/>
    <col min="11" max="11" width="20.5703125" style="24" customWidth="1"/>
    <col min="12" max="12" width="23.140625" style="24" bestFit="1" customWidth="1"/>
    <col min="13" max="13" width="45.140625" style="28" customWidth="1"/>
    <col min="14" max="14" width="15.5703125" style="28" customWidth="1"/>
    <col min="15" max="15" width="12.85546875" style="28" bestFit="1" customWidth="1"/>
    <col min="16" max="16" width="12.42578125" style="28" customWidth="1"/>
    <col min="17" max="17" width="14.140625" style="28" customWidth="1"/>
    <col min="18" max="18" width="9.42578125" style="28" customWidth="1"/>
    <col min="19" max="19" width="30.5703125" style="28" customWidth="1"/>
    <col min="20" max="20" width="27.5703125" style="28" customWidth="1"/>
    <col min="21" max="21" width="19.5703125" style="28" customWidth="1"/>
    <col min="22" max="22" width="30.42578125" style="28" customWidth="1"/>
    <col min="23" max="23" width="16.140625" style="28" customWidth="1"/>
    <col min="24" max="24" width="7.42578125" style="28" bestFit="1" customWidth="1"/>
    <col min="25" max="25" width="11.42578125" style="28"/>
    <col min="26" max="26" width="52.85546875" style="28" customWidth="1"/>
    <col min="27" max="27" width="10.5703125" style="28" customWidth="1"/>
    <col min="28" max="28" width="6.42578125" style="28" bestFit="1" customWidth="1"/>
    <col min="29" max="29" width="11" style="28" customWidth="1"/>
    <col min="30" max="31" width="7.140625" style="28" bestFit="1" customWidth="1"/>
    <col min="32" max="32" width="7.85546875" style="28" customWidth="1"/>
    <col min="33" max="33" width="10.140625" style="28" customWidth="1"/>
    <col min="34" max="34" width="8.140625" style="28" customWidth="1"/>
    <col min="35" max="35" width="10.140625" style="28" customWidth="1"/>
    <col min="36" max="36" width="8.5703125" style="28" customWidth="1"/>
    <col min="37" max="37" width="8.140625" style="28" customWidth="1"/>
    <col min="38" max="38" width="23.42578125" style="28" customWidth="1"/>
    <col min="39" max="39" width="9.42578125" style="28" customWidth="1"/>
    <col min="40" max="40" width="10.140625" style="28" customWidth="1"/>
    <col min="41" max="41" width="9.42578125" style="28" customWidth="1"/>
    <col min="42" max="42" width="9.140625" style="28" customWidth="1"/>
    <col min="43" max="43" width="8.42578125" style="28" customWidth="1"/>
    <col min="44" max="16384" width="11.42578125" style="28"/>
  </cols>
  <sheetData>
    <row r="1" spans="1:43" x14ac:dyDescent="0.25">
      <c r="C1" s="18">
        <f>SUM(C4:C34)</f>
        <v>3636</v>
      </c>
      <c r="G1" s="75"/>
      <c r="Q1" s="28">
        <v>220104005</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2" t="s">
        <v>10686</v>
      </c>
      <c r="B3" s="50" t="s">
        <v>10687</v>
      </c>
      <c r="C3" s="52" t="s">
        <v>13392</v>
      </c>
      <c r="D3" s="73" t="s">
        <v>28</v>
      </c>
      <c r="E3" s="52" t="s">
        <v>13757</v>
      </c>
      <c r="F3" s="51" t="s">
        <v>10660</v>
      </c>
      <c r="G3" s="51" t="s">
        <v>10661</v>
      </c>
      <c r="H3" s="52" t="s">
        <v>10681</v>
      </c>
      <c r="I3" s="51" t="s">
        <v>10682</v>
      </c>
      <c r="J3" s="74" t="s">
        <v>13393</v>
      </c>
      <c r="K3" s="32" t="s">
        <v>10708</v>
      </c>
      <c r="L3" s="32" t="s">
        <v>10709</v>
      </c>
      <c r="M3" s="29" t="s">
        <v>10426</v>
      </c>
      <c r="N3" s="30" t="s">
        <v>10421</v>
      </c>
      <c r="O3" s="30" t="s">
        <v>10422</v>
      </c>
      <c r="P3" s="30" t="s">
        <v>10420</v>
      </c>
      <c r="Q3" s="30" t="s">
        <v>10433</v>
      </c>
      <c r="R3" s="57" t="s">
        <v>10450</v>
      </c>
      <c r="S3" s="29" t="s">
        <v>10424</v>
      </c>
      <c r="T3" s="61" t="s">
        <v>10425</v>
      </c>
      <c r="U3" s="61" t="s">
        <v>10427</v>
      </c>
      <c r="V3" s="61" t="s">
        <v>10428</v>
      </c>
      <c r="W3" s="61" t="s">
        <v>10429</v>
      </c>
      <c r="X3" s="58" t="s">
        <v>13399</v>
      </c>
      <c r="Y3" s="58" t="s">
        <v>10430</v>
      </c>
      <c r="Z3" s="63" t="s">
        <v>10431</v>
      </c>
      <c r="AA3" s="57" t="s">
        <v>10432</v>
      </c>
      <c r="AB3" s="57" t="s">
        <v>13395</v>
      </c>
      <c r="AC3" s="57" t="s">
        <v>13394</v>
      </c>
      <c r="AD3" s="57" t="s">
        <v>13396</v>
      </c>
      <c r="AE3" s="57" t="s">
        <v>13397</v>
      </c>
      <c r="AF3" s="57" t="s">
        <v>13398</v>
      </c>
      <c r="AG3" s="59" t="s">
        <v>10434</v>
      </c>
      <c r="AH3" s="59" t="s">
        <v>10435</v>
      </c>
      <c r="AI3" s="59" t="s">
        <v>10436</v>
      </c>
      <c r="AJ3" s="59" t="s">
        <v>10437</v>
      </c>
      <c r="AK3" s="59" t="s">
        <v>10438</v>
      </c>
      <c r="AL3" s="58" t="s">
        <v>10439</v>
      </c>
      <c r="AM3" s="58" t="s">
        <v>10440</v>
      </c>
      <c r="AN3" s="58" t="s">
        <v>10441</v>
      </c>
      <c r="AO3" s="29" t="s">
        <v>10442</v>
      </c>
      <c r="AP3" s="60" t="s">
        <v>10443</v>
      </c>
      <c r="AQ3" s="60" t="s">
        <v>10444</v>
      </c>
    </row>
    <row r="4" spans="1:43" ht="45" customHeight="1" x14ac:dyDescent="0.25">
      <c r="A4" s="55" t="str">
        <f>+D4&amp;"|FILT:"&amp;E4&amp;"| MUES:"&amp;G4&amp;"|"&amp;F4&amp;"|"&amp;O4&amp;"|"&amp;H4</f>
        <v>GR 01|FILT:Región| MUES:comuna|Tasa de Aprehensiones por violación|Periodo 2008-2020|</v>
      </c>
      <c r="B4" s="93" t="str">
        <f>"https://analytics.zoho.com/open-view/2395394000006836480?ZOHO_CRITERIA=%22Localiza%20CL%22.%22Codreg%22%3D"&amp;Estructura!$B$1</f>
        <v>https://analytics.zoho.com/open-view/2395394000006836480?ZOHO_CRITERIA=%22Localiza%20CL%22.%22Codreg%22%3D13</v>
      </c>
      <c r="C4" s="47">
        <v>16</v>
      </c>
      <c r="D4" s="99" t="s">
        <v>13382</v>
      </c>
      <c r="E4" s="53" t="s">
        <v>754</v>
      </c>
      <c r="F4" s="49" t="s">
        <v>13808</v>
      </c>
      <c r="G4" s="49" t="s">
        <v>13806</v>
      </c>
      <c r="H4" s="49"/>
      <c r="I4" s="46"/>
      <c r="J4" s="43" t="s">
        <v>10680</v>
      </c>
      <c r="K4" s="56"/>
      <c r="L4" s="56"/>
      <c r="M4" s="89" t="str">
        <f>F4&amp;" por "&amp;G4&amp;" en la "&amp;E4&amp;K14&amp;" "&amp;J4&amp;" para el "&amp;O4</f>
        <v>Tasa de Aprehensiones por violación por comuna en la Región Metropolitana para el Periodo 2008-2020</v>
      </c>
      <c r="N4" s="38" t="s">
        <v>792</v>
      </c>
      <c r="O4" s="22" t="s">
        <v>13773</v>
      </c>
      <c r="P4" s="22" t="s">
        <v>13795</v>
      </c>
      <c r="Q4" s="31">
        <f>+IF($E4="PRODUCTO",VLOOKUP(J4,#REF!,9,0)&amp;"000",IF($E4="CATEGORÍA",VLOOKUP(J4,#REF!,7,0),$Q$1))</f>
        <v>220104005</v>
      </c>
      <c r="R4" s="22" t="s">
        <v>13377</v>
      </c>
      <c r="S4" s="38" t="str">
        <f>+F4&amp;" | Filtra: "&amp;E4&amp;"| Muestra:"&amp;G4&amp;"| en la "&amp;E4&amp;" de "&amp;J4&amp;"|"&amp;O4</f>
        <v>Tasa de Aprehensiones por violación | Filtra: Región| Muestra:comuna| en la Región de Metropolitana|Periodo 2008-2020</v>
      </c>
      <c r="T4" s="70" t="str">
        <f>+S4</f>
        <v>Tasa de Aprehensiones por violación | Filtra: Región| Muestra:comuna| en la Región de Metropolitana|Periodo 2008-2020</v>
      </c>
      <c r="U4" s="72" t="str">
        <f>+E4&amp;": "&amp;J4</f>
        <v>Región: Metropolitana</v>
      </c>
      <c r="V4" s="38" t="s">
        <v>13815</v>
      </c>
      <c r="W4" s="23" t="str">
        <f t="shared" ref="W4:W5" si="0">HYPERLINK(B4,B4)</f>
        <v>https://analytics.zoho.com/open-view/2395394000006836480?ZOHO_CRITERIA=%22Localiza%20CL%22.%22Codreg%22%3D13</v>
      </c>
      <c r="X4" s="65" t="s">
        <v>152</v>
      </c>
      <c r="Y4" s="22" t="s">
        <v>13378</v>
      </c>
      <c r="Z4" s="83" t="str">
        <f>+"El gráfico muestra la "&amp;F4&amp;" desagregada por comuna en la región "&amp;J4&amp;", de acuerdo a los datos publicados por la "&amp;AL4&amp;" de Chile para el "&amp;O4</f>
        <v>El gráfico muestra la Tasa de Aprehensiones por violación desagregada por comuna en la región Metropolitana, de acuerdo a los datos publicados por la Subsecretaria de Prevención del Delito de Chile para el Periodo 2008-2020</v>
      </c>
      <c r="AA4" s="66">
        <v>44357</v>
      </c>
      <c r="AB4" s="65" t="s">
        <v>10445</v>
      </c>
      <c r="AC4" s="65" t="s">
        <v>10471</v>
      </c>
      <c r="AD4" s="64" t="s">
        <v>24</v>
      </c>
      <c r="AE4" s="64" t="s">
        <v>24</v>
      </c>
      <c r="AF4" s="64" t="s">
        <v>24</v>
      </c>
      <c r="AG4" s="68">
        <f>+VLOOKUP($P4,Parametros[[nombre]:[Columna1]],5,0)</f>
        <v>116</v>
      </c>
      <c r="AH4" s="68">
        <v>1</v>
      </c>
      <c r="AI4" s="68">
        <f>+VLOOKUP($N4,Territorio[[nombre]:[Columna1]],7,0)</f>
        <v>251</v>
      </c>
      <c r="AJ4" s="68">
        <f>+VLOOKUP(O4,Temporalidad[[nombre]:[Columna1]],7,0)</f>
        <v>1773</v>
      </c>
      <c r="AK4" s="68">
        <f>+VLOOKUP(LEFT($D4,2),Tipo_Gráfico[[id2]:[Tipo Gráfico]],3,0)</f>
        <v>1</v>
      </c>
      <c r="AL4" s="38" t="s">
        <v>13801</v>
      </c>
      <c r="AM4" s="64" t="s">
        <v>24</v>
      </c>
      <c r="AN4" s="64" t="s">
        <v>24</v>
      </c>
      <c r="AO4" s="64" t="s">
        <v>24</v>
      </c>
      <c r="AP4" s="69">
        <f>VLOOKUP($AC4,Responsables[],3,0)</f>
        <v>10</v>
      </c>
      <c r="AQ4" s="69">
        <f>VLOOKUP($R4,unidad_medida[[#All],[nombre]:[Columna1]],5,0)</f>
        <v>73</v>
      </c>
    </row>
    <row r="5" spans="1:43" ht="45" customHeight="1" x14ac:dyDescent="0.25">
      <c r="A5" s="55" t="str">
        <f t="shared" ref="A5:A8" si="1">+D5&amp;"|FILT:"&amp;E5&amp;"| MUES:"&amp;G5&amp;"|"&amp;F5&amp;"|"&amp;O5&amp;"|"&amp;H5</f>
        <v>GR 02|FILT:Región| MUES:comuna|Tasa de Casos policiales por violación|Periodo 2008-2020|</v>
      </c>
      <c r="B5" s="93" t="str">
        <f>"https://analytics.zoho.com/open-view/2395394000006840989?ZOHO_CRITERIA=%22Localiza%20CL%22.%22Codreg%22%3D"&amp;Estructura!$B$1</f>
        <v>https://analytics.zoho.com/open-view/2395394000006840989?ZOHO_CRITERIA=%22Localiza%20CL%22.%22Codreg%22%3D13</v>
      </c>
      <c r="C5" s="41">
        <v>16</v>
      </c>
      <c r="D5" s="100" t="s">
        <v>13383</v>
      </c>
      <c r="E5" s="54" t="s">
        <v>754</v>
      </c>
      <c r="F5" s="49" t="s">
        <v>13809</v>
      </c>
      <c r="G5" s="49" t="s">
        <v>13806</v>
      </c>
      <c r="H5" s="42"/>
      <c r="I5" s="40"/>
      <c r="J5" s="43" t="s">
        <v>10680</v>
      </c>
      <c r="K5" s="56"/>
      <c r="L5" s="56"/>
      <c r="M5" s="89" t="str">
        <f t="shared" ref="M5:M8" si="2">F5&amp;" por "&amp;G5&amp;" en la "&amp;E5&amp;K15&amp;" "&amp;J5&amp;" para el "&amp;O5</f>
        <v>Tasa de Casos policiales por violación por comuna en la Región Metropolitana para el Periodo 2008-2020</v>
      </c>
      <c r="N5" s="38" t="s">
        <v>792</v>
      </c>
      <c r="O5" s="22" t="s">
        <v>13773</v>
      </c>
      <c r="P5" s="22" t="s">
        <v>13769</v>
      </c>
      <c r="Q5" s="31">
        <f>+IF($E5="PRODUCTO",VLOOKUP(J5,#REF!,9,0)&amp;"000",IF($E5="CATEGORÍA",VLOOKUP(J5,#REF!,7,0),$Q$1))</f>
        <v>220104005</v>
      </c>
      <c r="R5" s="22" t="str">
        <f>+R4</f>
        <v>casos</v>
      </c>
      <c r="S5" s="38" t="str">
        <f t="shared" ref="S5:S32" si="3">+F5&amp;" | Filtra: "&amp;E5&amp;"| Muestra:"&amp;G5&amp;"| en la "&amp;E5&amp;" de "&amp;J5&amp;"|"&amp;O5</f>
        <v>Tasa de Casos policiales por violación | Filtra: Región| Muestra:comuna| en la Región de Metropolitana|Periodo 2008-2020</v>
      </c>
      <c r="T5" s="70" t="str">
        <f t="shared" ref="T5" si="4">+S5</f>
        <v>Tasa de Casos policiales por violación | Filtra: Región| Muestra:comuna| en la Región de Metropolitana|Periodo 2008-2020</v>
      </c>
      <c r="U5" s="71" t="str">
        <f t="shared" ref="U5" si="5">+E5&amp;": "&amp;J5</f>
        <v>Región: Metropolitana</v>
      </c>
      <c r="V5" s="38" t="s">
        <v>13816</v>
      </c>
      <c r="W5" s="23" t="str">
        <f t="shared" si="0"/>
        <v>https://analytics.zoho.com/open-view/2395394000006840989?ZOHO_CRITERIA=%22Localiza%20CL%22.%22Codreg%22%3D13</v>
      </c>
      <c r="X5" s="64" t="str">
        <f>+X4</f>
        <v>CHL</v>
      </c>
      <c r="Y5" s="22" t="s">
        <v>13378</v>
      </c>
      <c r="Z5" s="83" t="str">
        <f t="shared" ref="Z5:Z8" si="6">+"El gráfico muestra la "&amp;F5&amp;" desagregada por comuna en la región "&amp;J5&amp;", de acuerdo a los datos publicados por la "&amp;AL5&amp;" de Chile para el "&amp;O5</f>
        <v>El gráfico muestra la Tasa de Casos policiales por violación desagregada por comuna en la región Metropolitana, de acuerdo a los datos publicados por la Subsecretaria de Prevención del Delito de Chile para el Periodo 2008-2020</v>
      </c>
      <c r="AA5" s="67">
        <f t="shared" ref="AA5:AF5" si="7">+AA4</f>
        <v>44357</v>
      </c>
      <c r="AB5" s="64" t="str">
        <f t="shared" si="7"/>
        <v>Español</v>
      </c>
      <c r="AC5" s="64" t="str">
        <f t="shared" si="7"/>
        <v>Patricio</v>
      </c>
      <c r="AD5" s="64" t="str">
        <f t="shared" si="7"/>
        <v>No Aplica</v>
      </c>
      <c r="AE5" s="64" t="str">
        <f t="shared" si="7"/>
        <v>No Aplica</v>
      </c>
      <c r="AF5" s="64" t="str">
        <f t="shared" si="7"/>
        <v>No Aplica</v>
      </c>
      <c r="AG5" s="68">
        <f>+VLOOKUP($P5,Parametros[[nombre]:[Columna1]],5,0)</f>
        <v>112</v>
      </c>
      <c r="AH5" s="68">
        <f>AH4</f>
        <v>1</v>
      </c>
      <c r="AI5" s="68">
        <f>+VLOOKUP($N5,Territorio[[nombre]:[Columna1]],7,0)</f>
        <v>251</v>
      </c>
      <c r="AJ5" s="68">
        <f>+VLOOKUP(O5,Temporalidad[[nombre]:[Columna1]],7,0)</f>
        <v>1773</v>
      </c>
      <c r="AK5" s="68">
        <f>+VLOOKUP(LEFT($D5,2),Tipo_Gráfico[[id2]:[Tipo Gráfico]],3,0)</f>
        <v>1</v>
      </c>
      <c r="AL5" s="38" t="s">
        <v>13801</v>
      </c>
      <c r="AM5" s="64" t="str">
        <f>+AM4</f>
        <v>No Aplica</v>
      </c>
      <c r="AN5" s="64" t="str">
        <f>+AN4</f>
        <v>No Aplica</v>
      </c>
      <c r="AO5" s="64" t="str">
        <f>+AO4</f>
        <v>No Aplica</v>
      </c>
      <c r="AP5" s="69">
        <f>VLOOKUP($AC5,Responsables[],3,0)</f>
        <v>10</v>
      </c>
      <c r="AQ5" s="69">
        <f>VLOOKUP($R5,unidad_medida[[#All],[nombre]:[Columna1]],5,0)</f>
        <v>73</v>
      </c>
    </row>
    <row r="6" spans="1:43" ht="45" x14ac:dyDescent="0.25">
      <c r="A6" s="55" t="str">
        <f t="shared" si="1"/>
        <v>GR 03|FILT:Región| MUES:comuna|Tasa de Denuncias por violación|Periodo 2008-2020|</v>
      </c>
      <c r="B6" s="93" t="str">
        <f>"https://analytics.zoho.com/open-view/2395394000006842093?ZOHO_CRITERIA=%22Localiza%20CL%22.%22Codreg%22%3D"&amp;Estructura!$B$1</f>
        <v>https://analytics.zoho.com/open-view/2395394000006842093?ZOHO_CRITERIA=%22Localiza%20CL%22.%22Codreg%22%3D13</v>
      </c>
      <c r="C6" s="41">
        <v>16</v>
      </c>
      <c r="D6" s="99" t="s">
        <v>13384</v>
      </c>
      <c r="E6" s="53" t="s">
        <v>754</v>
      </c>
      <c r="F6" s="49" t="s">
        <v>13810</v>
      </c>
      <c r="G6" s="49" t="s">
        <v>13806</v>
      </c>
      <c r="H6" s="49"/>
      <c r="I6" s="40"/>
      <c r="J6" s="43" t="s">
        <v>10680</v>
      </c>
      <c r="K6" s="56"/>
      <c r="L6" s="56"/>
      <c r="M6" s="89" t="str">
        <f t="shared" si="2"/>
        <v>Tasa de Denuncias por violación por comuna en la Región Metropolitana para el Periodo 2008-2020</v>
      </c>
      <c r="N6" s="38" t="s">
        <v>792</v>
      </c>
      <c r="O6" s="22" t="s">
        <v>13773</v>
      </c>
      <c r="P6" s="22" t="s">
        <v>13367</v>
      </c>
      <c r="Q6" s="31">
        <f>+IF($E6="PRODUCTO",VLOOKUP(J6,#REF!,9,0)&amp;"000",IF($E6="CATEGORÍA",VLOOKUP(J6,#REF!,7,0),$Q$1))</f>
        <v>220104005</v>
      </c>
      <c r="R6" s="22" t="str">
        <f t="shared" ref="R6:R23" si="8">+R5</f>
        <v>casos</v>
      </c>
      <c r="S6" s="38" t="str">
        <f t="shared" si="3"/>
        <v>Tasa de Denuncias por violación | Filtra: Región| Muestra:comuna| en la Región de Metropolitana|Periodo 2008-2020</v>
      </c>
      <c r="T6" s="70" t="str">
        <f t="shared" ref="T6:T8" si="9">+S6</f>
        <v>Tasa de Denuncias por violación | Filtra: Región| Muestra:comuna| en la Región de Metropolitana|Periodo 2008-2020</v>
      </c>
      <c r="U6" s="71" t="str">
        <f t="shared" ref="U6:U13" si="10">+E6&amp;": "&amp;J6</f>
        <v>Región: Metropolitana</v>
      </c>
      <c r="V6" s="38" t="s">
        <v>13817</v>
      </c>
      <c r="W6" s="23" t="str">
        <f t="shared" ref="W6:W10" si="11">HYPERLINK(B6,B6)</f>
        <v>https://analytics.zoho.com/open-view/2395394000006842093?ZOHO_CRITERIA=%22Localiza%20CL%22.%22Codreg%22%3D13</v>
      </c>
      <c r="X6" s="64" t="str">
        <f t="shared" ref="X6:X32" si="12">+X5</f>
        <v>CHL</v>
      </c>
      <c r="Y6" s="22" t="s">
        <v>13378</v>
      </c>
      <c r="Z6" s="83" t="str">
        <f t="shared" si="6"/>
        <v>El gráfico muestra la Tasa de Denuncias por violación desagregada por comuna en la región Metropolitana, de acuerdo a los datos publicados por la Subsecretaria de Prevención del Delito de Chile para el Periodo 2008-2020</v>
      </c>
      <c r="AA6" s="67">
        <f t="shared" ref="AA6:AC6" si="13">+AA5</f>
        <v>44357</v>
      </c>
      <c r="AB6" s="64" t="str">
        <f t="shared" si="13"/>
        <v>Español</v>
      </c>
      <c r="AC6" s="64" t="str">
        <f t="shared" si="13"/>
        <v>Patricio</v>
      </c>
      <c r="AD6" s="64" t="str">
        <f t="shared" ref="AD6:AF6" si="14">+AD5</f>
        <v>No Aplica</v>
      </c>
      <c r="AE6" s="64" t="str">
        <f t="shared" si="14"/>
        <v>No Aplica</v>
      </c>
      <c r="AF6" s="64" t="str">
        <f t="shared" si="14"/>
        <v>No Aplica</v>
      </c>
      <c r="AG6" s="68">
        <f>+VLOOKUP($P6,Parametros[[nombre]:[Columna1]],5,0)</f>
        <v>114</v>
      </c>
      <c r="AH6" s="68">
        <f t="shared" ref="AH6:AH8" si="15">AH5</f>
        <v>1</v>
      </c>
      <c r="AI6" s="68">
        <f>+VLOOKUP($N6,Territorio[[nombre]:[Columna1]],7,0)</f>
        <v>251</v>
      </c>
      <c r="AJ6" s="68">
        <f>+VLOOKUP(O6,Temporalidad[[nombre]:[Columna1]],7,0)</f>
        <v>1773</v>
      </c>
      <c r="AK6" s="68">
        <f>+VLOOKUP(LEFT($D6,2),Tipo_Gráfico[[id2]:[Tipo Gráfico]],3,0)</f>
        <v>1</v>
      </c>
      <c r="AL6" s="38" t="s">
        <v>13801</v>
      </c>
      <c r="AM6" s="64" t="str">
        <f t="shared" ref="AM6:AM8" si="16">+AM5</f>
        <v>No Aplica</v>
      </c>
      <c r="AN6" s="64" t="str">
        <f t="shared" ref="AN6:AN8" si="17">+AN5</f>
        <v>No Aplica</v>
      </c>
      <c r="AO6" s="64" t="str">
        <f t="shared" ref="AO6:AO8" si="18">+AO5</f>
        <v>No Aplica</v>
      </c>
      <c r="AP6" s="69">
        <f>VLOOKUP($AC6,Responsables[],3,0)</f>
        <v>10</v>
      </c>
      <c r="AQ6" s="69">
        <f>VLOOKUP($R6,unidad_medida[[#All],[nombre]:[Columna1]],5,0)</f>
        <v>73</v>
      </c>
    </row>
    <row r="7" spans="1:43" ht="45" x14ac:dyDescent="0.25">
      <c r="A7" s="55" t="str">
        <f t="shared" si="1"/>
        <v>GR 04|FILT:Región| MUES:comuna|Tasa de Detenciones por violación|Periodo 2008-2020|</v>
      </c>
      <c r="B7" s="93" t="str">
        <f>"https://analytics.zoho.com/open-view/2395394000006842040?ZOHO_CRITERIA=%22Localiza%20CL%22.%22Codreg%22%3D"&amp;Estructura!$B$1</f>
        <v>https://analytics.zoho.com/open-view/2395394000006842040?ZOHO_CRITERIA=%22Localiza%20CL%22.%22Codreg%22%3D13</v>
      </c>
      <c r="C7" s="41">
        <v>16</v>
      </c>
      <c r="D7" s="100" t="s">
        <v>13385</v>
      </c>
      <c r="E7" s="53" t="s">
        <v>754</v>
      </c>
      <c r="F7" s="49" t="s">
        <v>13811</v>
      </c>
      <c r="G7" s="49" t="s">
        <v>13806</v>
      </c>
      <c r="H7" s="42"/>
      <c r="I7" s="40"/>
      <c r="J7" s="43" t="s">
        <v>10680</v>
      </c>
      <c r="K7" s="56"/>
      <c r="L7" s="56"/>
      <c r="M7" s="89" t="str">
        <f t="shared" si="2"/>
        <v>Tasa de Detenciones por violación por comuna en la Región Metropolitana para el Periodo 2008-2020</v>
      </c>
      <c r="N7" s="38" t="s">
        <v>792</v>
      </c>
      <c r="O7" s="22" t="s">
        <v>13773</v>
      </c>
      <c r="P7" s="22" t="s">
        <v>13369</v>
      </c>
      <c r="Q7" s="31">
        <f>+IF($E7="PRODUCTO",VLOOKUP(J7,#REF!,9,0)&amp;"000",IF($E7="CATEGORÍA",VLOOKUP(J7,#REF!,7,0),$Q$1))</f>
        <v>220104005</v>
      </c>
      <c r="R7" s="22" t="str">
        <f t="shared" si="8"/>
        <v>casos</v>
      </c>
      <c r="S7" s="38" t="str">
        <f t="shared" si="3"/>
        <v>Tasa de Detenciones por violación | Filtra: Región| Muestra:comuna| en la Región de Metropolitana|Periodo 2008-2020</v>
      </c>
      <c r="T7" s="70" t="str">
        <f t="shared" si="9"/>
        <v>Tasa de Detenciones por violación | Filtra: Región| Muestra:comuna| en la Región de Metropolitana|Periodo 2008-2020</v>
      </c>
      <c r="U7" s="71" t="str">
        <f t="shared" si="10"/>
        <v>Región: Metropolitana</v>
      </c>
      <c r="V7" s="38" t="s">
        <v>13818</v>
      </c>
      <c r="W7" s="23" t="str">
        <f t="shared" si="11"/>
        <v>https://analytics.zoho.com/open-view/2395394000006842040?ZOHO_CRITERIA=%22Localiza%20CL%22.%22Codreg%22%3D13</v>
      </c>
      <c r="X7" s="64" t="str">
        <f t="shared" si="12"/>
        <v>CHL</v>
      </c>
      <c r="Y7" s="22" t="s">
        <v>13378</v>
      </c>
      <c r="Z7" s="83" t="str">
        <f t="shared" si="6"/>
        <v>El gráfico muestra la Tasa de Detenciones por violación desagregada por comuna en la región Metropolitana, de acuerdo a los datos publicados por la Subsecretaria de Prevención del Delito de Chile para el Periodo 2008-2020</v>
      </c>
      <c r="AA7" s="67">
        <f t="shared" ref="AA7:AC7" si="19">+AA6</f>
        <v>44357</v>
      </c>
      <c r="AB7" s="64" t="str">
        <f t="shared" si="19"/>
        <v>Español</v>
      </c>
      <c r="AC7" s="64" t="str">
        <f t="shared" si="19"/>
        <v>Patricio</v>
      </c>
      <c r="AD7" s="64" t="str">
        <f t="shared" ref="AD7:AF7" si="20">+AD6</f>
        <v>No Aplica</v>
      </c>
      <c r="AE7" s="64" t="str">
        <f t="shared" si="20"/>
        <v>No Aplica</v>
      </c>
      <c r="AF7" s="64" t="str">
        <f t="shared" si="20"/>
        <v>No Aplica</v>
      </c>
      <c r="AG7" s="68">
        <f>+VLOOKUP($P7,Parametros[[nombre]:[Columna1]],5,0)</f>
        <v>115</v>
      </c>
      <c r="AH7" s="68">
        <f t="shared" si="15"/>
        <v>1</v>
      </c>
      <c r="AI7" s="68">
        <f>+VLOOKUP($N7,Territorio[[nombre]:[Columna1]],7,0)</f>
        <v>251</v>
      </c>
      <c r="AJ7" s="68">
        <f>+VLOOKUP(O7,Temporalidad[[nombre]:[Columna1]],7,0)</f>
        <v>1773</v>
      </c>
      <c r="AK7" s="68">
        <f>+VLOOKUP(LEFT($D7,2),Tipo_Gráfico[[id2]:[Tipo Gráfico]],3,0)</f>
        <v>1</v>
      </c>
      <c r="AL7" s="38" t="s">
        <v>13801</v>
      </c>
      <c r="AM7" s="64" t="str">
        <f t="shared" si="16"/>
        <v>No Aplica</v>
      </c>
      <c r="AN7" s="64" t="str">
        <f t="shared" si="17"/>
        <v>No Aplica</v>
      </c>
      <c r="AO7" s="64" t="str">
        <f t="shared" si="18"/>
        <v>No Aplica</v>
      </c>
      <c r="AP7" s="69">
        <f>VLOOKUP($AC7,Responsables[],3,0)</f>
        <v>10</v>
      </c>
      <c r="AQ7" s="69">
        <f>VLOOKUP($R7,unidad_medida[[#All],[nombre]:[Columna1]],5,0)</f>
        <v>73</v>
      </c>
    </row>
    <row r="8" spans="1:43" ht="56.25" x14ac:dyDescent="0.25">
      <c r="A8" s="94" t="str">
        <f t="shared" si="1"/>
        <v>GR 05|FILT:Región| MUES:tasa promedio|Tasa de Aprehensiones, Casos policiales, Denuncias y Detenciones por violación|Periodo 2008-2020|</v>
      </c>
      <c r="B8" s="95" t="str">
        <f>"https://analytics.zoho.com/open-view/2395394000006846012?ZOHO_CRITERIA=%22Localiza%20CL%22.%22Codreg%22%3D"&amp;Estructura!$B$1</f>
        <v>https://analytics.zoho.com/open-view/2395394000006846012?ZOHO_CRITERIA=%22Localiza%20CL%22.%22Codreg%22%3D13</v>
      </c>
      <c r="C8" s="41">
        <v>16</v>
      </c>
      <c r="D8" s="99" t="s">
        <v>13386</v>
      </c>
      <c r="E8" s="53" t="s">
        <v>754</v>
      </c>
      <c r="F8" s="49" t="s">
        <v>13812</v>
      </c>
      <c r="G8" s="49" t="s">
        <v>13813</v>
      </c>
      <c r="H8" s="49"/>
      <c r="I8" s="40"/>
      <c r="J8" s="43" t="s">
        <v>10680</v>
      </c>
      <c r="K8" s="56"/>
      <c r="L8" s="56"/>
      <c r="M8" s="89" t="str">
        <f t="shared" si="2"/>
        <v>Tasa de Aprehensiones, Casos policiales, Denuncias y Detenciones por violación por tasa promedio en la Región Metropolitana para el Periodo 2008-2020</v>
      </c>
      <c r="N8" s="38" t="s">
        <v>792</v>
      </c>
      <c r="O8" s="22" t="s">
        <v>13773</v>
      </c>
      <c r="P8" s="22" t="s">
        <v>9333</v>
      </c>
      <c r="Q8" s="31">
        <f>+IF($E8="PRODUCTO",VLOOKUP(J8,#REF!,9,0)&amp;"000",IF($E8="CATEGORÍA",VLOOKUP(J8,#REF!,7,0),$Q$1))</f>
        <v>220104005</v>
      </c>
      <c r="R8" s="22" t="str">
        <f t="shared" si="8"/>
        <v>casos</v>
      </c>
      <c r="S8" s="38" t="str">
        <f t="shared" si="3"/>
        <v>Tasa de Aprehensiones, Casos policiales, Denuncias y Detenciones por violación | Filtra: Región| Muestra:tasa promedio| en la Región de Metropolitana|Periodo 2008-2020</v>
      </c>
      <c r="T8" s="70" t="str">
        <f t="shared" si="9"/>
        <v>Tasa de Aprehensiones, Casos policiales, Denuncias y Detenciones por violación | Filtra: Región| Muestra:tasa promedio| en la Región de Metropolitana|Periodo 2008-2020</v>
      </c>
      <c r="U8" s="71" t="str">
        <f t="shared" si="10"/>
        <v>Región: Metropolitana</v>
      </c>
      <c r="V8" s="38" t="s">
        <v>13819</v>
      </c>
      <c r="W8" s="23" t="str">
        <f t="shared" si="11"/>
        <v>https://analytics.zoho.com/open-view/2395394000006846012?ZOHO_CRITERIA=%22Localiza%20CL%22.%22Codreg%22%3D13</v>
      </c>
      <c r="X8" s="64" t="str">
        <f t="shared" si="12"/>
        <v>CHL</v>
      </c>
      <c r="Y8" s="22" t="s">
        <v>13378</v>
      </c>
      <c r="Z8" s="83" t="str">
        <f t="shared" si="6"/>
        <v>El gráfico muestra la Tasa de Aprehensiones, Casos policiales, Denuncias y Detenciones por violación desagregada por comuna en la región Metropolitana, de acuerdo a los datos publicados por la Subsecretaria de Prevención del Delito de Chile para el Periodo 2008-2020</v>
      </c>
      <c r="AA8" s="67">
        <f t="shared" ref="AA8:AC8" si="21">+AA7</f>
        <v>44357</v>
      </c>
      <c r="AB8" s="64" t="str">
        <f t="shared" si="21"/>
        <v>Español</v>
      </c>
      <c r="AC8" s="64" t="str">
        <f t="shared" si="21"/>
        <v>Patricio</v>
      </c>
      <c r="AD8" s="64" t="str">
        <f t="shared" ref="AD8:AF8" si="22">+AD7</f>
        <v>No Aplica</v>
      </c>
      <c r="AE8" s="64" t="str">
        <f t="shared" si="22"/>
        <v>No Aplica</v>
      </c>
      <c r="AF8" s="64" t="str">
        <f t="shared" si="22"/>
        <v>No Aplica</v>
      </c>
      <c r="AG8" s="68">
        <f>+VLOOKUP($P8,Parametros[[nombre]:[Columna1]],5,0)</f>
        <v>11</v>
      </c>
      <c r="AH8" s="68">
        <f t="shared" si="15"/>
        <v>1</v>
      </c>
      <c r="AI8" s="68">
        <f>+VLOOKUP($N8,Territorio[[nombre]:[Columna1]],7,0)</f>
        <v>251</v>
      </c>
      <c r="AJ8" s="68">
        <f>+VLOOKUP(O8,Temporalidad[[nombre]:[Columna1]],7,0)</f>
        <v>1773</v>
      </c>
      <c r="AK8" s="68">
        <f>+VLOOKUP(LEFT($D8,2),Tipo_Gráfico[[id2]:[Tipo Gráfico]],3,0)</f>
        <v>1</v>
      </c>
      <c r="AL8" s="38" t="s">
        <v>13801</v>
      </c>
      <c r="AM8" s="64" t="str">
        <f t="shared" si="16"/>
        <v>No Aplica</v>
      </c>
      <c r="AN8" s="64" t="str">
        <f t="shared" si="17"/>
        <v>No Aplica</v>
      </c>
      <c r="AO8" s="64" t="str">
        <f t="shared" si="18"/>
        <v>No Aplica</v>
      </c>
      <c r="AP8" s="69">
        <f>VLOOKUP($AC8,Responsables[],3,0)</f>
        <v>10</v>
      </c>
      <c r="AQ8" s="69">
        <f>VLOOKUP($R8,unidad_medida[[#All],[nombre]:[Columna1]],5,0)</f>
        <v>73</v>
      </c>
    </row>
    <row r="9" spans="1:43" ht="45" x14ac:dyDescent="0.25">
      <c r="A9" s="55" t="str">
        <f>+D9&amp;"|FILT:"&amp;E9&amp;"| MUES:"&amp;G9&amp;"|"&amp;F9&amp;"|"&amp;O9&amp;"|"&amp;H9</f>
        <v>GR 06|FILT:Nacional| MUES:región|Tasa de Aprehensiones por violación|Periodo 2008-2020|</v>
      </c>
      <c r="B9" s="93" t="str">
        <f>"https://analytics.zoho.com/open-view/2395394000006843091?ZOHO_CRITERIA=%22Localiza%20CL%22.%22Codreg%22%3D"&amp;Estructura!$B$1</f>
        <v>https://analytics.zoho.com/open-view/2395394000006843091?ZOHO_CRITERIA=%22Localiza%20CL%22.%22Codreg%22%3D13</v>
      </c>
      <c r="C9" s="47">
        <v>1</v>
      </c>
      <c r="D9" s="99" t="s">
        <v>13387</v>
      </c>
      <c r="E9" s="53" t="s">
        <v>10694</v>
      </c>
      <c r="F9" s="49" t="s">
        <v>13808</v>
      </c>
      <c r="G9" s="49" t="s">
        <v>13807</v>
      </c>
      <c r="H9" s="49"/>
      <c r="I9" s="46"/>
      <c r="J9" s="43" t="s">
        <v>151</v>
      </c>
      <c r="K9" s="56"/>
      <c r="L9" s="56"/>
      <c r="M9" s="90" t="str">
        <f>F9&amp;" por "&amp;G9&amp;" a escala "&amp;E9&amp;K19&amp;" "&amp;" para el "&amp;O9</f>
        <v>Tasa de Aprehensiones por violación por región a escala Nacional  para el Periodo 2008-2020</v>
      </c>
      <c r="N9" s="38" t="s">
        <v>151</v>
      </c>
      <c r="O9" s="22" t="s">
        <v>13773</v>
      </c>
      <c r="P9" s="22" t="s">
        <v>13795</v>
      </c>
      <c r="Q9" s="31">
        <f>+IF($E9="PRODUCTO",VLOOKUP(J9,#REF!,9,0)&amp;"000",IF($E9="CATEGORÍA",VLOOKUP(J9,#REF!,7,0),$Q$1))</f>
        <v>220104005</v>
      </c>
      <c r="R9" s="22" t="s">
        <v>13377</v>
      </c>
      <c r="S9" s="38" t="str">
        <f t="shared" si="3"/>
        <v>Tasa de Aprehensiones por violación | Filtra: Nacional| Muestra:región| en la Nacional de Chile|Periodo 2008-2020</v>
      </c>
      <c r="T9" s="70" t="str">
        <f>+S9</f>
        <v>Tasa de Aprehensiones por violación | Filtra: Nacional| Muestra:región| en la Nacional de Chile|Periodo 2008-2020</v>
      </c>
      <c r="U9" s="71" t="str">
        <f t="shared" si="10"/>
        <v>Nacional: Chile</v>
      </c>
      <c r="V9" s="38" t="s">
        <v>13815</v>
      </c>
      <c r="W9" s="23" t="str">
        <f t="shared" si="11"/>
        <v>https://analytics.zoho.com/open-view/2395394000006843091?ZOHO_CRITERIA=%22Localiza%20CL%22.%22Codreg%22%3D13</v>
      </c>
      <c r="X9" s="64" t="str">
        <f t="shared" si="12"/>
        <v>CHL</v>
      </c>
      <c r="Y9" s="22" t="s">
        <v>10694</v>
      </c>
      <c r="Z9" s="84" t="str">
        <f>+"El gráfico muestra la "&amp;F9&amp;" a escala nacional por región de "&amp;J9&amp;", de acuerdo a los datos publicados por la "&amp;AL9&amp;" de Chile para el "&amp;O9</f>
        <v>El gráfico muestra la Tasa de Aprehensiones por violación a escala nacional por región de Chile, de acuerdo a los datos publicados por la Subsecretaria de Prevención del Delito de Chile para el Periodo 2008-2020</v>
      </c>
      <c r="AA9" s="67">
        <f t="shared" ref="AA9:AC9" si="23">+AA8</f>
        <v>44357</v>
      </c>
      <c r="AB9" s="64" t="str">
        <f t="shared" si="23"/>
        <v>Español</v>
      </c>
      <c r="AC9" s="64" t="str">
        <f t="shared" si="23"/>
        <v>Patricio</v>
      </c>
      <c r="AD9" s="64" t="s">
        <v>24</v>
      </c>
      <c r="AE9" s="64" t="s">
        <v>24</v>
      </c>
      <c r="AF9" s="64" t="s">
        <v>24</v>
      </c>
      <c r="AG9" s="68">
        <f>+VLOOKUP($P9,Parametros[[nombre]:[Columna1]],5,0)</f>
        <v>116</v>
      </c>
      <c r="AH9" s="68">
        <v>1</v>
      </c>
      <c r="AI9" s="68">
        <f>+VLOOKUP($N9,Territorio[[nombre]:[Columna1]],7,0)</f>
        <v>38</v>
      </c>
      <c r="AJ9" s="68">
        <f>+VLOOKUP(O9,Temporalidad[[nombre]:[Columna1]],7,0)</f>
        <v>1773</v>
      </c>
      <c r="AK9" s="68">
        <f>+VLOOKUP(LEFT($D9,2),Tipo_Gráfico[[id2]:[Tipo Gráfico]],3,0)</f>
        <v>1</v>
      </c>
      <c r="AL9" s="38" t="s">
        <v>13801</v>
      </c>
      <c r="AM9" s="64" t="s">
        <v>24</v>
      </c>
      <c r="AN9" s="64" t="s">
        <v>24</v>
      </c>
      <c r="AO9" s="64" t="s">
        <v>24</v>
      </c>
      <c r="AP9" s="69">
        <f>VLOOKUP($AC9,Responsables[],3,0)</f>
        <v>10</v>
      </c>
      <c r="AQ9" s="69">
        <f>VLOOKUP($R9,unidad_medida[[#All],[nombre]:[Columna1]],5,0)</f>
        <v>73</v>
      </c>
    </row>
    <row r="10" spans="1:43" ht="45" x14ac:dyDescent="0.25">
      <c r="A10" s="55" t="str">
        <f t="shared" ref="A10:A13" si="24">+D10&amp;"|FILT:"&amp;E10&amp;"| MUES:"&amp;G10&amp;"|"&amp;F10&amp;"|"&amp;O10&amp;"|"&amp;H10</f>
        <v>GR 07|FILT:Nacional| MUES:región|Tasa de Casos policiales por violación|Periodo 2008-2020|</v>
      </c>
      <c r="B10" s="93" t="str">
        <f>"https://analytics.zoho.com/open-view/2395394000006843191?ZOHO_CRITERIA=%22Localiza%20CL%22.%22Codreg%22%3D"&amp;Estructura!$B$1</f>
        <v>https://analytics.zoho.com/open-view/2395394000006843191?ZOHO_CRITERIA=%22Localiza%20CL%22.%22Codreg%22%3D13</v>
      </c>
      <c r="C10" s="41">
        <v>1</v>
      </c>
      <c r="D10" s="99" t="s">
        <v>13388</v>
      </c>
      <c r="E10" s="54" t="s">
        <v>10694</v>
      </c>
      <c r="F10" s="49" t="s">
        <v>13809</v>
      </c>
      <c r="G10" s="49" t="s">
        <v>13807</v>
      </c>
      <c r="H10" s="42"/>
      <c r="I10" s="40"/>
      <c r="J10" s="43" t="s">
        <v>151</v>
      </c>
      <c r="K10" s="56"/>
      <c r="L10" s="56"/>
      <c r="M10" s="90" t="str">
        <f t="shared" ref="M10:M13" si="25">F10&amp;" por "&amp;G10&amp;" a escala "&amp;E10&amp;K20&amp;" "&amp;" para el "&amp;O10</f>
        <v>Tasa de Casos policiales por violación por región a escala Nacional  para el Periodo 2008-2020</v>
      </c>
      <c r="N10" s="38" t="s">
        <v>151</v>
      </c>
      <c r="O10" s="22" t="s">
        <v>13773</v>
      </c>
      <c r="P10" s="22" t="s">
        <v>13769</v>
      </c>
      <c r="Q10" s="31">
        <f>+IF($E10="PRODUCTO",VLOOKUP(J10,#REF!,9,0)&amp;"000",IF($E10="CATEGORÍA",VLOOKUP(J10,#REF!,7,0),$Q$1))</f>
        <v>220104005</v>
      </c>
      <c r="R10" s="22" t="str">
        <f>+R9</f>
        <v>casos</v>
      </c>
      <c r="S10" s="38" t="str">
        <f t="shared" si="3"/>
        <v>Tasa de Casos policiales por violación | Filtra: Nacional| Muestra:región| en la Nacional de Chile|Periodo 2008-2020</v>
      </c>
      <c r="T10" s="70" t="str">
        <f t="shared" ref="T10:T13" si="26">+S10</f>
        <v>Tasa de Casos policiales por violación | Filtra: Nacional| Muestra:región| en la Nacional de Chile|Periodo 2008-2020</v>
      </c>
      <c r="U10" s="71" t="str">
        <f t="shared" si="10"/>
        <v>Nacional: Chile</v>
      </c>
      <c r="V10" s="38" t="s">
        <v>13816</v>
      </c>
      <c r="W10" s="23" t="str">
        <f t="shared" si="11"/>
        <v>https://analytics.zoho.com/open-view/2395394000006843191?ZOHO_CRITERIA=%22Localiza%20CL%22.%22Codreg%22%3D13</v>
      </c>
      <c r="X10" s="64" t="str">
        <f t="shared" si="12"/>
        <v>CHL</v>
      </c>
      <c r="Y10" s="22" t="s">
        <v>10694</v>
      </c>
      <c r="Z10" s="84" t="str">
        <f t="shared" ref="Z10:Z13" si="27">+"El gráfico muestra la "&amp;F10&amp;" a escala nacional por región de "&amp;J10&amp;", de acuerdo a los datos publicados por la "&amp;AL10&amp;" de Chile para el "&amp;O10</f>
        <v>El gráfico muestra la Tasa de Casos policiales por violación a escala nacional por región de Chile, de acuerdo a los datos publicados por la Subsecretaria de Prevención del Delito de Chile para el Periodo 2008-2020</v>
      </c>
      <c r="AA10" s="67">
        <f t="shared" ref="AA10:AC10" si="28">+AA9</f>
        <v>44357</v>
      </c>
      <c r="AB10" s="64" t="str">
        <f t="shared" si="28"/>
        <v>Español</v>
      </c>
      <c r="AC10" s="64" t="str">
        <f t="shared" si="28"/>
        <v>Patricio</v>
      </c>
      <c r="AD10" s="64" t="str">
        <f t="shared" ref="AD10:AF10" si="29">+AD9</f>
        <v>No Aplica</v>
      </c>
      <c r="AE10" s="64" t="str">
        <f t="shared" si="29"/>
        <v>No Aplica</v>
      </c>
      <c r="AF10" s="64" t="str">
        <f t="shared" si="29"/>
        <v>No Aplica</v>
      </c>
      <c r="AG10" s="68">
        <f>+VLOOKUP($P10,Parametros[[nombre]:[Columna1]],5,0)</f>
        <v>112</v>
      </c>
      <c r="AH10" s="68">
        <f>AH9</f>
        <v>1</v>
      </c>
      <c r="AI10" s="68">
        <f>+VLOOKUP($N10,Territorio[[nombre]:[Columna1]],7,0)</f>
        <v>38</v>
      </c>
      <c r="AJ10" s="68">
        <f>+VLOOKUP(O10,Temporalidad[[nombre]:[Columna1]],7,0)</f>
        <v>1773</v>
      </c>
      <c r="AK10" s="68">
        <f>+VLOOKUP(LEFT($D10,2),Tipo_Gráfico[[id2]:[Tipo Gráfico]],3,0)</f>
        <v>1</v>
      </c>
      <c r="AL10" s="38" t="s">
        <v>13801</v>
      </c>
      <c r="AM10" s="64" t="str">
        <f>+AM9</f>
        <v>No Aplica</v>
      </c>
      <c r="AN10" s="64" t="str">
        <f>+AN9</f>
        <v>No Aplica</v>
      </c>
      <c r="AO10" s="64" t="str">
        <f>+AO9</f>
        <v>No Aplica</v>
      </c>
      <c r="AP10" s="69">
        <f>VLOOKUP($AC10,Responsables[],3,0)</f>
        <v>10</v>
      </c>
      <c r="AQ10" s="69">
        <f>VLOOKUP($R10,unidad_medida[[#All],[nombre]:[Columna1]],5,0)</f>
        <v>73</v>
      </c>
    </row>
    <row r="11" spans="1:43" ht="33.75" x14ac:dyDescent="0.25">
      <c r="A11" s="55" t="str">
        <f t="shared" si="24"/>
        <v>GR 08|FILT:Nacional| MUES:región|Tasa de Denuncias por violación|Periodo 2008-2020|</v>
      </c>
      <c r="B11" s="93" t="str">
        <f>"https://analytics.zoho.com/open-view/2395394000006843270?ZOHO_CRITERIA=%22Localiza%20CL%22.%22Codreg%22%3D"&amp;Estructura!$B$1</f>
        <v>https://analytics.zoho.com/open-view/2395394000006843270?ZOHO_CRITERIA=%22Localiza%20CL%22.%22Codreg%22%3D13</v>
      </c>
      <c r="C11" s="41">
        <v>1</v>
      </c>
      <c r="D11" s="99" t="s">
        <v>13389</v>
      </c>
      <c r="E11" s="53" t="s">
        <v>10694</v>
      </c>
      <c r="F11" s="49" t="s">
        <v>13810</v>
      </c>
      <c r="G11" s="49" t="s">
        <v>13807</v>
      </c>
      <c r="H11" s="49"/>
      <c r="I11" s="40"/>
      <c r="J11" s="43" t="s">
        <v>151</v>
      </c>
      <c r="K11" s="56"/>
      <c r="L11" s="56"/>
      <c r="M11" s="90" t="str">
        <f t="shared" si="25"/>
        <v>Tasa de Denuncias por violación por región a escala Nacional  para el Periodo 2008-2020</v>
      </c>
      <c r="N11" s="38" t="s">
        <v>151</v>
      </c>
      <c r="O11" s="22" t="s">
        <v>13773</v>
      </c>
      <c r="P11" s="22" t="s">
        <v>13367</v>
      </c>
      <c r="Q11" s="31">
        <f>+IF($E11="PRODUCTO",VLOOKUP(J11,#REF!,9,0)&amp;"000",IF($E11="CATEGORÍA",VLOOKUP(J11,#REF!,7,0),$Q$1))</f>
        <v>220104005</v>
      </c>
      <c r="R11" s="22" t="str">
        <f t="shared" si="8"/>
        <v>casos</v>
      </c>
      <c r="S11" s="38" t="str">
        <f t="shared" si="3"/>
        <v>Tasa de Denuncias por violación | Filtra: Nacional| Muestra:región| en la Nacional de Chile|Periodo 2008-2020</v>
      </c>
      <c r="T11" s="70" t="str">
        <f t="shared" si="26"/>
        <v>Tasa de Denuncias por violación | Filtra: Nacional| Muestra:región| en la Nacional de Chile|Periodo 2008-2020</v>
      </c>
      <c r="U11" s="71" t="str">
        <f t="shared" si="10"/>
        <v>Nacional: Chile</v>
      </c>
      <c r="V11" s="38" t="s">
        <v>13817</v>
      </c>
      <c r="W11" s="23" t="str">
        <f t="shared" ref="W11:W15" si="30">HYPERLINK(B11,B11)</f>
        <v>https://analytics.zoho.com/open-view/2395394000006843270?ZOHO_CRITERIA=%22Localiza%20CL%22.%22Codreg%22%3D13</v>
      </c>
      <c r="X11" s="64" t="str">
        <f t="shared" si="12"/>
        <v>CHL</v>
      </c>
      <c r="Y11" s="22" t="s">
        <v>10694</v>
      </c>
      <c r="Z11" s="84" t="str">
        <f t="shared" si="27"/>
        <v>El gráfico muestra la Tasa de Denuncias por violación a escala nacional por región de Chile, de acuerdo a los datos publicados por la Subsecretaria de Prevención del Delito de Chile para el Periodo 2008-2020</v>
      </c>
      <c r="AA11" s="67">
        <f t="shared" ref="AA11:AC11" si="31">+AA10</f>
        <v>44357</v>
      </c>
      <c r="AB11" s="64" t="str">
        <f t="shared" si="31"/>
        <v>Español</v>
      </c>
      <c r="AC11" s="64" t="str">
        <f t="shared" si="31"/>
        <v>Patricio</v>
      </c>
      <c r="AD11" s="64" t="str">
        <f t="shared" ref="AD11:AF11" si="32">+AD10</f>
        <v>No Aplica</v>
      </c>
      <c r="AE11" s="64" t="str">
        <f t="shared" si="32"/>
        <v>No Aplica</v>
      </c>
      <c r="AF11" s="64" t="str">
        <f t="shared" si="32"/>
        <v>No Aplica</v>
      </c>
      <c r="AG11" s="68">
        <f>+VLOOKUP($P11,Parametros[[nombre]:[Columna1]],5,0)</f>
        <v>114</v>
      </c>
      <c r="AH11" s="68">
        <f t="shared" ref="AH11:AH13" si="33">AH10</f>
        <v>1</v>
      </c>
      <c r="AI11" s="68">
        <f>+VLOOKUP($N11,Territorio[[nombre]:[Columna1]],7,0)</f>
        <v>38</v>
      </c>
      <c r="AJ11" s="68">
        <f>+VLOOKUP(O11,Temporalidad[[nombre]:[Columna1]],7,0)</f>
        <v>1773</v>
      </c>
      <c r="AK11" s="68">
        <f>+VLOOKUP(LEFT($D11,2),Tipo_Gráfico[[id2]:[Tipo Gráfico]],3,0)</f>
        <v>1</v>
      </c>
      <c r="AL11" s="38" t="s">
        <v>13801</v>
      </c>
      <c r="AM11" s="64" t="str">
        <f t="shared" ref="AM11:AO13" si="34">+AM10</f>
        <v>No Aplica</v>
      </c>
      <c r="AN11" s="64" t="str">
        <f t="shared" si="34"/>
        <v>No Aplica</v>
      </c>
      <c r="AO11" s="64" t="str">
        <f t="shared" si="34"/>
        <v>No Aplica</v>
      </c>
      <c r="AP11" s="69">
        <f>VLOOKUP($AC11,Responsables[],3,0)</f>
        <v>10</v>
      </c>
      <c r="AQ11" s="69">
        <f>VLOOKUP($R11,unidad_medida[[#All],[nombre]:[Columna1]],5,0)</f>
        <v>73</v>
      </c>
    </row>
    <row r="12" spans="1:43" ht="45" x14ac:dyDescent="0.25">
      <c r="A12" s="55" t="str">
        <f t="shared" si="24"/>
        <v>GR 09|FILT:Nacional| MUES:región|Tasa de Detenciones por violación|Periodo 2008-2020|</v>
      </c>
      <c r="B12" s="93" t="str">
        <f>"https://analytics.zoho.com/open-view/2395394000006843341?ZOHO_CRITERIA=%22Localiza%20CL%22.%22Codreg%22%3D"&amp;Estructura!$B$1</f>
        <v>https://analytics.zoho.com/open-view/2395394000006843341?ZOHO_CRITERIA=%22Localiza%20CL%22.%22Codreg%22%3D13</v>
      </c>
      <c r="C12" s="41">
        <v>1</v>
      </c>
      <c r="D12" s="99" t="s">
        <v>13390</v>
      </c>
      <c r="E12" s="53" t="s">
        <v>10694</v>
      </c>
      <c r="F12" s="49" t="s">
        <v>13811</v>
      </c>
      <c r="G12" s="49" t="s">
        <v>13807</v>
      </c>
      <c r="H12" s="42"/>
      <c r="I12" s="40"/>
      <c r="J12" s="43" t="s">
        <v>151</v>
      </c>
      <c r="K12" s="56"/>
      <c r="L12" s="56"/>
      <c r="M12" s="90" t="str">
        <f t="shared" si="25"/>
        <v>Tasa de Detenciones por violación por región a escala Nacional  para el Periodo 2008-2020</v>
      </c>
      <c r="N12" s="38" t="s">
        <v>151</v>
      </c>
      <c r="O12" s="22" t="s">
        <v>13773</v>
      </c>
      <c r="P12" s="22" t="s">
        <v>13369</v>
      </c>
      <c r="Q12" s="31">
        <f>+IF($E12="PRODUCTO",VLOOKUP(J12,#REF!,9,0)&amp;"000",IF($E12="CATEGORÍA",VLOOKUP(J12,#REF!,7,0),$Q$1))</f>
        <v>220104005</v>
      </c>
      <c r="R12" s="22" t="str">
        <f t="shared" si="8"/>
        <v>casos</v>
      </c>
      <c r="S12" s="38" t="str">
        <f t="shared" si="3"/>
        <v>Tasa de Detenciones por violación | Filtra: Nacional| Muestra:región| en la Nacional de Chile|Periodo 2008-2020</v>
      </c>
      <c r="T12" s="70" t="str">
        <f t="shared" si="26"/>
        <v>Tasa de Detenciones por violación | Filtra: Nacional| Muestra:región| en la Nacional de Chile|Periodo 2008-2020</v>
      </c>
      <c r="U12" s="71" t="str">
        <f t="shared" si="10"/>
        <v>Nacional: Chile</v>
      </c>
      <c r="V12" s="38" t="s">
        <v>13818</v>
      </c>
      <c r="W12" s="23" t="str">
        <f t="shared" si="30"/>
        <v>https://analytics.zoho.com/open-view/2395394000006843341?ZOHO_CRITERIA=%22Localiza%20CL%22.%22Codreg%22%3D13</v>
      </c>
      <c r="X12" s="64" t="str">
        <f t="shared" si="12"/>
        <v>CHL</v>
      </c>
      <c r="Y12" s="22" t="s">
        <v>10694</v>
      </c>
      <c r="Z12" s="84" t="str">
        <f t="shared" si="27"/>
        <v>El gráfico muestra la Tasa de Detenciones por violación a escala nacional por región de Chile, de acuerdo a los datos publicados por la Subsecretaria de Prevención del Delito de Chile para el Periodo 2008-2020</v>
      </c>
      <c r="AA12" s="67">
        <f t="shared" ref="AA12:AC12" si="35">+AA11</f>
        <v>44357</v>
      </c>
      <c r="AB12" s="64" t="str">
        <f t="shared" si="35"/>
        <v>Español</v>
      </c>
      <c r="AC12" s="64" t="str">
        <f t="shared" si="35"/>
        <v>Patricio</v>
      </c>
      <c r="AD12" s="64" t="str">
        <f t="shared" ref="AD12:AF12" si="36">+AD11</f>
        <v>No Aplica</v>
      </c>
      <c r="AE12" s="64" t="str">
        <f t="shared" si="36"/>
        <v>No Aplica</v>
      </c>
      <c r="AF12" s="64" t="str">
        <f t="shared" si="36"/>
        <v>No Aplica</v>
      </c>
      <c r="AG12" s="68">
        <f>+VLOOKUP($P12,Parametros[[nombre]:[Columna1]],5,0)</f>
        <v>115</v>
      </c>
      <c r="AH12" s="68">
        <f t="shared" si="33"/>
        <v>1</v>
      </c>
      <c r="AI12" s="68">
        <f>+VLOOKUP($N12,Territorio[[nombre]:[Columna1]],7,0)</f>
        <v>38</v>
      </c>
      <c r="AJ12" s="68">
        <f>+VLOOKUP(O12,Temporalidad[[nombre]:[Columna1]],7,0)</f>
        <v>1773</v>
      </c>
      <c r="AK12" s="68">
        <f>+VLOOKUP(LEFT($D12,2),Tipo_Gráfico[[id2]:[Tipo Gráfico]],3,0)</f>
        <v>1</v>
      </c>
      <c r="AL12" s="38" t="s">
        <v>13801</v>
      </c>
      <c r="AM12" s="64" t="str">
        <f t="shared" si="34"/>
        <v>No Aplica</v>
      </c>
      <c r="AN12" s="64" t="str">
        <f t="shared" si="34"/>
        <v>No Aplica</v>
      </c>
      <c r="AO12" s="64" t="str">
        <f t="shared" si="34"/>
        <v>No Aplica</v>
      </c>
      <c r="AP12" s="69">
        <f>VLOOKUP($AC12,Responsables[],3,0)</f>
        <v>10</v>
      </c>
      <c r="AQ12" s="69">
        <f>VLOOKUP($R12,unidad_medida[[#All],[nombre]:[Columna1]],5,0)</f>
        <v>73</v>
      </c>
    </row>
    <row r="13" spans="1:43" ht="56.25" x14ac:dyDescent="0.25">
      <c r="A13" s="94" t="str">
        <f t="shared" si="24"/>
        <v>GR 10|FILT:Nacional| MUES:tasa promedio|Tasa de Aprehensiones, Casos policiales, Denuncias y Detenciones por violación|Periodo 2008-2020|</v>
      </c>
      <c r="B13" s="95" t="str">
        <f>"https://analytics.zoho.com/open-view/2395394000006875058"</f>
        <v>https://analytics.zoho.com/open-view/2395394000006875058</v>
      </c>
      <c r="C13" s="41">
        <v>1</v>
      </c>
      <c r="D13" s="99" t="s">
        <v>13391</v>
      </c>
      <c r="E13" s="53" t="s">
        <v>10694</v>
      </c>
      <c r="F13" s="49" t="s">
        <v>13812</v>
      </c>
      <c r="G13" s="49" t="s">
        <v>13813</v>
      </c>
      <c r="H13" s="49"/>
      <c r="I13" s="40"/>
      <c r="J13" s="43" t="s">
        <v>151</v>
      </c>
      <c r="K13" s="56"/>
      <c r="L13" s="56"/>
      <c r="M13" s="90" t="str">
        <f t="shared" si="25"/>
        <v>Tasa de Aprehensiones, Casos policiales, Denuncias y Detenciones por violación por tasa promedio a escala Nacional  para el Periodo 2008-2020</v>
      </c>
      <c r="N13" s="38" t="s">
        <v>151</v>
      </c>
      <c r="O13" s="22" t="s">
        <v>13773</v>
      </c>
      <c r="P13" s="22" t="s">
        <v>9333</v>
      </c>
      <c r="Q13" s="31">
        <f>+IF($E13="PRODUCTO",VLOOKUP(J13,#REF!,9,0)&amp;"000",IF($E13="CATEGORÍA",VLOOKUP(J13,#REF!,7,0),$Q$1))</f>
        <v>220104005</v>
      </c>
      <c r="R13" s="22" t="str">
        <f t="shared" si="8"/>
        <v>casos</v>
      </c>
      <c r="S13" s="38" t="str">
        <f t="shared" si="3"/>
        <v>Tasa de Aprehensiones, Casos policiales, Denuncias y Detenciones por violación | Filtra: Nacional| Muestra:tasa promedio| en la Nacional de Chile|Periodo 2008-2020</v>
      </c>
      <c r="T13" s="70" t="str">
        <f t="shared" si="26"/>
        <v>Tasa de Aprehensiones, Casos policiales, Denuncias y Detenciones por violación | Filtra: Nacional| Muestra:tasa promedio| en la Nacional de Chile|Periodo 2008-2020</v>
      </c>
      <c r="U13" s="71" t="str">
        <f t="shared" si="10"/>
        <v>Nacional: Chile</v>
      </c>
      <c r="V13" s="38" t="s">
        <v>13819</v>
      </c>
      <c r="W13" s="23" t="str">
        <f t="shared" si="30"/>
        <v>https://analytics.zoho.com/open-view/2395394000006875058</v>
      </c>
      <c r="X13" s="64" t="str">
        <f t="shared" si="12"/>
        <v>CHL</v>
      </c>
      <c r="Y13" s="22" t="s">
        <v>10694</v>
      </c>
      <c r="Z13" s="84" t="str">
        <f t="shared" si="27"/>
        <v>El gráfico muestra la Tasa de Aprehensiones, Casos policiales, Denuncias y Detenciones por violación a escala nacional por región de Chile, de acuerdo a los datos publicados por la Subsecretaria de Prevención del Delito de Chile para el Periodo 2008-2020</v>
      </c>
      <c r="AA13" s="67">
        <f t="shared" ref="AA13:AC13" si="37">+AA12</f>
        <v>44357</v>
      </c>
      <c r="AB13" s="64" t="str">
        <f t="shared" si="37"/>
        <v>Español</v>
      </c>
      <c r="AC13" s="64" t="str">
        <f t="shared" si="37"/>
        <v>Patricio</v>
      </c>
      <c r="AD13" s="64" t="str">
        <f t="shared" ref="AD13:AF13" si="38">+AD12</f>
        <v>No Aplica</v>
      </c>
      <c r="AE13" s="64" t="str">
        <f t="shared" si="38"/>
        <v>No Aplica</v>
      </c>
      <c r="AF13" s="64" t="str">
        <f t="shared" si="38"/>
        <v>No Aplica</v>
      </c>
      <c r="AG13" s="68">
        <f>+VLOOKUP($P13,Parametros[[nombre]:[Columna1]],5,0)</f>
        <v>11</v>
      </c>
      <c r="AH13" s="68">
        <f t="shared" si="33"/>
        <v>1</v>
      </c>
      <c r="AI13" s="68">
        <f>+VLOOKUP($N13,Territorio[[nombre]:[Columna1]],7,0)</f>
        <v>38</v>
      </c>
      <c r="AJ13" s="68">
        <f>+VLOOKUP(O13,Temporalidad[[nombre]:[Columna1]],7,0)</f>
        <v>1773</v>
      </c>
      <c r="AK13" s="68">
        <f>+VLOOKUP(LEFT($D13,2),Tipo_Gráfico[[id2]:[Tipo Gráfico]],3,0)</f>
        <v>1</v>
      </c>
      <c r="AL13" s="38" t="s">
        <v>13801</v>
      </c>
      <c r="AM13" s="64" t="str">
        <f t="shared" si="34"/>
        <v>No Aplica</v>
      </c>
      <c r="AN13" s="64" t="str">
        <f t="shared" si="34"/>
        <v>No Aplica</v>
      </c>
      <c r="AO13" s="64" t="str">
        <f t="shared" si="34"/>
        <v>No Aplica</v>
      </c>
      <c r="AP13" s="69">
        <f>VLOOKUP($AC13,Responsables[],3,0)</f>
        <v>10</v>
      </c>
      <c r="AQ13" s="69">
        <f>VLOOKUP($R13,unidad_medida[[#All],[nombre]:[Columna1]],5,0)</f>
        <v>73</v>
      </c>
    </row>
    <row r="14" spans="1:43" ht="45" x14ac:dyDescent="0.25">
      <c r="A14" s="55" t="str">
        <f>+D14&amp;"|FILT:"&amp;E14&amp;"| MUES:"&amp;G14&amp;"|"&amp;F14&amp;"|"&amp;O14&amp;"|"&amp;H14</f>
        <v>GR 11|FILT:Comuna| MUES:Tasa|Tasa de Aprehensiones por violación|Periodo 2008-2020|</v>
      </c>
      <c r="B14" s="93" t="str">
        <f>"https://analytics.zoho.com/open-view/2395394000006843662?ZOHO_CRITERIA=%22Localiza%20CL%22.%22Codcom%22%3D"&amp;Estructura!$G$1</f>
        <v>https://analytics.zoho.com/open-view/2395394000006843662?ZOHO_CRITERIA=%22Localiza%20CL%22.%22Codcom%22%3D1101</v>
      </c>
      <c r="C14" s="47">
        <v>345</v>
      </c>
      <c r="D14" s="101" t="s">
        <v>13780</v>
      </c>
      <c r="E14" s="53" t="s">
        <v>1061</v>
      </c>
      <c r="F14" s="49" t="s">
        <v>13808</v>
      </c>
      <c r="G14" s="49" t="s">
        <v>9421</v>
      </c>
      <c r="H14" s="49"/>
      <c r="I14" s="46"/>
      <c r="J14" s="43" t="s">
        <v>1059</v>
      </c>
      <c r="K14" s="56"/>
      <c r="L14" s="56"/>
      <c r="M14" s="91" t="str">
        <f>G14&amp;" de "&amp;F14&amp;" en la "&amp;E14&amp;" de "&amp;K24&amp;" "&amp;J14&amp;" para el "&amp;O14</f>
        <v>Tasa de Tasa de Aprehensiones por violación en la Comuna de  Iquique para el Periodo 2008-2020</v>
      </c>
      <c r="N14" s="38" t="s">
        <v>1059</v>
      </c>
      <c r="O14" s="22" t="s">
        <v>13773</v>
      </c>
      <c r="P14" s="22" t="s">
        <v>13795</v>
      </c>
      <c r="Q14" s="31">
        <f>+IF($E14="PRODUCTO",VLOOKUP(J14,#REF!,9,0)&amp;"000",IF($E14="CATEGORÍA",VLOOKUP(J14,#REF!,7,0),$Q$1))</f>
        <v>220104005</v>
      </c>
      <c r="R14" s="22" t="s">
        <v>13377</v>
      </c>
      <c r="S14" s="38" t="str">
        <f t="shared" si="3"/>
        <v>Tasa de Aprehensiones por violación | Filtra: Comuna| Muestra:Tasa| en la Comuna de Iquique|Periodo 2008-2020</v>
      </c>
      <c r="T14" s="70" t="str">
        <f>+S14</f>
        <v>Tasa de Aprehensiones por violación | Filtra: Comuna| Muestra:Tasa| en la Comuna de Iquique|Periodo 2008-2020</v>
      </c>
      <c r="U14" s="71" t="str">
        <f t="shared" ref="U14:U18" si="39">+E14&amp;": "&amp;J14</f>
        <v>Comuna: Iquique</v>
      </c>
      <c r="V14" s="38" t="s">
        <v>13815</v>
      </c>
      <c r="W14" s="23" t="str">
        <f t="shared" si="30"/>
        <v>https://analytics.zoho.com/open-view/2395394000006843662?ZOHO_CRITERIA=%22Localiza%20CL%22.%22Codcom%22%3D1101</v>
      </c>
      <c r="X14" s="64" t="str">
        <f t="shared" si="12"/>
        <v>CHL</v>
      </c>
      <c r="Y14" s="22" t="s">
        <v>1061</v>
      </c>
      <c r="Z14" s="85" t="str">
        <f>+"Gráfico que muestra la "&amp;F14&amp;" para la comuna de "&amp;J14&amp;", de acuerdo a los datos publicados por la "&amp;AL14&amp;" de Chile para el "&amp;O14</f>
        <v>Gráfico que muestra la Tasa de Aprehensiones por violación para la comuna de Iquique, de acuerdo a los datos publicados por la Subsecretaria de Prevención del Delito de Chile para el Periodo 2008-2020</v>
      </c>
      <c r="AA14" s="67">
        <f t="shared" ref="AA14:AC14" si="40">+AA13</f>
        <v>44357</v>
      </c>
      <c r="AB14" s="64" t="str">
        <f t="shared" si="40"/>
        <v>Español</v>
      </c>
      <c r="AC14" s="64" t="str">
        <f t="shared" si="40"/>
        <v>Patricio</v>
      </c>
      <c r="AD14" s="64" t="s">
        <v>24</v>
      </c>
      <c r="AE14" s="64" t="s">
        <v>24</v>
      </c>
      <c r="AF14" s="64" t="s">
        <v>24</v>
      </c>
      <c r="AG14" s="68">
        <f>+VLOOKUP($P14,Parametros[[nombre]:[Columna1]],5,0)</f>
        <v>116</v>
      </c>
      <c r="AH14" s="68">
        <v>1</v>
      </c>
      <c r="AI14" s="68">
        <f>+VLOOKUP($N14,Territorio[[nombre]:[Columna1]],7,0)</f>
        <v>343</v>
      </c>
      <c r="AJ14" s="68">
        <f>+VLOOKUP(O14,Temporalidad[[nombre]:[Columna1]],7,0)</f>
        <v>1773</v>
      </c>
      <c r="AK14" s="68">
        <f>+VLOOKUP(LEFT($D14,2),Tipo_Gráfico[[id2]:[Tipo Gráfico]],3,0)</f>
        <v>1</v>
      </c>
      <c r="AL14" s="38" t="s">
        <v>13801</v>
      </c>
      <c r="AM14" s="64" t="s">
        <v>24</v>
      </c>
      <c r="AN14" s="64" t="s">
        <v>24</v>
      </c>
      <c r="AO14" s="64" t="s">
        <v>24</v>
      </c>
      <c r="AP14" s="69">
        <f>VLOOKUP($AC14,Responsables[],3,0)</f>
        <v>10</v>
      </c>
      <c r="AQ14" s="69">
        <f>VLOOKUP($R14,unidad_medida[[#All],[nombre]:[Columna1]],5,0)</f>
        <v>73</v>
      </c>
    </row>
    <row r="15" spans="1:43" ht="45" x14ac:dyDescent="0.25">
      <c r="A15" s="55" t="str">
        <f t="shared" ref="A15:A18" si="41">+D15&amp;"|FILT:"&amp;E15&amp;"| MUES:"&amp;G15&amp;"|"&amp;F15&amp;"|"&amp;O15&amp;"|"&amp;H15</f>
        <v>GR 12|FILT:Comuna| MUES:Tasa|Tasa de Casos policiales por violación|Periodo 2008-2020|</v>
      </c>
      <c r="B15" s="93" t="str">
        <f>"https://analytics.zoho.com/open-view/2395394000006843792?ZOHO_CRITERIA=%22Localiza%20CL%22.%22Codcom%22%3D"&amp;Estructura!$G$1</f>
        <v>https://analytics.zoho.com/open-view/2395394000006843792?ZOHO_CRITERIA=%22Localiza%20CL%22.%22Codcom%22%3D1101</v>
      </c>
      <c r="C15" s="47">
        <v>345</v>
      </c>
      <c r="D15" s="101" t="s">
        <v>13781</v>
      </c>
      <c r="E15" s="54" t="s">
        <v>1061</v>
      </c>
      <c r="F15" s="49" t="s">
        <v>13809</v>
      </c>
      <c r="G15" s="49" t="s">
        <v>9421</v>
      </c>
      <c r="H15" s="42"/>
      <c r="I15" s="40"/>
      <c r="J15" s="43" t="s">
        <v>1059</v>
      </c>
      <c r="K15" s="56"/>
      <c r="L15" s="56"/>
      <c r="M15" s="91" t="str">
        <f t="shared" ref="M15:M18" si="42">G15&amp;" de "&amp;F15&amp;" en la "&amp;E15&amp;" de "&amp;K25&amp;" "&amp;J15&amp;" para el "&amp;O15</f>
        <v>Tasa de Tasa de Casos policiales por violación en la Comuna de  Iquique para el Periodo 2008-2020</v>
      </c>
      <c r="N15" s="38" t="s">
        <v>1059</v>
      </c>
      <c r="O15" s="22" t="s">
        <v>13773</v>
      </c>
      <c r="P15" s="22" t="s">
        <v>13769</v>
      </c>
      <c r="Q15" s="31">
        <f>+IF($E15="PRODUCTO",VLOOKUP(J15,#REF!,9,0)&amp;"000",IF($E15="CATEGORÍA",VLOOKUP(J15,#REF!,7,0),$Q$1))</f>
        <v>220104005</v>
      </c>
      <c r="R15" s="22" t="str">
        <f>+R14</f>
        <v>casos</v>
      </c>
      <c r="S15" s="38" t="str">
        <f t="shared" si="3"/>
        <v>Tasa de Casos policiales por violación | Filtra: Comuna| Muestra:Tasa| en la Comuna de Iquique|Periodo 2008-2020</v>
      </c>
      <c r="T15" s="70" t="str">
        <f t="shared" ref="T15:T18" si="43">+S15</f>
        <v>Tasa de Casos policiales por violación | Filtra: Comuna| Muestra:Tasa| en la Comuna de Iquique|Periodo 2008-2020</v>
      </c>
      <c r="U15" s="71" t="str">
        <f t="shared" si="39"/>
        <v>Comuna: Iquique</v>
      </c>
      <c r="V15" s="38" t="s">
        <v>13816</v>
      </c>
      <c r="W15" s="23" t="str">
        <f t="shared" si="30"/>
        <v>https://analytics.zoho.com/open-view/2395394000006843792?ZOHO_CRITERIA=%22Localiza%20CL%22.%22Codcom%22%3D1101</v>
      </c>
      <c r="X15" s="64" t="str">
        <f t="shared" si="12"/>
        <v>CHL</v>
      </c>
      <c r="Y15" s="22" t="s">
        <v>1061</v>
      </c>
      <c r="Z15" s="85" t="str">
        <f t="shared" ref="Z15:Z18" si="44">+"Gráfico que muestra la "&amp;F15&amp;" para la comuna de "&amp;J15&amp;", de acuerdo a los datos publicados por la "&amp;AL15&amp;" de Chile para el "&amp;O15</f>
        <v>Gráfico que muestra la Tasa de Casos policiales por violación para la comuna de Iquique, de acuerdo a los datos publicados por la Subsecretaria de Prevención del Delito de Chile para el Periodo 2008-2020</v>
      </c>
      <c r="AA15" s="67">
        <f t="shared" ref="AA15:AF15" si="45">+AA14</f>
        <v>44357</v>
      </c>
      <c r="AB15" s="64" t="str">
        <f t="shared" si="45"/>
        <v>Español</v>
      </c>
      <c r="AC15" s="64" t="str">
        <f t="shared" si="45"/>
        <v>Patricio</v>
      </c>
      <c r="AD15" s="64" t="str">
        <f t="shared" si="45"/>
        <v>No Aplica</v>
      </c>
      <c r="AE15" s="64" t="str">
        <f t="shared" si="45"/>
        <v>No Aplica</v>
      </c>
      <c r="AF15" s="64" t="str">
        <f t="shared" si="45"/>
        <v>No Aplica</v>
      </c>
      <c r="AG15" s="68">
        <f>+VLOOKUP($P15,Parametros[[nombre]:[Columna1]],5,0)</f>
        <v>112</v>
      </c>
      <c r="AH15" s="68">
        <f>AH14</f>
        <v>1</v>
      </c>
      <c r="AI15" s="68">
        <f>+VLOOKUP($N15,Territorio[[nombre]:[Columna1]],7,0)</f>
        <v>343</v>
      </c>
      <c r="AJ15" s="68">
        <f>+VLOOKUP(O15,Temporalidad[[nombre]:[Columna1]],7,0)</f>
        <v>1773</v>
      </c>
      <c r="AK15" s="68">
        <f>+VLOOKUP(LEFT($D15,2),Tipo_Gráfico[[id2]:[Tipo Gráfico]],3,0)</f>
        <v>1</v>
      </c>
      <c r="AL15" s="38" t="s">
        <v>13801</v>
      </c>
      <c r="AM15" s="64" t="str">
        <f>+AM14</f>
        <v>No Aplica</v>
      </c>
      <c r="AN15" s="64" t="str">
        <f>+AN14</f>
        <v>No Aplica</v>
      </c>
      <c r="AO15" s="64" t="str">
        <f>+AO14</f>
        <v>No Aplica</v>
      </c>
      <c r="AP15" s="69">
        <f>VLOOKUP($AC15,Responsables[],3,0)</f>
        <v>10</v>
      </c>
      <c r="AQ15" s="69">
        <f>VLOOKUP($R15,unidad_medida[[#All],[nombre]:[Columna1]],5,0)</f>
        <v>73</v>
      </c>
    </row>
    <row r="16" spans="1:43" ht="45" x14ac:dyDescent="0.25">
      <c r="A16" s="55" t="str">
        <f t="shared" si="41"/>
        <v>GR 13|FILT:Comuna| MUES:Tasa|Tasa de Denuncias por violación|Periodo 2008-2020|</v>
      </c>
      <c r="B16" s="93" t="str">
        <f>"https://analytics.zoho.com/open-view/2395394000006843824?ZOHO_CRITERIA=%22Localiza%20CL%22.%22Codcom%22%3D"&amp;Estructura!$G$1</f>
        <v>https://analytics.zoho.com/open-view/2395394000006843824?ZOHO_CRITERIA=%22Localiza%20CL%22.%22Codcom%22%3D1101</v>
      </c>
      <c r="C16" s="47">
        <v>345</v>
      </c>
      <c r="D16" s="101" t="s">
        <v>13782</v>
      </c>
      <c r="E16" s="53" t="s">
        <v>1061</v>
      </c>
      <c r="F16" s="49" t="s">
        <v>13810</v>
      </c>
      <c r="G16" s="49" t="s">
        <v>9421</v>
      </c>
      <c r="H16" s="49"/>
      <c r="I16" s="40"/>
      <c r="J16" s="43" t="s">
        <v>1059</v>
      </c>
      <c r="K16" s="56"/>
      <c r="L16" s="56"/>
      <c r="M16" s="91" t="str">
        <f t="shared" si="42"/>
        <v>Tasa de Tasa de Denuncias por violación en la Comuna de  Iquique para el Periodo 2008-2020</v>
      </c>
      <c r="N16" s="38" t="s">
        <v>1059</v>
      </c>
      <c r="O16" s="22" t="s">
        <v>13773</v>
      </c>
      <c r="P16" s="22" t="s">
        <v>13367</v>
      </c>
      <c r="Q16" s="31">
        <f>+IF($E16="PRODUCTO",VLOOKUP(J16,#REF!,9,0)&amp;"000",IF($E16="CATEGORÍA",VLOOKUP(J16,#REF!,7,0),$Q$1))</f>
        <v>220104005</v>
      </c>
      <c r="R16" s="22" t="str">
        <f t="shared" si="8"/>
        <v>casos</v>
      </c>
      <c r="S16" s="38" t="str">
        <f t="shared" si="3"/>
        <v>Tasa de Denuncias por violación | Filtra: Comuna| Muestra:Tasa| en la Comuna de Iquique|Periodo 2008-2020</v>
      </c>
      <c r="T16" s="70" t="str">
        <f t="shared" si="43"/>
        <v>Tasa de Denuncias por violación | Filtra: Comuna| Muestra:Tasa| en la Comuna de Iquique|Periodo 2008-2020</v>
      </c>
      <c r="U16" s="71" t="str">
        <f t="shared" si="39"/>
        <v>Comuna: Iquique</v>
      </c>
      <c r="V16" s="38" t="s">
        <v>13817</v>
      </c>
      <c r="W16" s="23" t="str">
        <f t="shared" ref="W16:W20" si="46">HYPERLINK(B16,B16)</f>
        <v>https://analytics.zoho.com/open-view/2395394000006843824?ZOHO_CRITERIA=%22Localiza%20CL%22.%22Codcom%22%3D1101</v>
      </c>
      <c r="X16" s="64" t="str">
        <f t="shared" si="12"/>
        <v>CHL</v>
      </c>
      <c r="Y16" s="22" t="s">
        <v>1061</v>
      </c>
      <c r="Z16" s="85" t="str">
        <f t="shared" si="44"/>
        <v>Gráfico que muestra la Tasa de Denuncias por violación para la comuna de Iquique, de acuerdo a los datos publicados por la Subsecretaria de Prevención del Delito de Chile para el Periodo 2008-2020</v>
      </c>
      <c r="AA16" s="67">
        <f t="shared" ref="AA16:AF16" si="47">+AA15</f>
        <v>44357</v>
      </c>
      <c r="AB16" s="64" t="str">
        <f t="shared" si="47"/>
        <v>Español</v>
      </c>
      <c r="AC16" s="64" t="str">
        <f t="shared" si="47"/>
        <v>Patricio</v>
      </c>
      <c r="AD16" s="64" t="str">
        <f t="shared" si="47"/>
        <v>No Aplica</v>
      </c>
      <c r="AE16" s="64" t="str">
        <f t="shared" si="47"/>
        <v>No Aplica</v>
      </c>
      <c r="AF16" s="64" t="str">
        <f t="shared" si="47"/>
        <v>No Aplica</v>
      </c>
      <c r="AG16" s="68">
        <f>+VLOOKUP($P16,Parametros[[nombre]:[Columna1]],5,0)</f>
        <v>114</v>
      </c>
      <c r="AH16" s="68">
        <f t="shared" ref="AH16:AH32" si="48">AH15</f>
        <v>1</v>
      </c>
      <c r="AI16" s="68">
        <f>+VLOOKUP($N16,Territorio[[nombre]:[Columna1]],7,0)</f>
        <v>343</v>
      </c>
      <c r="AJ16" s="68">
        <f>+VLOOKUP(O16,Temporalidad[[nombre]:[Columna1]],7,0)</f>
        <v>1773</v>
      </c>
      <c r="AK16" s="68">
        <f>+VLOOKUP(LEFT($D16,2),Tipo_Gráfico[[id2]:[Tipo Gráfico]],3,0)</f>
        <v>1</v>
      </c>
      <c r="AL16" s="38" t="s">
        <v>13801</v>
      </c>
      <c r="AM16" s="64" t="str">
        <f t="shared" ref="AM16:AO16" si="49">+AM15</f>
        <v>No Aplica</v>
      </c>
      <c r="AN16" s="64" t="str">
        <f t="shared" si="49"/>
        <v>No Aplica</v>
      </c>
      <c r="AO16" s="64" t="str">
        <f t="shared" si="49"/>
        <v>No Aplica</v>
      </c>
      <c r="AP16" s="69">
        <f>VLOOKUP($AC16,Responsables[],3,0)</f>
        <v>10</v>
      </c>
      <c r="AQ16" s="69">
        <f>VLOOKUP($R16,unidad_medida[[#All],[nombre]:[Columna1]],5,0)</f>
        <v>73</v>
      </c>
    </row>
    <row r="17" spans="1:43" ht="45" x14ac:dyDescent="0.25">
      <c r="A17" s="55" t="str">
        <f t="shared" si="41"/>
        <v>GR 14|FILT:Comuna| MUES:Tasa|Tasa de Detenciones por violación|Periodo 2008-2020|</v>
      </c>
      <c r="B17" s="93" t="str">
        <f>"https://analytics.zoho.com/open-view/2395394000006843853?ZOHO_CRITERIA=%22Localiza%20CL%22.%22Codcom%22%3D"&amp;Estructura!$G$1</f>
        <v>https://analytics.zoho.com/open-view/2395394000006843853?ZOHO_CRITERIA=%22Localiza%20CL%22.%22Codcom%22%3D1101</v>
      </c>
      <c r="C17" s="47">
        <v>345</v>
      </c>
      <c r="D17" s="101" t="s">
        <v>13783</v>
      </c>
      <c r="E17" s="53" t="s">
        <v>1061</v>
      </c>
      <c r="F17" s="49" t="s">
        <v>13811</v>
      </c>
      <c r="G17" s="49" t="s">
        <v>9421</v>
      </c>
      <c r="H17" s="42"/>
      <c r="I17" s="40"/>
      <c r="J17" s="43" t="s">
        <v>1059</v>
      </c>
      <c r="K17" s="56"/>
      <c r="L17" s="56"/>
      <c r="M17" s="91" t="str">
        <f t="shared" si="42"/>
        <v>Tasa de Tasa de Detenciones por violación en la Comuna de  Iquique para el Periodo 2008-2020</v>
      </c>
      <c r="N17" s="38" t="s">
        <v>1059</v>
      </c>
      <c r="O17" s="22" t="s">
        <v>13773</v>
      </c>
      <c r="P17" s="22" t="s">
        <v>13369</v>
      </c>
      <c r="Q17" s="31">
        <f>+IF($E17="PRODUCTO",VLOOKUP(J17,#REF!,9,0)&amp;"000",IF($E17="CATEGORÍA",VLOOKUP(J17,#REF!,7,0),$Q$1))</f>
        <v>220104005</v>
      </c>
      <c r="R17" s="22" t="str">
        <f t="shared" si="8"/>
        <v>casos</v>
      </c>
      <c r="S17" s="38" t="str">
        <f t="shared" si="3"/>
        <v>Tasa de Detenciones por violación | Filtra: Comuna| Muestra:Tasa| en la Comuna de Iquique|Periodo 2008-2020</v>
      </c>
      <c r="T17" s="70" t="str">
        <f t="shared" si="43"/>
        <v>Tasa de Detenciones por violación | Filtra: Comuna| Muestra:Tasa| en la Comuna de Iquique|Periodo 2008-2020</v>
      </c>
      <c r="U17" s="71" t="str">
        <f t="shared" si="39"/>
        <v>Comuna: Iquique</v>
      </c>
      <c r="V17" s="38" t="s">
        <v>13818</v>
      </c>
      <c r="W17" s="23" t="str">
        <f t="shared" si="46"/>
        <v>https://analytics.zoho.com/open-view/2395394000006843853?ZOHO_CRITERIA=%22Localiza%20CL%22.%22Codcom%22%3D1101</v>
      </c>
      <c r="X17" s="64" t="str">
        <f t="shared" si="12"/>
        <v>CHL</v>
      </c>
      <c r="Y17" s="22" t="s">
        <v>1061</v>
      </c>
      <c r="Z17" s="85" t="str">
        <f t="shared" si="44"/>
        <v>Gráfico que muestra la Tasa de Detenciones por violación para la comuna de Iquique, de acuerdo a los datos publicados por la Subsecretaria de Prevención del Delito de Chile para el Periodo 2008-2020</v>
      </c>
      <c r="AA17" s="67">
        <f t="shared" ref="AA17:AF17" si="50">+AA16</f>
        <v>44357</v>
      </c>
      <c r="AB17" s="64" t="str">
        <f t="shared" si="50"/>
        <v>Español</v>
      </c>
      <c r="AC17" s="64" t="str">
        <f t="shared" si="50"/>
        <v>Patricio</v>
      </c>
      <c r="AD17" s="64" t="str">
        <f t="shared" si="50"/>
        <v>No Aplica</v>
      </c>
      <c r="AE17" s="64" t="str">
        <f t="shared" si="50"/>
        <v>No Aplica</v>
      </c>
      <c r="AF17" s="64" t="str">
        <f t="shared" si="50"/>
        <v>No Aplica</v>
      </c>
      <c r="AG17" s="68">
        <f>+VLOOKUP($P17,Parametros[[nombre]:[Columna1]],5,0)</f>
        <v>115</v>
      </c>
      <c r="AH17" s="68">
        <f t="shared" si="48"/>
        <v>1</v>
      </c>
      <c r="AI17" s="68">
        <f>+VLOOKUP($N17,Territorio[[nombre]:[Columna1]],7,0)</f>
        <v>343</v>
      </c>
      <c r="AJ17" s="68">
        <f>+VLOOKUP(O17,Temporalidad[[nombre]:[Columna1]],7,0)</f>
        <v>1773</v>
      </c>
      <c r="AK17" s="68">
        <f>+VLOOKUP(LEFT($D17,2),Tipo_Gráfico[[id2]:[Tipo Gráfico]],3,0)</f>
        <v>1</v>
      </c>
      <c r="AL17" s="38" t="s">
        <v>13801</v>
      </c>
      <c r="AM17" s="64" t="str">
        <f t="shared" ref="AM17:AO17" si="51">+AM16</f>
        <v>No Aplica</v>
      </c>
      <c r="AN17" s="64" t="str">
        <f t="shared" si="51"/>
        <v>No Aplica</v>
      </c>
      <c r="AO17" s="64" t="str">
        <f t="shared" si="51"/>
        <v>No Aplica</v>
      </c>
      <c r="AP17" s="69">
        <f>VLOOKUP($AC17,Responsables[],3,0)</f>
        <v>10</v>
      </c>
      <c r="AQ17" s="69">
        <f>VLOOKUP($R17,unidad_medida[[#All],[nombre]:[Columna1]],5,0)</f>
        <v>73</v>
      </c>
    </row>
    <row r="18" spans="1:43" ht="56.25" x14ac:dyDescent="0.25">
      <c r="A18" s="55" t="str">
        <f t="shared" si="41"/>
        <v>GR 15|FILT:Comuna| MUES:Tasa|Tasa de Aprehensiones, Casos policiales, Denuncias y Detenciones por violación|Periodo 2008-2020|</v>
      </c>
      <c r="B18" s="93" t="str">
        <f>"https://analytics.zoho.com/open-view/2395394000006850626?ZOHO_CRITERIA=%22Localiza%20CL%22.%22Codcom%22%3D"&amp;Estructura!$G$1</f>
        <v>https://analytics.zoho.com/open-view/2395394000006850626?ZOHO_CRITERIA=%22Localiza%20CL%22.%22Codcom%22%3D1101</v>
      </c>
      <c r="C18" s="47">
        <v>345</v>
      </c>
      <c r="D18" s="101" t="s">
        <v>13784</v>
      </c>
      <c r="E18" s="53" t="s">
        <v>1061</v>
      </c>
      <c r="F18" s="49" t="s">
        <v>13812</v>
      </c>
      <c r="G18" s="49" t="s">
        <v>9421</v>
      </c>
      <c r="H18" s="49"/>
      <c r="I18" s="40"/>
      <c r="J18" s="43" t="s">
        <v>1059</v>
      </c>
      <c r="K18" s="56"/>
      <c r="L18" s="56"/>
      <c r="M18" s="91" t="str">
        <f t="shared" si="42"/>
        <v>Tasa de Tasa de Aprehensiones, Casos policiales, Denuncias y Detenciones por violación en la Comuna de  Iquique para el Periodo 2008-2020</v>
      </c>
      <c r="N18" s="38" t="s">
        <v>1059</v>
      </c>
      <c r="O18" s="22" t="s">
        <v>13773</v>
      </c>
      <c r="P18" s="22" t="s">
        <v>9333</v>
      </c>
      <c r="Q18" s="31">
        <f>+IF($E18="PRODUCTO",VLOOKUP(J18,#REF!,9,0)&amp;"000",IF($E18="CATEGORÍA",VLOOKUP(J18,#REF!,7,0),$Q$1))</f>
        <v>220104005</v>
      </c>
      <c r="R18" s="22" t="str">
        <f t="shared" si="8"/>
        <v>casos</v>
      </c>
      <c r="S18" s="38" t="str">
        <f t="shared" si="3"/>
        <v>Tasa de Aprehensiones, Casos policiales, Denuncias y Detenciones por violación | Filtra: Comuna| Muestra:Tasa| en la Comuna de Iquique|Periodo 2008-2020</v>
      </c>
      <c r="T18" s="70" t="str">
        <f t="shared" si="43"/>
        <v>Tasa de Aprehensiones, Casos policiales, Denuncias y Detenciones por violación | Filtra: Comuna| Muestra:Tasa| en la Comuna de Iquique|Periodo 2008-2020</v>
      </c>
      <c r="U18" s="71" t="str">
        <f t="shared" si="39"/>
        <v>Comuna: Iquique</v>
      </c>
      <c r="V18" s="38" t="s">
        <v>13819</v>
      </c>
      <c r="W18" s="23" t="str">
        <f t="shared" si="46"/>
        <v>https://analytics.zoho.com/open-view/2395394000006850626?ZOHO_CRITERIA=%22Localiza%20CL%22.%22Codcom%22%3D1101</v>
      </c>
      <c r="X18" s="64" t="str">
        <f t="shared" si="12"/>
        <v>CHL</v>
      </c>
      <c r="Y18" s="22" t="s">
        <v>1061</v>
      </c>
      <c r="Z18" s="85" t="str">
        <f t="shared" si="44"/>
        <v>Gráfico que muestra la Tasa de Aprehensiones, Casos policiales, Denuncias y Detenciones por violación para la comuna de Iquique, de acuerdo a los datos publicados por la Subsecretaria de Prevención del Delito de Chile para el Periodo 2008-2020</v>
      </c>
      <c r="AA18" s="67">
        <f t="shared" ref="AA18:AF18" si="52">+AA17</f>
        <v>44357</v>
      </c>
      <c r="AB18" s="64" t="str">
        <f t="shared" si="52"/>
        <v>Español</v>
      </c>
      <c r="AC18" s="64" t="str">
        <f t="shared" si="52"/>
        <v>Patricio</v>
      </c>
      <c r="AD18" s="64" t="str">
        <f t="shared" si="52"/>
        <v>No Aplica</v>
      </c>
      <c r="AE18" s="64" t="str">
        <f t="shared" si="52"/>
        <v>No Aplica</v>
      </c>
      <c r="AF18" s="64" t="str">
        <f t="shared" si="52"/>
        <v>No Aplica</v>
      </c>
      <c r="AG18" s="68">
        <f>+VLOOKUP($P18,Parametros[[nombre]:[Columna1]],5,0)</f>
        <v>11</v>
      </c>
      <c r="AH18" s="68">
        <f t="shared" si="48"/>
        <v>1</v>
      </c>
      <c r="AI18" s="68">
        <f>+VLOOKUP($N18,Territorio[[nombre]:[Columna1]],7,0)</f>
        <v>343</v>
      </c>
      <c r="AJ18" s="68">
        <f>+VLOOKUP(O18,Temporalidad[[nombre]:[Columna1]],7,0)</f>
        <v>1773</v>
      </c>
      <c r="AK18" s="68">
        <f>+VLOOKUP(LEFT($D18,2),Tipo_Gráfico[[id2]:[Tipo Gráfico]],3,0)</f>
        <v>1</v>
      </c>
      <c r="AL18" s="38" t="s">
        <v>13801</v>
      </c>
      <c r="AM18" s="64" t="str">
        <f t="shared" ref="AM18:AO18" si="53">+AM17</f>
        <v>No Aplica</v>
      </c>
      <c r="AN18" s="64" t="str">
        <f t="shared" si="53"/>
        <v>No Aplica</v>
      </c>
      <c r="AO18" s="64" t="str">
        <f t="shared" si="53"/>
        <v>No Aplica</v>
      </c>
      <c r="AP18" s="69">
        <f>VLOOKUP($AC18,Responsables[],3,0)</f>
        <v>10</v>
      </c>
      <c r="AQ18" s="69">
        <f>VLOOKUP($R18,unidad_medida[[#All],[nombre]:[Columna1]],5,0)</f>
        <v>73</v>
      </c>
    </row>
    <row r="19" spans="1:43" ht="45" x14ac:dyDescent="0.25">
      <c r="A19" s="55" t="str">
        <f>+D19&amp;"|FILT:"&amp;E19&amp;"| MUES:"&amp;G19&amp;"|"&amp;F19&amp;"|"&amp;O19&amp;"|"&amp;H19</f>
        <v>GR 16|FILT:Comuna| MUES:Variación (%)|Variación Trimestral de Aprehensiones por violación (%)|Periodo 2008-2020|</v>
      </c>
      <c r="B19" s="93" t="str">
        <f>"https://analytics.zoho.com/open-view/2395394000006844074?ZOHO_CRITERIA=%22Localiza%20CL%22.%22Codcom%22%3D"&amp;Estructura!$G$1</f>
        <v>https://analytics.zoho.com/open-view/2395394000006844074?ZOHO_CRITERIA=%22Localiza%20CL%22.%22Codcom%22%3D1101</v>
      </c>
      <c r="C19" s="47">
        <v>345</v>
      </c>
      <c r="D19" s="102" t="s">
        <v>13785</v>
      </c>
      <c r="E19" s="53" t="s">
        <v>1061</v>
      </c>
      <c r="F19" s="49" t="s">
        <v>13790</v>
      </c>
      <c r="G19" s="42" t="s">
        <v>13717</v>
      </c>
      <c r="H19" s="49"/>
      <c r="I19" s="46"/>
      <c r="J19" s="43" t="s">
        <v>1059</v>
      </c>
      <c r="K19" s="56"/>
      <c r="L19" s="56"/>
      <c r="M19" s="92" t="str">
        <f>F19&amp;" en la "&amp;E19&amp;" de "&amp;K29&amp;" "&amp;J19&amp;" para el "&amp;O19</f>
        <v>Variación Trimestral de Aprehensiones por violación (%) en la Comuna de  Iquique para el Periodo 2008-2020</v>
      </c>
      <c r="N19" s="38" t="s">
        <v>1059</v>
      </c>
      <c r="O19" s="22" t="s">
        <v>13773</v>
      </c>
      <c r="P19" s="22" t="s">
        <v>13795</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0" t="str">
        <f>+S19</f>
        <v>Variación Trimestral de Aprehensiones por violación (%) | Filtra: Comuna| Muestra:Variación (%)| en la Comuna de Iquique|Periodo 2008-2020</v>
      </c>
      <c r="U19" s="71" t="str">
        <f t="shared" ref="U19:U23" si="54">+E19&amp;": "&amp;J19</f>
        <v>Comuna: Iquique</v>
      </c>
      <c r="V19" s="38" t="s">
        <v>13815</v>
      </c>
      <c r="W19" s="23" t="str">
        <f t="shared" si="46"/>
        <v>https://analytics.zoho.com/open-view/2395394000006844074?ZOHO_CRITERIA=%22Localiza%20CL%22.%22Codcom%22%3D1101</v>
      </c>
      <c r="X19" s="64" t="str">
        <f t="shared" si="12"/>
        <v>CHL</v>
      </c>
      <c r="Y19" s="22" t="s">
        <v>1061</v>
      </c>
      <c r="Z19" s="86"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7">
        <f t="shared" ref="AA19:AF19" si="55">+AA18</f>
        <v>44357</v>
      </c>
      <c r="AB19" s="64" t="str">
        <f t="shared" si="55"/>
        <v>Español</v>
      </c>
      <c r="AC19" s="64" t="str">
        <f t="shared" si="55"/>
        <v>Patricio</v>
      </c>
      <c r="AD19" s="64" t="str">
        <f t="shared" si="55"/>
        <v>No Aplica</v>
      </c>
      <c r="AE19" s="64" t="str">
        <f t="shared" si="55"/>
        <v>No Aplica</v>
      </c>
      <c r="AF19" s="64" t="str">
        <f t="shared" si="55"/>
        <v>No Aplica</v>
      </c>
      <c r="AG19" s="68">
        <f>+VLOOKUP($P19,Parametros[[nombre]:[Columna1]],5,0)</f>
        <v>116</v>
      </c>
      <c r="AH19" s="68">
        <f t="shared" si="48"/>
        <v>1</v>
      </c>
      <c r="AI19" s="68">
        <f>+VLOOKUP($N19,Territorio[[nombre]:[Columna1]],7,0)</f>
        <v>343</v>
      </c>
      <c r="AJ19" s="68">
        <f>+VLOOKUP(O19,Temporalidad[[nombre]:[Columna1]],7,0)</f>
        <v>1773</v>
      </c>
      <c r="AK19" s="68">
        <f>+VLOOKUP(LEFT($D19,2),Tipo_Gráfico[[id2]:[Tipo Gráfico]],3,0)</f>
        <v>1</v>
      </c>
      <c r="AL19" s="38" t="s">
        <v>13801</v>
      </c>
      <c r="AM19" s="64" t="s">
        <v>24</v>
      </c>
      <c r="AN19" s="64" t="s">
        <v>24</v>
      </c>
      <c r="AO19" s="64" t="s">
        <v>24</v>
      </c>
      <c r="AP19" s="69">
        <f>VLOOKUP($AC19,Responsables[],3,0)</f>
        <v>10</v>
      </c>
      <c r="AQ19" s="69">
        <f>VLOOKUP($R19,unidad_medida[[#All],[nombre]:[Columna1]],5,0)</f>
        <v>73</v>
      </c>
    </row>
    <row r="20" spans="1:43" ht="56.25" x14ac:dyDescent="0.25">
      <c r="A20" s="55" t="str">
        <f t="shared" ref="A20:A23" si="56">+D20&amp;"|FILT:"&amp;E20&amp;"| MUES:"&amp;G20&amp;"|"&amp;F20&amp;"|"&amp;O20&amp;"|"&amp;H20</f>
        <v>GR 17|FILT:Comuna| MUES:Variación (%)|Variación Trimestral de Casos policiales por violación (%)|Periodo 2008-2020|</v>
      </c>
      <c r="B20" s="93" t="str">
        <f>"https://analytics.zoho.com/open-view/2395394000006844254?ZOHO_CRITERIA=%22Localiza%20CL%22.%22Codcom%22%3D"&amp;Estructura!$G$1</f>
        <v>https://analytics.zoho.com/open-view/2395394000006844254?ZOHO_CRITERIA=%22Localiza%20CL%22.%22Codcom%22%3D1101</v>
      </c>
      <c r="C20" s="47">
        <v>345</v>
      </c>
      <c r="D20" s="102" t="s">
        <v>13786</v>
      </c>
      <c r="E20" s="54" t="s">
        <v>1061</v>
      </c>
      <c r="F20" s="49" t="s">
        <v>13791</v>
      </c>
      <c r="G20" s="42" t="s">
        <v>13717</v>
      </c>
      <c r="H20" s="42"/>
      <c r="I20" s="40"/>
      <c r="J20" s="43" t="s">
        <v>1059</v>
      </c>
      <c r="K20" s="56"/>
      <c r="L20" s="56"/>
      <c r="M20" s="92" t="str">
        <f t="shared" ref="M20:M23" si="57">F20&amp;" en la "&amp;E20&amp;" de "&amp;K30&amp;" "&amp;J20&amp;" para el "&amp;O20</f>
        <v>Variación Trimestral de Casos policiales por violación (%) en la Comuna de  Iquique para el Periodo 2008-2020</v>
      </c>
      <c r="N20" s="38" t="s">
        <v>1059</v>
      </c>
      <c r="O20" s="22" t="s">
        <v>13773</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0" t="str">
        <f t="shared" ref="T20:T23" si="58">+S20</f>
        <v>Variación Trimestral de Casos policiales por violación (%) | Filtra: Comuna| Muestra:Variación (%)| en la Comuna de Iquique|Periodo 2008-2020</v>
      </c>
      <c r="U20" s="71" t="str">
        <f t="shared" si="54"/>
        <v>Comuna: Iquique</v>
      </c>
      <c r="V20" s="38" t="s">
        <v>13816</v>
      </c>
      <c r="W20" s="23" t="str">
        <f t="shared" si="46"/>
        <v>https://analytics.zoho.com/open-view/2395394000006844254?ZOHO_CRITERIA=%22Localiza%20CL%22.%22Codcom%22%3D1101</v>
      </c>
      <c r="X20" s="64" t="str">
        <f t="shared" si="12"/>
        <v>CHL</v>
      </c>
      <c r="Y20" s="22" t="s">
        <v>1061</v>
      </c>
      <c r="Z20" s="86"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7">
        <f t="shared" ref="AA20:AF20" si="60">+AA19</f>
        <v>44357</v>
      </c>
      <c r="AB20" s="64" t="str">
        <f t="shared" si="60"/>
        <v>Español</v>
      </c>
      <c r="AC20" s="64" t="str">
        <f t="shared" si="60"/>
        <v>Patricio</v>
      </c>
      <c r="AD20" s="64" t="str">
        <f t="shared" si="60"/>
        <v>No Aplica</v>
      </c>
      <c r="AE20" s="64" t="str">
        <f t="shared" si="60"/>
        <v>No Aplica</v>
      </c>
      <c r="AF20" s="64" t="str">
        <f t="shared" si="60"/>
        <v>No Aplica</v>
      </c>
      <c r="AG20" s="68">
        <f>+VLOOKUP($P20,Parametros[[nombre]:[Columna1]],5,0)</f>
        <v>112</v>
      </c>
      <c r="AH20" s="68">
        <f t="shared" si="48"/>
        <v>1</v>
      </c>
      <c r="AI20" s="68">
        <f>+VLOOKUP($N20,Territorio[[nombre]:[Columna1]],7,0)</f>
        <v>343</v>
      </c>
      <c r="AJ20" s="68">
        <f>+VLOOKUP(O20,Temporalidad[[nombre]:[Columna1]],7,0)</f>
        <v>1773</v>
      </c>
      <c r="AK20" s="68">
        <f>+VLOOKUP(LEFT($D20,2),Tipo_Gráfico[[id2]:[Tipo Gráfico]],3,0)</f>
        <v>1</v>
      </c>
      <c r="AL20" s="38" t="s">
        <v>13801</v>
      </c>
      <c r="AM20" s="64" t="str">
        <f>+AM19</f>
        <v>No Aplica</v>
      </c>
      <c r="AN20" s="64" t="str">
        <f>+AN19</f>
        <v>No Aplica</v>
      </c>
      <c r="AO20" s="64" t="str">
        <f>+AO19</f>
        <v>No Aplica</v>
      </c>
      <c r="AP20" s="69">
        <f>VLOOKUP($AC20,Responsables[],3,0)</f>
        <v>10</v>
      </c>
      <c r="AQ20" s="69">
        <f>VLOOKUP($R20,unidad_medida[[#All],[nombre]:[Columna1]],5,0)</f>
        <v>73</v>
      </c>
    </row>
    <row r="21" spans="1:43" ht="45" x14ac:dyDescent="0.25">
      <c r="A21" s="55" t="str">
        <f t="shared" si="56"/>
        <v>GR 18|FILT:Comuna| MUES:Variación (%)|Variación Trimestral de Denuncias por violación (%)|Periodo 2008-2020|</v>
      </c>
      <c r="B21" s="93" t="str">
        <f>"https://analytics.zoho.com/open-view/2395394000006844288?ZOHO_CRITERIA=%22Localiza%20CL%22.%22Codcom%22%3D"&amp;Estructura!$G$1</f>
        <v>https://analytics.zoho.com/open-view/2395394000006844288?ZOHO_CRITERIA=%22Localiza%20CL%22.%22Codcom%22%3D1101</v>
      </c>
      <c r="C21" s="47">
        <v>345</v>
      </c>
      <c r="D21" s="102" t="s">
        <v>13787</v>
      </c>
      <c r="E21" s="53" t="s">
        <v>1061</v>
      </c>
      <c r="F21" s="49" t="s">
        <v>13792</v>
      </c>
      <c r="G21" s="42" t="s">
        <v>13717</v>
      </c>
      <c r="H21" s="49"/>
      <c r="I21" s="40"/>
      <c r="J21" s="43" t="s">
        <v>1059</v>
      </c>
      <c r="K21" s="56"/>
      <c r="L21" s="56"/>
      <c r="M21" s="92" t="str">
        <f t="shared" si="57"/>
        <v>Variación Trimestral de Denuncias por violación (%) en la Comuna de  Iquique para el Periodo 2008-2020</v>
      </c>
      <c r="N21" s="38" t="s">
        <v>1059</v>
      </c>
      <c r="O21" s="22" t="s">
        <v>13773</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0" t="str">
        <f t="shared" si="58"/>
        <v>Variación Trimestral de Denuncias por violación (%) | Filtra: Comuna| Muestra:Variación (%)| en la Comuna de Iquique|Periodo 2008-2020</v>
      </c>
      <c r="U21" s="71" t="str">
        <f t="shared" si="54"/>
        <v>Comuna: Iquique</v>
      </c>
      <c r="V21" s="38" t="s">
        <v>13817</v>
      </c>
      <c r="W21" s="23" t="str">
        <f t="shared" ref="W21:W25" si="61">HYPERLINK(B21,B21)</f>
        <v>https://analytics.zoho.com/open-view/2395394000006844288?ZOHO_CRITERIA=%22Localiza%20CL%22.%22Codcom%22%3D1101</v>
      </c>
      <c r="X21" s="64" t="str">
        <f t="shared" si="12"/>
        <v>CHL</v>
      </c>
      <c r="Y21" s="22" t="s">
        <v>1061</v>
      </c>
      <c r="Z21" s="86" t="str">
        <f t="shared" si="59"/>
        <v>El gráfico muestra la Variación Trimestral de Denuncias por violación (%) en la comuna de Iquique, de acuerdo a los datos publicados por la Subsecretaria de Prevención del Delito de Chile para el Periodo 2008-2020</v>
      </c>
      <c r="AA21" s="67">
        <f t="shared" ref="AA21:AF21" si="62">+AA20</f>
        <v>44357</v>
      </c>
      <c r="AB21" s="64" t="str">
        <f t="shared" si="62"/>
        <v>Español</v>
      </c>
      <c r="AC21" s="64" t="str">
        <f t="shared" si="62"/>
        <v>Patricio</v>
      </c>
      <c r="AD21" s="64" t="str">
        <f t="shared" si="62"/>
        <v>No Aplica</v>
      </c>
      <c r="AE21" s="64" t="str">
        <f t="shared" si="62"/>
        <v>No Aplica</v>
      </c>
      <c r="AF21" s="64" t="str">
        <f t="shared" si="62"/>
        <v>No Aplica</v>
      </c>
      <c r="AG21" s="68">
        <f>+VLOOKUP($P21,Parametros[[nombre]:[Columna1]],5,0)</f>
        <v>114</v>
      </c>
      <c r="AH21" s="68">
        <f t="shared" si="48"/>
        <v>1</v>
      </c>
      <c r="AI21" s="68">
        <f>+VLOOKUP($N21,Territorio[[nombre]:[Columna1]],7,0)</f>
        <v>343</v>
      </c>
      <c r="AJ21" s="68">
        <f>+VLOOKUP(O21,Temporalidad[[nombre]:[Columna1]],7,0)</f>
        <v>1773</v>
      </c>
      <c r="AK21" s="68">
        <f>+VLOOKUP(LEFT($D21,2),Tipo_Gráfico[[id2]:[Tipo Gráfico]],3,0)</f>
        <v>1</v>
      </c>
      <c r="AL21" s="38" t="s">
        <v>13801</v>
      </c>
      <c r="AM21" s="64" t="str">
        <f t="shared" ref="AM21:AO21" si="63">+AM20</f>
        <v>No Aplica</v>
      </c>
      <c r="AN21" s="64" t="str">
        <f t="shared" si="63"/>
        <v>No Aplica</v>
      </c>
      <c r="AO21" s="64" t="str">
        <f t="shared" si="63"/>
        <v>No Aplica</v>
      </c>
      <c r="AP21" s="69">
        <f>VLOOKUP($AC21,Responsables[],3,0)</f>
        <v>10</v>
      </c>
      <c r="AQ21" s="69">
        <f>VLOOKUP($R21,unidad_medida[[#All],[nombre]:[Columna1]],5,0)</f>
        <v>73</v>
      </c>
    </row>
    <row r="22" spans="1:43" ht="45" x14ac:dyDescent="0.25">
      <c r="A22" s="55" t="str">
        <f t="shared" si="56"/>
        <v>GR 19|FILT:Comuna| MUES:Variación (%)|Variación Trimestral de Detenciones por violación (%)|Periodo 2008-2020|</v>
      </c>
      <c r="B22" s="93" t="str">
        <f>"https://analytics.zoho.com/open-view/2395394000006844321?ZOHO_CRITERIA=%22Localiza%20CL%22.%22Codcom%22%3D"&amp;Estructura!$G$1</f>
        <v>https://analytics.zoho.com/open-view/2395394000006844321?ZOHO_CRITERIA=%22Localiza%20CL%22.%22Codcom%22%3D1101</v>
      </c>
      <c r="C22" s="47">
        <v>345</v>
      </c>
      <c r="D22" s="102" t="s">
        <v>13788</v>
      </c>
      <c r="E22" s="53" t="s">
        <v>1061</v>
      </c>
      <c r="F22" s="49" t="s">
        <v>13793</v>
      </c>
      <c r="G22" s="42" t="s">
        <v>13717</v>
      </c>
      <c r="H22" s="42"/>
      <c r="I22" s="40"/>
      <c r="J22" s="43" t="s">
        <v>1059</v>
      </c>
      <c r="K22" s="56"/>
      <c r="L22" s="56"/>
      <c r="M22" s="92" t="str">
        <f t="shared" si="57"/>
        <v>Variación Trimestral de Detenciones por violación (%) en la Comuna de  Iquique para el Periodo 2008-2020</v>
      </c>
      <c r="N22" s="38" t="s">
        <v>1059</v>
      </c>
      <c r="O22" s="22" t="s">
        <v>13773</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0" t="str">
        <f t="shared" si="58"/>
        <v>Variación Trimestral de Detenciones por violación (%) | Filtra: Comuna| Muestra:Variación (%)| en la Comuna de Iquique|Periodo 2008-2020</v>
      </c>
      <c r="U22" s="71" t="str">
        <f t="shared" si="54"/>
        <v>Comuna: Iquique</v>
      </c>
      <c r="V22" s="38" t="s">
        <v>13818</v>
      </c>
      <c r="W22" s="23" t="str">
        <f t="shared" si="61"/>
        <v>https://analytics.zoho.com/open-view/2395394000006844321?ZOHO_CRITERIA=%22Localiza%20CL%22.%22Codcom%22%3D1101</v>
      </c>
      <c r="X22" s="64" t="str">
        <f t="shared" si="12"/>
        <v>CHL</v>
      </c>
      <c r="Y22" s="22" t="s">
        <v>1061</v>
      </c>
      <c r="Z22" s="86" t="str">
        <f t="shared" si="59"/>
        <v>El gráfico muestra la Variación Trimestral de Detenciones por violación (%) en la comuna de Iquique, de acuerdo a los datos publicados por la Subsecretaria de Prevención del Delito de Chile para el Periodo 2008-2020</v>
      </c>
      <c r="AA22" s="67">
        <f t="shared" ref="AA22:AF22" si="64">+AA21</f>
        <v>44357</v>
      </c>
      <c r="AB22" s="64" t="str">
        <f t="shared" si="64"/>
        <v>Español</v>
      </c>
      <c r="AC22" s="64" t="str">
        <f t="shared" si="64"/>
        <v>Patricio</v>
      </c>
      <c r="AD22" s="64" t="str">
        <f t="shared" si="64"/>
        <v>No Aplica</v>
      </c>
      <c r="AE22" s="64" t="str">
        <f t="shared" si="64"/>
        <v>No Aplica</v>
      </c>
      <c r="AF22" s="64" t="str">
        <f t="shared" si="64"/>
        <v>No Aplica</v>
      </c>
      <c r="AG22" s="68">
        <f>+VLOOKUP($P22,Parametros[[nombre]:[Columna1]],5,0)</f>
        <v>115</v>
      </c>
      <c r="AH22" s="68">
        <f t="shared" si="48"/>
        <v>1</v>
      </c>
      <c r="AI22" s="68">
        <f>+VLOOKUP($N22,Territorio[[nombre]:[Columna1]],7,0)</f>
        <v>343</v>
      </c>
      <c r="AJ22" s="68">
        <f>+VLOOKUP(O22,Temporalidad[[nombre]:[Columna1]],7,0)</f>
        <v>1773</v>
      </c>
      <c r="AK22" s="68">
        <f>+VLOOKUP(LEFT($D22,2),Tipo_Gráfico[[id2]:[Tipo Gráfico]],3,0)</f>
        <v>1</v>
      </c>
      <c r="AL22" s="38" t="s">
        <v>13801</v>
      </c>
      <c r="AM22" s="64" t="str">
        <f t="shared" ref="AM22:AO22" si="65">+AM21</f>
        <v>No Aplica</v>
      </c>
      <c r="AN22" s="64" t="str">
        <f t="shared" si="65"/>
        <v>No Aplica</v>
      </c>
      <c r="AO22" s="64" t="str">
        <f t="shared" si="65"/>
        <v>No Aplica</v>
      </c>
      <c r="AP22" s="69">
        <f>VLOOKUP($AC22,Responsables[],3,0)</f>
        <v>10</v>
      </c>
      <c r="AQ22" s="69">
        <f>VLOOKUP($R22,unidad_medida[[#All],[nombre]:[Columna1]],5,0)</f>
        <v>73</v>
      </c>
    </row>
    <row r="23" spans="1:43" ht="67.5" x14ac:dyDescent="0.25">
      <c r="A23" s="55" t="str">
        <f t="shared" si="56"/>
        <v>GR 20|FILT:Comuna| MUES:Variación (%)|Variación Trimestral de Aprehensiones, Casos policiales, Denuncias y Detenciones por violación (%)|Periodo 2008-2020|</v>
      </c>
      <c r="B23" s="93" t="str">
        <f>"https://analytics.zoho.com/open-view/2395394000006850667?ZOHO_CRITERIA=%22Localiza%20CL%22.%22Codcom%22%3D"&amp;Estructura!$G$1</f>
        <v>https://analytics.zoho.com/open-view/2395394000006850667?ZOHO_CRITERIA=%22Localiza%20CL%22.%22Codcom%22%3D1101</v>
      </c>
      <c r="C23" s="47">
        <v>345</v>
      </c>
      <c r="D23" s="102" t="s">
        <v>13789</v>
      </c>
      <c r="E23" s="53" t="s">
        <v>1061</v>
      </c>
      <c r="F23" s="49" t="s">
        <v>13794</v>
      </c>
      <c r="G23" s="42" t="s">
        <v>13717</v>
      </c>
      <c r="H23" s="49"/>
      <c r="I23" s="40"/>
      <c r="J23" s="43" t="s">
        <v>1059</v>
      </c>
      <c r="K23" s="56"/>
      <c r="L23" s="56"/>
      <c r="M23" s="92" t="str">
        <f t="shared" si="57"/>
        <v>Variación Trimestral de Aprehensiones, Casos policiales, Denuncias y Detenciones por violación (%) en la Comuna de Tasa de Violaciones en Chile por Región y sus comunas Iquique para el Periodo 2008-2020</v>
      </c>
      <c r="N23" s="38" t="s">
        <v>1059</v>
      </c>
      <c r="O23" s="22" t="s">
        <v>13773</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0" t="str">
        <f t="shared" si="58"/>
        <v>Variación Trimestral de Aprehensiones, Casos policiales, Denuncias y Detenciones por violación (%) | Filtra: Comuna| Muestra:Variación (%)| en la Comuna de Iquique|Periodo 2008-2020</v>
      </c>
      <c r="U23" s="71" t="str">
        <f t="shared" si="54"/>
        <v>Comuna: Iquique</v>
      </c>
      <c r="V23" s="38" t="s">
        <v>13819</v>
      </c>
      <c r="W23" s="23" t="str">
        <f t="shared" si="61"/>
        <v>https://analytics.zoho.com/open-view/2395394000006850667?ZOHO_CRITERIA=%22Localiza%20CL%22.%22Codcom%22%3D1101</v>
      </c>
      <c r="X23" s="64" t="str">
        <f t="shared" si="12"/>
        <v>CHL</v>
      </c>
      <c r="Y23" s="22" t="s">
        <v>1061</v>
      </c>
      <c r="Z23" s="86"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7">
        <f t="shared" ref="AA23:AF23" si="66">+AA22</f>
        <v>44357</v>
      </c>
      <c r="AB23" s="64" t="str">
        <f t="shared" si="66"/>
        <v>Español</v>
      </c>
      <c r="AC23" s="64" t="str">
        <f t="shared" si="66"/>
        <v>Patricio</v>
      </c>
      <c r="AD23" s="64" t="str">
        <f t="shared" si="66"/>
        <v>No Aplica</v>
      </c>
      <c r="AE23" s="64" t="str">
        <f t="shared" si="66"/>
        <v>No Aplica</v>
      </c>
      <c r="AF23" s="64" t="str">
        <f t="shared" si="66"/>
        <v>No Aplica</v>
      </c>
      <c r="AG23" s="68">
        <f>+VLOOKUP($P23,Parametros[[nombre]:[Columna1]],5,0)</f>
        <v>11</v>
      </c>
      <c r="AH23" s="68">
        <f t="shared" si="48"/>
        <v>1</v>
      </c>
      <c r="AI23" s="68">
        <f>+VLOOKUP($N23,Territorio[[nombre]:[Columna1]],7,0)</f>
        <v>343</v>
      </c>
      <c r="AJ23" s="68">
        <f>+VLOOKUP(O23,Temporalidad[[nombre]:[Columna1]],7,0)</f>
        <v>1773</v>
      </c>
      <c r="AK23" s="68">
        <f>+VLOOKUP(LEFT($D23,2),Tipo_Gráfico[[id2]:[Tipo Gráfico]],3,0)</f>
        <v>1</v>
      </c>
      <c r="AL23" s="38" t="s">
        <v>13801</v>
      </c>
      <c r="AM23" s="64" t="str">
        <f t="shared" ref="AM23:AO23" si="67">+AM22</f>
        <v>No Aplica</v>
      </c>
      <c r="AN23" s="64" t="str">
        <f t="shared" si="67"/>
        <v>No Aplica</v>
      </c>
      <c r="AO23" s="64" t="str">
        <f t="shared" si="67"/>
        <v>No Aplica</v>
      </c>
      <c r="AP23" s="69">
        <f>VLOOKUP($AC23,Responsables[],3,0)</f>
        <v>10</v>
      </c>
      <c r="AQ23" s="69">
        <f>VLOOKUP($R23,unidad_medida[[#All],[nombre]:[Columna1]],5,0)</f>
        <v>73</v>
      </c>
    </row>
    <row r="24" spans="1:43" ht="45" x14ac:dyDescent="0.25">
      <c r="A24" s="55" t="str">
        <f>+D24&amp;"|FILT:"&amp;E24&amp;"| MUES:"&amp;G24&amp;"|"&amp;F24&amp;"|"&amp;O24&amp;"|"&amp;H24</f>
        <v>GR 21|FILT:Región| MUES:Tasa|Tasa de Aprehensiones por violación|Año 2020|</v>
      </c>
      <c r="B24" s="93" t="str">
        <f>"https://analytics.zoho.com/open-view/2395394000006844591?ZOHO_CRITERIA=%22Localiza%20CL%22.%22Codreg%22%3D"&amp;Estructura!$B$1</f>
        <v>https://analytics.zoho.com/open-view/2395394000006844591?ZOHO_CRITERIA=%22Localiza%20CL%22.%22Codreg%22%3D13</v>
      </c>
      <c r="C24" s="47">
        <v>16</v>
      </c>
      <c r="D24" s="99" t="s">
        <v>13796</v>
      </c>
      <c r="E24" s="53" t="s">
        <v>754</v>
      </c>
      <c r="F24" s="49" t="s">
        <v>13808</v>
      </c>
      <c r="G24" s="42" t="s">
        <v>9421</v>
      </c>
      <c r="H24" s="49"/>
      <c r="I24" s="46"/>
      <c r="J24" s="43" t="s">
        <v>10680</v>
      </c>
      <c r="K24" s="56"/>
      <c r="L24" s="56"/>
      <c r="M24" s="89" t="str">
        <f>"Mapa que permite visualizar la "&amp;F24&amp;" en la "&amp;E24&amp;K34&amp;" "&amp;J24&amp;" para el "&amp;O24</f>
        <v>Mapa que permite visualizar la Tasa de Aprehensiones por violación en la RegiónTasa de Violaciones en Chile por Región y sus comunas Metropolitana para el Año 2020</v>
      </c>
      <c r="N24" s="38" t="s">
        <v>792</v>
      </c>
      <c r="O24" s="22" t="s">
        <v>8309</v>
      </c>
      <c r="P24" s="22" t="s">
        <v>13795</v>
      </c>
      <c r="Q24" s="31">
        <f>+IF($E24="PRODUCTO",VLOOKUP(J24,#REF!,9,0)&amp;"000",IF($E24="CATEGORÍA",VLOOKUP(J24,#REF!,7,0),$Q$1))</f>
        <v>220104005</v>
      </c>
      <c r="R24" s="22" t="s">
        <v>13377</v>
      </c>
      <c r="S24" s="38" t="str">
        <f t="shared" si="3"/>
        <v>Tasa de Aprehensiones por violación | Filtra: Región| Muestra:Tasa| en la Región de Metropolitana|Año 2020</v>
      </c>
      <c r="T24" s="70" t="str">
        <f>+S24</f>
        <v>Tasa de Aprehensiones por violación | Filtra: Región| Muestra:Tasa| en la Región de Metropolitana|Año 2020</v>
      </c>
      <c r="U24" s="71" t="str">
        <f t="shared" ref="U24:U28" si="68">+E24&amp;": "&amp;J24</f>
        <v>Región: Metropolitana</v>
      </c>
      <c r="V24" s="38" t="s">
        <v>13815</v>
      </c>
      <c r="W24" s="23" t="str">
        <f t="shared" si="61"/>
        <v>https://analytics.zoho.com/open-view/2395394000006844591?ZOHO_CRITERIA=%22Localiza%20CL%22.%22Codreg%22%3D13</v>
      </c>
      <c r="X24" s="64" t="str">
        <f t="shared" si="12"/>
        <v>CHL</v>
      </c>
      <c r="Y24" s="22" t="s">
        <v>13378</v>
      </c>
      <c r="Z24" s="87" t="str">
        <f>+"Mapa que muestra la "&amp;F24&amp;" desagregada por comuna en la región "&amp;J24&amp;", de acuerdo a los datos publicados por la "&amp;AL24&amp;" de Chile para el "&amp;O24</f>
        <v>Mapa que muestra la Tasa de Aprehensiones por violación desagregada por comuna en la región Metropolitana, de acuerdo a los datos publicados por la Subsecretaria de Prevención del Delito de Chile para el Año 2020</v>
      </c>
      <c r="AA24" s="67">
        <f t="shared" ref="AA24:AF24" si="69">+AA23</f>
        <v>44357</v>
      </c>
      <c r="AB24" s="64" t="str">
        <f t="shared" si="69"/>
        <v>Español</v>
      </c>
      <c r="AC24" s="64" t="str">
        <f t="shared" si="69"/>
        <v>Patricio</v>
      </c>
      <c r="AD24" s="64" t="str">
        <f t="shared" si="69"/>
        <v>No Aplica</v>
      </c>
      <c r="AE24" s="64" t="str">
        <f t="shared" si="69"/>
        <v>No Aplica</v>
      </c>
      <c r="AF24" s="64" t="str">
        <f t="shared" si="69"/>
        <v>No Aplica</v>
      </c>
      <c r="AG24" s="68">
        <f>+VLOOKUP($P24,Parametros[[nombre]:[Columna1]],5,0)</f>
        <v>116</v>
      </c>
      <c r="AH24" s="68">
        <f t="shared" si="48"/>
        <v>1</v>
      </c>
      <c r="AI24" s="68">
        <f>+VLOOKUP($N24,Territorio[[nombre]:[Columna1]],7,0)</f>
        <v>251</v>
      </c>
      <c r="AJ24" s="68">
        <f>+VLOOKUP(O24,Temporalidad[[nombre]:[Columna1]],7,0)</f>
        <v>31</v>
      </c>
      <c r="AK24" s="68">
        <f>+VLOOKUP(LEFT($D24,2),Tipo_Gráfico[[id2]:[Tipo Gráfico]],3,0)</f>
        <v>1</v>
      </c>
      <c r="AL24" s="38" t="s">
        <v>13801</v>
      </c>
      <c r="AM24" s="64" t="s">
        <v>24</v>
      </c>
      <c r="AN24" s="64" t="s">
        <v>24</v>
      </c>
      <c r="AO24" s="64" t="s">
        <v>24</v>
      </c>
      <c r="AP24" s="69">
        <f>VLOOKUP($AC24,Responsables[],3,0)</f>
        <v>10</v>
      </c>
      <c r="AQ24" s="69">
        <f>VLOOKUP($R24,unidad_medida[[#All],[nombre]:[Columna1]],5,0)</f>
        <v>73</v>
      </c>
    </row>
    <row r="25" spans="1:43" ht="45" x14ac:dyDescent="0.25">
      <c r="A25" s="55" t="str">
        <f t="shared" ref="A25:A28" si="70">+D25&amp;"|FILT:"&amp;E25&amp;"| MUES:"&amp;G25&amp;"|"&amp;F25&amp;"|"&amp;O25&amp;"|"&amp;H25</f>
        <v>GR 22|FILT:Región| MUES:Tasa|Tasa de Casos policiales por violación|Año 2020|</v>
      </c>
      <c r="B25" s="93" t="str">
        <f>"https://analytics.zoho.com/open-view/2395394000006844797?ZOHO_CRITERIA=%22Localiza%20CL%22.%22Codreg%22%3D"&amp;Estructura!$B$1</f>
        <v>https://analytics.zoho.com/open-view/2395394000006844797?ZOHO_CRITERIA=%22Localiza%20CL%22.%22Codreg%22%3D13</v>
      </c>
      <c r="C25" s="47">
        <v>16</v>
      </c>
      <c r="D25" s="99" t="s">
        <v>13797</v>
      </c>
      <c r="E25" s="54" t="s">
        <v>754</v>
      </c>
      <c r="F25" s="49" t="s">
        <v>13809</v>
      </c>
      <c r="G25" s="42" t="s">
        <v>9421</v>
      </c>
      <c r="H25" s="42"/>
      <c r="I25" s="40"/>
      <c r="J25" s="43" t="s">
        <v>10680</v>
      </c>
      <c r="K25" s="56"/>
      <c r="L25" s="56"/>
      <c r="M25" s="89" t="str">
        <f t="shared" ref="M25:M28" si="71">"Mapa que permite visualizar la "&amp;F25&amp;" en la "&amp;E25&amp;K35&amp;" "&amp;J25&amp;" para el "&amp;O25</f>
        <v>Mapa que permite visualizar la Tasa de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Tasa de Casos policiales por violación | Filtra: Región| Muestra:Tasa| en la Región de Metropolitana|Año 2020</v>
      </c>
      <c r="T25" s="70" t="str">
        <f t="shared" ref="T25:T28" si="72">+S25</f>
        <v>Tasa de Casos policiales por violación | Filtra: Región| Muestra:Tasa| en la Región de Metropolitana|Año 2020</v>
      </c>
      <c r="U25" s="71" t="str">
        <f t="shared" si="68"/>
        <v>Región: Metropolitana</v>
      </c>
      <c r="V25" s="38" t="s">
        <v>13816</v>
      </c>
      <c r="W25" s="23" t="str">
        <f t="shared" si="61"/>
        <v>https://analytics.zoho.com/open-view/2395394000006844797?ZOHO_CRITERIA=%22Localiza%20CL%22.%22Codreg%22%3D13</v>
      </c>
      <c r="X25" s="64" t="str">
        <f t="shared" si="12"/>
        <v>CHL</v>
      </c>
      <c r="Y25" s="22" t="s">
        <v>13378</v>
      </c>
      <c r="Z25" s="87" t="str">
        <f t="shared" ref="Z25:Z28" si="73">+"Mapa que muestra la frecuencia de "&amp;F25&amp;" desagregada por comuna en la región "&amp;J25&amp;", de acuerdo a los datos publicados por la "&amp;AL25&amp;" de Chile para el "&amp;O25</f>
        <v>Mapa que muestra la frecuencia de Tasa de Casos policiales por violación desagregada por comuna en la región Metropolitana, de acuerdo a los datos publicados por la Subsecretaria de Prevención del Delito de Chile para el Año 2020</v>
      </c>
      <c r="AA25" s="67">
        <f t="shared" ref="AA25:AF25" si="74">+AA24</f>
        <v>44357</v>
      </c>
      <c r="AB25" s="64" t="str">
        <f t="shared" si="74"/>
        <v>Español</v>
      </c>
      <c r="AC25" s="64" t="str">
        <f t="shared" si="74"/>
        <v>Patricio</v>
      </c>
      <c r="AD25" s="64" t="str">
        <f t="shared" si="74"/>
        <v>No Aplica</v>
      </c>
      <c r="AE25" s="64" t="str">
        <f t="shared" si="74"/>
        <v>No Aplica</v>
      </c>
      <c r="AF25" s="64" t="str">
        <f t="shared" si="74"/>
        <v>No Aplica</v>
      </c>
      <c r="AG25" s="68">
        <f>+VLOOKUP($P25,Parametros[[nombre]:[Columna1]],5,0)</f>
        <v>112</v>
      </c>
      <c r="AH25" s="68">
        <f t="shared" si="48"/>
        <v>1</v>
      </c>
      <c r="AI25" s="68">
        <f>+VLOOKUP($N25,Territorio[[nombre]:[Columna1]],7,0)</f>
        <v>251</v>
      </c>
      <c r="AJ25" s="68">
        <f>+VLOOKUP(O25,Temporalidad[[nombre]:[Columna1]],7,0)</f>
        <v>31</v>
      </c>
      <c r="AK25" s="68">
        <f>+VLOOKUP(LEFT($D25,2),Tipo_Gráfico[[id2]:[Tipo Gráfico]],3,0)</f>
        <v>1</v>
      </c>
      <c r="AL25" s="38" t="s">
        <v>13801</v>
      </c>
      <c r="AM25" s="64" t="str">
        <f>+AM24</f>
        <v>No Aplica</v>
      </c>
      <c r="AN25" s="64" t="str">
        <f>+AN24</f>
        <v>No Aplica</v>
      </c>
      <c r="AO25" s="64" t="str">
        <f>+AO24</f>
        <v>No Aplica</v>
      </c>
      <c r="AP25" s="69">
        <f>VLOOKUP($AC25,Responsables[],3,0)</f>
        <v>10</v>
      </c>
      <c r="AQ25" s="69">
        <f>VLOOKUP($R25,unidad_medida[[#All],[nombre]:[Columna1]],5,0)</f>
        <v>73</v>
      </c>
    </row>
    <row r="26" spans="1:43" ht="45" x14ac:dyDescent="0.25">
      <c r="A26" s="55" t="str">
        <f t="shared" si="70"/>
        <v>GR 23|FILT:Región| MUES:Tasa|Tasa de Denuncias por violación|Año 2020|</v>
      </c>
      <c r="B26" s="93" t="str">
        <f>"https://analytics.zoho.com/open-view/2395394000006844841?ZOHO_CRITERIA=%22Localiza%20CL%22.%22Codreg%22%3D"&amp;Estructura!$B$1</f>
        <v>https://analytics.zoho.com/open-view/2395394000006844841?ZOHO_CRITERIA=%22Localiza%20CL%22.%22Codreg%22%3D13</v>
      </c>
      <c r="C26" s="47">
        <v>16</v>
      </c>
      <c r="D26" s="99" t="s">
        <v>13798</v>
      </c>
      <c r="E26" s="53" t="s">
        <v>754</v>
      </c>
      <c r="F26" s="49" t="s">
        <v>13810</v>
      </c>
      <c r="G26" s="42" t="s">
        <v>9421</v>
      </c>
      <c r="H26" s="49"/>
      <c r="I26" s="40"/>
      <c r="J26" s="43" t="s">
        <v>10680</v>
      </c>
      <c r="K26" s="56"/>
      <c r="L26" s="56"/>
      <c r="M26" s="89" t="str">
        <f t="shared" si="71"/>
        <v>Mapa que permite visualizar la Tasa de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Tasa de Denuncias por violación | Filtra: Región| Muestra:Tasa| en la Región de Metropolitana|Año 2020</v>
      </c>
      <c r="T26" s="70" t="str">
        <f t="shared" si="72"/>
        <v>Tasa de Denuncias por violación | Filtra: Región| Muestra:Tasa| en la Región de Metropolitana|Año 2020</v>
      </c>
      <c r="U26" s="71" t="str">
        <f t="shared" si="68"/>
        <v>Región: Metropolitana</v>
      </c>
      <c r="V26" s="38" t="s">
        <v>13817</v>
      </c>
      <c r="W26" s="23" t="str">
        <f t="shared" ref="W26:W28" si="76">HYPERLINK(B26,B26)</f>
        <v>https://analytics.zoho.com/open-view/2395394000006844841?ZOHO_CRITERIA=%22Localiza%20CL%22.%22Codreg%22%3D13</v>
      </c>
      <c r="X26" s="64" t="str">
        <f t="shared" si="12"/>
        <v>CHL</v>
      </c>
      <c r="Y26" s="22" t="s">
        <v>13378</v>
      </c>
      <c r="Z26" s="87" t="str">
        <f t="shared" si="73"/>
        <v>Mapa que muestra la frecuencia de Tasa de Denuncias por violación desagregada por comuna en la región Metropolitana, de acuerdo a los datos publicados por la Subsecretaria de Prevención del Delito de Chile para el Año 2020</v>
      </c>
      <c r="AA26" s="67">
        <f t="shared" ref="AA26:AF26" si="77">+AA25</f>
        <v>44357</v>
      </c>
      <c r="AB26" s="64" t="str">
        <f t="shared" si="77"/>
        <v>Español</v>
      </c>
      <c r="AC26" s="64" t="str">
        <f t="shared" si="77"/>
        <v>Patricio</v>
      </c>
      <c r="AD26" s="64" t="str">
        <f t="shared" si="77"/>
        <v>No Aplica</v>
      </c>
      <c r="AE26" s="64" t="str">
        <f t="shared" si="77"/>
        <v>No Aplica</v>
      </c>
      <c r="AF26" s="64" t="str">
        <f t="shared" si="77"/>
        <v>No Aplica</v>
      </c>
      <c r="AG26" s="68">
        <f>+VLOOKUP($P26,Parametros[[nombre]:[Columna1]],5,0)</f>
        <v>114</v>
      </c>
      <c r="AH26" s="68">
        <f t="shared" si="48"/>
        <v>1</v>
      </c>
      <c r="AI26" s="68">
        <f>+VLOOKUP($N26,Territorio[[nombre]:[Columna1]],7,0)</f>
        <v>251</v>
      </c>
      <c r="AJ26" s="68">
        <f>+VLOOKUP(O26,Temporalidad[[nombre]:[Columna1]],7,0)</f>
        <v>31</v>
      </c>
      <c r="AK26" s="68">
        <f>+VLOOKUP(LEFT($D26,2),Tipo_Gráfico[[id2]:[Tipo Gráfico]],3,0)</f>
        <v>1</v>
      </c>
      <c r="AL26" s="38" t="s">
        <v>13801</v>
      </c>
      <c r="AM26" s="64" t="str">
        <f t="shared" ref="AM26:AO26" si="78">+AM25</f>
        <v>No Aplica</v>
      </c>
      <c r="AN26" s="64" t="str">
        <f t="shared" si="78"/>
        <v>No Aplica</v>
      </c>
      <c r="AO26" s="64" t="str">
        <f t="shared" si="78"/>
        <v>No Aplica</v>
      </c>
      <c r="AP26" s="69">
        <f>VLOOKUP($AC26,Responsables[],3,0)</f>
        <v>10</v>
      </c>
      <c r="AQ26" s="69">
        <f>VLOOKUP($R26,unidad_medida[[#All],[nombre]:[Columna1]],5,0)</f>
        <v>73</v>
      </c>
    </row>
    <row r="27" spans="1:43" ht="45" x14ac:dyDescent="0.25">
      <c r="A27" s="55" t="str">
        <f t="shared" si="70"/>
        <v>GR 24|FILT:Región| MUES:Tasa|Tasa de Detenciones por violación|Año 2020|</v>
      </c>
      <c r="B27" s="93" t="str">
        <f>"https://analytics.zoho.com/open-view/2395394000006844884?ZOHO_CRITERIA=%22Localiza%20CL%22.%22Codreg%22%3D"&amp;Estructura!$B$1</f>
        <v>https://analytics.zoho.com/open-view/2395394000006844884?ZOHO_CRITERIA=%22Localiza%20CL%22.%22Codreg%22%3D13</v>
      </c>
      <c r="C27" s="47">
        <v>16</v>
      </c>
      <c r="D27" s="99" t="s">
        <v>13799</v>
      </c>
      <c r="E27" s="53" t="s">
        <v>754</v>
      </c>
      <c r="F27" s="49" t="s">
        <v>13811</v>
      </c>
      <c r="G27" s="42" t="s">
        <v>9421</v>
      </c>
      <c r="H27" s="42"/>
      <c r="I27" s="40"/>
      <c r="J27" s="43" t="s">
        <v>10680</v>
      </c>
      <c r="K27" s="56"/>
      <c r="L27" s="56"/>
      <c r="M27" s="89" t="str">
        <f t="shared" si="71"/>
        <v>Mapa que permite visualizar la Tasa de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Tasa de Detenciones por violación | Filtra: Región| Muestra:Tasa| en la Región de Metropolitana|Año 2020</v>
      </c>
      <c r="T27" s="70" t="str">
        <f t="shared" si="72"/>
        <v>Tasa de Detenciones por violación | Filtra: Región| Muestra:Tasa| en la Región de Metropolitana|Año 2020</v>
      </c>
      <c r="U27" s="71" t="str">
        <f t="shared" si="68"/>
        <v>Región: Metropolitana</v>
      </c>
      <c r="V27" s="38" t="s">
        <v>13818</v>
      </c>
      <c r="W27" s="23" t="str">
        <f t="shared" si="76"/>
        <v>https://analytics.zoho.com/open-view/2395394000006844884?ZOHO_CRITERIA=%22Localiza%20CL%22.%22Codreg%22%3D13</v>
      </c>
      <c r="X27" s="64" t="str">
        <f t="shared" si="12"/>
        <v>CHL</v>
      </c>
      <c r="Y27" s="22" t="s">
        <v>13378</v>
      </c>
      <c r="Z27" s="87" t="str">
        <f t="shared" si="73"/>
        <v>Mapa que muestra la frecuencia de Tasa de Detenciones por violación desagregada por comuna en la región Metropolitana, de acuerdo a los datos publicados por la Subsecretaria de Prevención del Delito de Chile para el Año 2020</v>
      </c>
      <c r="AA27" s="67">
        <f t="shared" ref="AA27:AF27" si="79">+AA26</f>
        <v>44357</v>
      </c>
      <c r="AB27" s="64" t="str">
        <f t="shared" si="79"/>
        <v>Español</v>
      </c>
      <c r="AC27" s="64" t="str">
        <f t="shared" si="79"/>
        <v>Patricio</v>
      </c>
      <c r="AD27" s="64" t="str">
        <f t="shared" si="79"/>
        <v>No Aplica</v>
      </c>
      <c r="AE27" s="64" t="str">
        <f t="shared" si="79"/>
        <v>No Aplica</v>
      </c>
      <c r="AF27" s="64" t="str">
        <f t="shared" si="79"/>
        <v>No Aplica</v>
      </c>
      <c r="AG27" s="68">
        <f>+VLOOKUP($P27,Parametros[[nombre]:[Columna1]],5,0)</f>
        <v>115</v>
      </c>
      <c r="AH27" s="68">
        <f t="shared" si="48"/>
        <v>1</v>
      </c>
      <c r="AI27" s="68">
        <f>+VLOOKUP($N27,Territorio[[nombre]:[Columna1]],7,0)</f>
        <v>251</v>
      </c>
      <c r="AJ27" s="68">
        <f>+VLOOKUP(O27,Temporalidad[[nombre]:[Columna1]],7,0)</f>
        <v>31</v>
      </c>
      <c r="AK27" s="68">
        <f>+VLOOKUP(LEFT($D27,2),Tipo_Gráfico[[id2]:[Tipo Gráfico]],3,0)</f>
        <v>1</v>
      </c>
      <c r="AL27" s="38" t="s">
        <v>13801</v>
      </c>
      <c r="AM27" s="64" t="str">
        <f t="shared" ref="AM27:AO27" si="80">+AM26</f>
        <v>No Aplica</v>
      </c>
      <c r="AN27" s="64" t="str">
        <f t="shared" si="80"/>
        <v>No Aplica</v>
      </c>
      <c r="AO27" s="64" t="str">
        <f t="shared" si="80"/>
        <v>No Aplica</v>
      </c>
      <c r="AP27" s="69">
        <f>VLOOKUP($AC27,Responsables[],3,0)</f>
        <v>10</v>
      </c>
      <c r="AQ27" s="69">
        <f>VLOOKUP($R27,unidad_medida[[#All],[nombre]:[Columna1]],5,0)</f>
        <v>73</v>
      </c>
    </row>
    <row r="28" spans="1:43" ht="56.25" x14ac:dyDescent="0.25">
      <c r="A28" s="55" t="str">
        <f t="shared" si="70"/>
        <v>GR 25|FILT:Región| MUES:Tasa|Tasa de Aprehensiones, Casos policiales, Denuncias y Detenciones por violación|Año 2020|</v>
      </c>
      <c r="B28" s="93" t="str">
        <f>"https://analytics.zoho.com/open-view/2395394000006850712?ZOHO_CRITERIA=%22Localiza%20CL%22.%22Codreg%22%3D"&amp;Estructura!$B$1</f>
        <v>https://analytics.zoho.com/open-view/2395394000006850712?ZOHO_CRITERIA=%22Localiza%20CL%22.%22Codreg%22%3D13</v>
      </c>
      <c r="C28" s="47">
        <v>16</v>
      </c>
      <c r="D28" s="99" t="s">
        <v>13800</v>
      </c>
      <c r="E28" s="53" t="s">
        <v>754</v>
      </c>
      <c r="F28" s="49" t="s">
        <v>13812</v>
      </c>
      <c r="G28" s="42" t="s">
        <v>9421</v>
      </c>
      <c r="H28" s="49"/>
      <c r="I28" s="40"/>
      <c r="J28" s="43" t="s">
        <v>10680</v>
      </c>
      <c r="K28" s="56"/>
      <c r="L28" s="56"/>
      <c r="M28" s="89" t="str">
        <f t="shared" si="71"/>
        <v>Mapa que permite visualizar la Tasa de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Tasa de Aprehensiones, Casos policiales, Denuncias y Detenciones por violación | Filtra: Región| Muestra:Tasa| en la Región de Metropolitana|Año 2020</v>
      </c>
      <c r="T28" s="70" t="str">
        <f t="shared" si="72"/>
        <v>Tasa de Aprehensiones, Casos policiales, Denuncias y Detenciones por violación | Filtra: Región| Muestra:Tasa| en la Región de Metropolitana|Año 2020</v>
      </c>
      <c r="U28" s="71" t="str">
        <f t="shared" si="68"/>
        <v>Región: Metropolitana</v>
      </c>
      <c r="V28" s="38" t="s">
        <v>13819</v>
      </c>
      <c r="W28" s="23" t="str">
        <f t="shared" si="76"/>
        <v>https://analytics.zoho.com/open-view/2395394000006850712?ZOHO_CRITERIA=%22Localiza%20CL%22.%22Codreg%22%3D13</v>
      </c>
      <c r="X28" s="64" t="str">
        <f t="shared" si="12"/>
        <v>CHL</v>
      </c>
      <c r="Y28" s="22" t="s">
        <v>13378</v>
      </c>
      <c r="Z28" s="87" t="str">
        <f t="shared" si="73"/>
        <v>Mapa que muestra la frecuencia de Tasa de Aprehensiones, Casos policiales, Denuncias y Detenciones por violación desagregada por comuna en la región Metropolitana, de acuerdo a los datos publicados por la Subsecretaria de Prevención del Delito de Chile para el Año 2020</v>
      </c>
      <c r="AA28" s="67">
        <f t="shared" ref="AA28:AF28" si="81">+AA27</f>
        <v>44357</v>
      </c>
      <c r="AB28" s="64" t="str">
        <f t="shared" si="81"/>
        <v>Español</v>
      </c>
      <c r="AC28" s="64" t="str">
        <f t="shared" si="81"/>
        <v>Patricio</v>
      </c>
      <c r="AD28" s="64" t="str">
        <f t="shared" si="81"/>
        <v>No Aplica</v>
      </c>
      <c r="AE28" s="64" t="str">
        <f t="shared" si="81"/>
        <v>No Aplica</v>
      </c>
      <c r="AF28" s="64" t="str">
        <f t="shared" si="81"/>
        <v>No Aplica</v>
      </c>
      <c r="AG28" s="68">
        <f>+VLOOKUP($P28,Parametros[[nombre]:[Columna1]],5,0)</f>
        <v>11</v>
      </c>
      <c r="AH28" s="68">
        <f t="shared" si="48"/>
        <v>1</v>
      </c>
      <c r="AI28" s="68">
        <f>+VLOOKUP($N28,Territorio[[nombre]:[Columna1]],7,0)</f>
        <v>251</v>
      </c>
      <c r="AJ28" s="68">
        <f>+VLOOKUP(O28,Temporalidad[[nombre]:[Columna1]],7,0)</f>
        <v>31</v>
      </c>
      <c r="AK28" s="68">
        <f>+VLOOKUP(LEFT($D28,2),Tipo_Gráfico[[id2]:[Tipo Gráfico]],3,0)</f>
        <v>1</v>
      </c>
      <c r="AL28" s="38" t="s">
        <v>13801</v>
      </c>
      <c r="AM28" s="64" t="str">
        <f t="shared" ref="AM28:AO28" si="82">+AM27</f>
        <v>No Aplica</v>
      </c>
      <c r="AN28" s="64" t="str">
        <f t="shared" si="82"/>
        <v>No Aplica</v>
      </c>
      <c r="AO28" s="64" t="str">
        <f t="shared" si="82"/>
        <v>No Aplica</v>
      </c>
      <c r="AP28" s="69">
        <f>VLOOKUP($AC28,Responsables[],3,0)</f>
        <v>10</v>
      </c>
      <c r="AQ28" s="69">
        <f>VLOOKUP($R28,unidad_medida[[#All],[nombre]:[Columna1]],5,0)</f>
        <v>73</v>
      </c>
    </row>
    <row r="29" spans="1:43" ht="45" x14ac:dyDescent="0.25">
      <c r="A29" s="55" t="str">
        <f t="shared" ref="A29:A32" si="83">+D29&amp;"|FILT:"&amp;E29&amp;"| MUES:"&amp;G29&amp;"|"&amp;F29&amp;"|"&amp;O29&amp;"|"&amp;H29</f>
        <v>GR 26|FILT:Nacional| MUES:Tasa|Tasa de Aprehensiones por violación|Año 2020|</v>
      </c>
      <c r="B29" s="93" t="str">
        <f>"https://analytics.zoho.com/open-view/2395394000006845412"</f>
        <v>https://analytics.zoho.com/open-view/2395394000006845412</v>
      </c>
      <c r="C29" s="47">
        <v>1</v>
      </c>
      <c r="D29" s="99" t="s">
        <v>13802</v>
      </c>
      <c r="E29" s="53" t="s">
        <v>10694</v>
      </c>
      <c r="F29" s="49" t="s">
        <v>13808</v>
      </c>
      <c r="G29" s="42" t="s">
        <v>9421</v>
      </c>
      <c r="H29" s="49"/>
      <c r="I29" s="40"/>
      <c r="J29" s="43" t="s">
        <v>151</v>
      </c>
      <c r="K29" s="56"/>
      <c r="L29" s="56"/>
      <c r="M29" s="82" t="str">
        <f>"Mapa de "&amp;G29&amp;" de "&amp;F29&amp;" a escala nacional, "&amp;K39&amp;" "&amp;J29&amp;", para el "&amp;O29</f>
        <v>Mapa de Tasa de Tasa de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Tasa de Aprehensiones por violación | Filtra: Nacional| Muestra:Tasa| en la Nacional de Chile|Año 2020</v>
      </c>
      <c r="T29" s="70" t="str">
        <f t="shared" ref="T29:T32" si="84">+S29</f>
        <v>Tasa de Aprehensiones por violación | Filtra: Nacional| Muestra:Tasa| en la Nacional de Chile|Año 2020</v>
      </c>
      <c r="U29" s="71" t="str">
        <f t="shared" ref="U29:U32" si="85">+E29&amp;": "&amp;J29</f>
        <v>Nacional: Chile</v>
      </c>
      <c r="V29" s="38" t="s">
        <v>13815</v>
      </c>
      <c r="W29" s="23" t="str">
        <f t="shared" ref="W29:W32" si="86">HYPERLINK(B29,B29)</f>
        <v>https://analytics.zoho.com/open-view/2395394000006845412</v>
      </c>
      <c r="X29" s="64" t="str">
        <f t="shared" si="12"/>
        <v>CHL</v>
      </c>
      <c r="Y29" s="22" t="s">
        <v>10694</v>
      </c>
      <c r="Z29" s="88" t="str">
        <f>+"El mapa muestra la "&amp;F29&amp;", por región de "&amp;J29&amp;", basado en los datos publicados por el "&amp;AL29&amp;" de Chile para la "&amp;O29</f>
        <v>El mapa muestra la Tasa de Aprehensiones por violación, por región de Chile, basado en los datos publicados por el Subsecretaria de Prevención del Delito de Chile para la Año 2020</v>
      </c>
      <c r="AA29" s="67">
        <f t="shared" ref="AA29:AF29" si="87">+AA28</f>
        <v>44357</v>
      </c>
      <c r="AB29" s="64" t="str">
        <f t="shared" si="87"/>
        <v>Español</v>
      </c>
      <c r="AC29" s="64" t="str">
        <f t="shared" si="87"/>
        <v>Patricio</v>
      </c>
      <c r="AD29" s="64" t="str">
        <f t="shared" si="87"/>
        <v>No Aplica</v>
      </c>
      <c r="AE29" s="64" t="str">
        <f t="shared" si="87"/>
        <v>No Aplica</v>
      </c>
      <c r="AF29" s="64" t="str">
        <f t="shared" si="87"/>
        <v>No Aplica</v>
      </c>
      <c r="AG29" s="68">
        <f>+VLOOKUP($P29,Parametros[[nombre]:[Columna1]],5,0)</f>
        <v>11</v>
      </c>
      <c r="AH29" s="68">
        <f t="shared" si="48"/>
        <v>1</v>
      </c>
      <c r="AI29" s="68">
        <f>+VLOOKUP($N29,Territorio[[nombre]:[Columna1]],7,0)</f>
        <v>38</v>
      </c>
      <c r="AJ29" s="68">
        <f>+VLOOKUP(O29,Temporalidad[[nombre]:[Columna1]],7,0)</f>
        <v>31</v>
      </c>
      <c r="AK29" s="68">
        <f>+VLOOKUP(LEFT($D29,2),Tipo_Gráfico[[id2]:[Tipo Gráfico]],3,0)</f>
        <v>1</v>
      </c>
      <c r="AL29" s="38" t="s">
        <v>13801</v>
      </c>
      <c r="AM29" s="64" t="str">
        <f t="shared" ref="AM29:AO29" si="88">+AM28</f>
        <v>No Aplica</v>
      </c>
      <c r="AN29" s="64" t="str">
        <f t="shared" si="88"/>
        <v>No Aplica</v>
      </c>
      <c r="AO29" s="64" t="str">
        <f t="shared" si="88"/>
        <v>No Aplica</v>
      </c>
      <c r="AP29" s="69">
        <f>VLOOKUP($AC29,Responsables[],3,0)</f>
        <v>10</v>
      </c>
      <c r="AQ29" s="69">
        <f>VLOOKUP($R29,unidad_medida[[#All],[nombre]:[Columna1]],5,0)</f>
        <v>73</v>
      </c>
    </row>
    <row r="30" spans="1:43" ht="45" x14ac:dyDescent="0.25">
      <c r="A30" s="55" t="str">
        <f t="shared" si="83"/>
        <v>GR 27|FILT:Nacional| MUES:Tasa|Tasa de Casos policiales por violación|Año 2020|</v>
      </c>
      <c r="B30" s="93" t="str">
        <f>"https://analytics.zoho.com/open-view/2395394000006845529"</f>
        <v>https://analytics.zoho.com/open-view/2395394000006845529</v>
      </c>
      <c r="C30" s="47">
        <v>1</v>
      </c>
      <c r="D30" s="99" t="s">
        <v>13803</v>
      </c>
      <c r="E30" s="53" t="s">
        <v>10694</v>
      </c>
      <c r="F30" s="49" t="s">
        <v>13809</v>
      </c>
      <c r="G30" s="42" t="s">
        <v>9421</v>
      </c>
      <c r="H30" s="49"/>
      <c r="I30" s="40"/>
      <c r="J30" s="43" t="s">
        <v>151</v>
      </c>
      <c r="K30" s="56"/>
      <c r="L30" s="56"/>
      <c r="M30" s="82" t="str">
        <f t="shared" ref="M30:M32" si="89">"Mapa de "&amp;G30&amp;" de "&amp;F30&amp;" a escala nacional, "&amp;K40&amp;" "&amp;J30&amp;", para el "&amp;O30</f>
        <v>Mapa de Tasa de Tasa de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Tasa de Casos policiales por violación | Filtra: Nacional| Muestra:Tasa| en la Nacional de Chile|Año 2020</v>
      </c>
      <c r="T30" s="70" t="str">
        <f t="shared" si="84"/>
        <v>Tasa de Casos policiales por violación | Filtra: Nacional| Muestra:Tasa| en la Nacional de Chile|Año 2020</v>
      </c>
      <c r="U30" s="71" t="str">
        <f t="shared" si="85"/>
        <v>Nacional: Chile</v>
      </c>
      <c r="V30" s="38" t="s">
        <v>13816</v>
      </c>
      <c r="W30" s="23" t="str">
        <f t="shared" si="86"/>
        <v>https://analytics.zoho.com/open-view/2395394000006845529</v>
      </c>
      <c r="X30" s="64" t="str">
        <f t="shared" si="12"/>
        <v>CHL</v>
      </c>
      <c r="Y30" s="22" t="s">
        <v>10694</v>
      </c>
      <c r="Z30" s="88" t="str">
        <f t="shared" ref="Z30:Z32" si="90">+"El mapa muestra la "&amp;F30&amp;", por región de "&amp;J30&amp;", basado en los datos publicados por el "&amp;AL30&amp;" de Chile para la "&amp;O30</f>
        <v>El mapa muestra la Tasa de Casos policiales por violación, por región de Chile, basado en los datos publicados por el Subsecretaria de Prevención del Delito de Chile para la Año 2020</v>
      </c>
      <c r="AA30" s="67">
        <f t="shared" ref="AA30:AF30" si="91">+AA29</f>
        <v>44357</v>
      </c>
      <c r="AB30" s="64" t="str">
        <f t="shared" si="91"/>
        <v>Español</v>
      </c>
      <c r="AC30" s="64" t="str">
        <f t="shared" si="91"/>
        <v>Patricio</v>
      </c>
      <c r="AD30" s="64" t="str">
        <f t="shared" si="91"/>
        <v>No Aplica</v>
      </c>
      <c r="AE30" s="64" t="str">
        <f t="shared" si="91"/>
        <v>No Aplica</v>
      </c>
      <c r="AF30" s="64" t="str">
        <f t="shared" si="91"/>
        <v>No Aplica</v>
      </c>
      <c r="AG30" s="68">
        <f>+VLOOKUP($P30,Parametros[[nombre]:[Columna1]],5,0)</f>
        <v>11</v>
      </c>
      <c r="AH30" s="68">
        <f t="shared" si="48"/>
        <v>1</v>
      </c>
      <c r="AI30" s="68">
        <f>+VLOOKUP($N30,Territorio[[nombre]:[Columna1]],7,0)</f>
        <v>38</v>
      </c>
      <c r="AJ30" s="68">
        <f>+VLOOKUP(O30,Temporalidad[[nombre]:[Columna1]],7,0)</f>
        <v>31</v>
      </c>
      <c r="AK30" s="68">
        <f>+VLOOKUP(LEFT($D30,2),Tipo_Gráfico[[id2]:[Tipo Gráfico]],3,0)</f>
        <v>1</v>
      </c>
      <c r="AL30" s="38" t="s">
        <v>13801</v>
      </c>
      <c r="AM30" s="64" t="str">
        <f t="shared" ref="AM30:AO30" si="92">+AM29</f>
        <v>No Aplica</v>
      </c>
      <c r="AN30" s="64" t="str">
        <f t="shared" si="92"/>
        <v>No Aplica</v>
      </c>
      <c r="AO30" s="64" t="str">
        <f t="shared" si="92"/>
        <v>No Aplica</v>
      </c>
      <c r="AP30" s="69">
        <f>VLOOKUP($AC30,Responsables[],3,0)</f>
        <v>10</v>
      </c>
      <c r="AQ30" s="69">
        <f>VLOOKUP($R30,unidad_medida[[#All],[nombre]:[Columna1]],5,0)</f>
        <v>73</v>
      </c>
    </row>
    <row r="31" spans="1:43" ht="33.75" x14ac:dyDescent="0.25">
      <c r="A31" s="55" t="str">
        <f t="shared" si="83"/>
        <v>GR 28|FILT:Nacional| MUES:Tasa|Tasa de Denuncias por violación|Año 2020|</v>
      </c>
      <c r="B31" s="93" t="str">
        <f>"https://analytics.zoho.com/open-view/2395394000006845573"</f>
        <v>https://analytics.zoho.com/open-view/2395394000006845573</v>
      </c>
      <c r="C31" s="47">
        <v>1</v>
      </c>
      <c r="D31" s="99" t="s">
        <v>13804</v>
      </c>
      <c r="E31" s="53" t="s">
        <v>10694</v>
      </c>
      <c r="F31" s="49" t="s">
        <v>13810</v>
      </c>
      <c r="G31" s="42" t="s">
        <v>9421</v>
      </c>
      <c r="H31" s="49"/>
      <c r="I31" s="40"/>
      <c r="J31" s="43" t="s">
        <v>151</v>
      </c>
      <c r="K31" s="56"/>
      <c r="L31" s="56"/>
      <c r="M31" s="82" t="str">
        <f t="shared" si="89"/>
        <v>Mapa de Tasa de Tasa de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Tasa de Denuncias por violación | Filtra: Nacional| Muestra:Tasa| en la Nacional de Chile|Año 2020</v>
      </c>
      <c r="T31" s="70" t="str">
        <f t="shared" si="84"/>
        <v>Tasa de Denuncias por violación | Filtra: Nacional| Muestra:Tasa| en la Nacional de Chile|Año 2020</v>
      </c>
      <c r="U31" s="71" t="str">
        <f t="shared" si="85"/>
        <v>Nacional: Chile</v>
      </c>
      <c r="V31" s="38" t="s">
        <v>13817</v>
      </c>
      <c r="W31" s="23" t="str">
        <f t="shared" si="86"/>
        <v>https://analytics.zoho.com/open-view/2395394000006845573</v>
      </c>
      <c r="X31" s="64" t="str">
        <f t="shared" si="12"/>
        <v>CHL</v>
      </c>
      <c r="Y31" s="22" t="s">
        <v>10694</v>
      </c>
      <c r="Z31" s="88" t="str">
        <f t="shared" si="90"/>
        <v>El mapa muestra la Tasa de Denuncias por violación, por región de Chile, basado en los datos publicados por el Subsecretaria de Prevención del Delito de Chile para la Año 2020</v>
      </c>
      <c r="AA31" s="67">
        <f t="shared" ref="AA31:AF31" si="93">+AA30</f>
        <v>44357</v>
      </c>
      <c r="AB31" s="64" t="str">
        <f t="shared" si="93"/>
        <v>Español</v>
      </c>
      <c r="AC31" s="64" t="str">
        <f t="shared" si="93"/>
        <v>Patricio</v>
      </c>
      <c r="AD31" s="64" t="str">
        <f t="shared" si="93"/>
        <v>No Aplica</v>
      </c>
      <c r="AE31" s="64" t="str">
        <f t="shared" si="93"/>
        <v>No Aplica</v>
      </c>
      <c r="AF31" s="64" t="str">
        <f t="shared" si="93"/>
        <v>No Aplica</v>
      </c>
      <c r="AG31" s="68">
        <f>+VLOOKUP($P31,Parametros[[nombre]:[Columna1]],5,0)</f>
        <v>11</v>
      </c>
      <c r="AH31" s="68">
        <f t="shared" si="48"/>
        <v>1</v>
      </c>
      <c r="AI31" s="68">
        <f>+VLOOKUP($N31,Territorio[[nombre]:[Columna1]],7,0)</f>
        <v>38</v>
      </c>
      <c r="AJ31" s="68">
        <f>+VLOOKUP(O31,Temporalidad[[nombre]:[Columna1]],7,0)</f>
        <v>31</v>
      </c>
      <c r="AK31" s="68">
        <f>+VLOOKUP(LEFT($D31,2),Tipo_Gráfico[[id2]:[Tipo Gráfico]],3,0)</f>
        <v>1</v>
      </c>
      <c r="AL31" s="38" t="s">
        <v>13801</v>
      </c>
      <c r="AM31" s="64" t="str">
        <f t="shared" ref="AM31:AO31" si="94">+AM30</f>
        <v>No Aplica</v>
      </c>
      <c r="AN31" s="64" t="str">
        <f t="shared" si="94"/>
        <v>No Aplica</v>
      </c>
      <c r="AO31" s="64" t="str">
        <f t="shared" si="94"/>
        <v>No Aplica</v>
      </c>
      <c r="AP31" s="69">
        <f>VLOOKUP($AC31,Responsables[],3,0)</f>
        <v>10</v>
      </c>
      <c r="AQ31" s="69">
        <f>VLOOKUP($R31,unidad_medida[[#All],[nombre]:[Columna1]],5,0)</f>
        <v>73</v>
      </c>
    </row>
    <row r="32" spans="1:43" ht="45" x14ac:dyDescent="0.25">
      <c r="A32" s="55" t="str">
        <f t="shared" si="83"/>
        <v>GR 29|FILT:Nacional| MUES:Tasa|Tasa de Detenciones por violación|Año 2020|</v>
      </c>
      <c r="B32" s="93" t="str">
        <f>"https://analytics.zoho.com/open-view/2395394000006845617"</f>
        <v>https://analytics.zoho.com/open-view/2395394000006845617</v>
      </c>
      <c r="C32" s="47">
        <v>1</v>
      </c>
      <c r="D32" s="99" t="s">
        <v>13805</v>
      </c>
      <c r="E32" s="53" t="s">
        <v>10694</v>
      </c>
      <c r="F32" s="49" t="s">
        <v>13811</v>
      </c>
      <c r="G32" s="42" t="s">
        <v>9421</v>
      </c>
      <c r="H32" s="49"/>
      <c r="I32" s="40"/>
      <c r="J32" s="43" t="s">
        <v>151</v>
      </c>
      <c r="K32" s="56"/>
      <c r="L32" s="56"/>
      <c r="M32" s="82" t="str">
        <f t="shared" si="89"/>
        <v>Mapa de Tasa de Tasa de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Tasa de Detenciones por violación | Filtra: Nacional| Muestra:Tasa| en la Nacional de Chile|Año 2020</v>
      </c>
      <c r="T32" s="70" t="str">
        <f t="shared" si="84"/>
        <v>Tasa de Detenciones por violación | Filtra: Nacional| Muestra:Tasa| en la Nacional de Chile|Año 2020</v>
      </c>
      <c r="U32" s="71" t="str">
        <f t="shared" si="85"/>
        <v>Nacional: Chile</v>
      </c>
      <c r="V32" s="38" t="s">
        <v>13818</v>
      </c>
      <c r="W32" s="23" t="str">
        <f t="shared" si="86"/>
        <v>https://analytics.zoho.com/open-view/2395394000006845617</v>
      </c>
      <c r="X32" s="64" t="str">
        <f t="shared" si="12"/>
        <v>CHL</v>
      </c>
      <c r="Y32" s="22" t="s">
        <v>10694</v>
      </c>
      <c r="Z32" s="88" t="str">
        <f t="shared" si="90"/>
        <v>El mapa muestra la Tasa de Detenciones por violación, por región de Chile, basado en los datos publicados por el Subsecretaria de Prevención del Delito de Chile para la Año 2020</v>
      </c>
      <c r="AA32" s="67">
        <f t="shared" ref="AA32:AF32" si="95">+AA31</f>
        <v>44357</v>
      </c>
      <c r="AB32" s="64" t="str">
        <f t="shared" si="95"/>
        <v>Español</v>
      </c>
      <c r="AC32" s="64" t="str">
        <f t="shared" si="95"/>
        <v>Patricio</v>
      </c>
      <c r="AD32" s="64" t="str">
        <f t="shared" si="95"/>
        <v>No Aplica</v>
      </c>
      <c r="AE32" s="64" t="str">
        <f t="shared" si="95"/>
        <v>No Aplica</v>
      </c>
      <c r="AF32" s="64" t="str">
        <f t="shared" si="95"/>
        <v>No Aplica</v>
      </c>
      <c r="AG32" s="68">
        <f>+VLOOKUP($P32,Parametros[[nombre]:[Columna1]],5,0)</f>
        <v>11</v>
      </c>
      <c r="AH32" s="68">
        <f t="shared" si="48"/>
        <v>1</v>
      </c>
      <c r="AI32" s="68">
        <f>+VLOOKUP($N32,Territorio[[nombre]:[Columna1]],7,0)</f>
        <v>38</v>
      </c>
      <c r="AJ32" s="68">
        <f>+VLOOKUP(O32,Temporalidad[[nombre]:[Columna1]],7,0)</f>
        <v>31</v>
      </c>
      <c r="AK32" s="68">
        <f>+VLOOKUP(LEFT($D32,2),Tipo_Gráfico[[id2]:[Tipo Gráfico]],3,0)</f>
        <v>1</v>
      </c>
      <c r="AL32" s="38" t="s">
        <v>13801</v>
      </c>
      <c r="AM32" s="64" t="str">
        <f t="shared" ref="AM32:AO32" si="96">+AM31</f>
        <v>No Aplica</v>
      </c>
      <c r="AN32" s="64" t="str">
        <f t="shared" si="96"/>
        <v>No Aplica</v>
      </c>
      <c r="AO32" s="64" t="str">
        <f t="shared" si="96"/>
        <v>No Aplica</v>
      </c>
      <c r="AP32" s="69">
        <f>VLOOKUP($AC32,Responsables[],3,0)</f>
        <v>10</v>
      </c>
      <c r="AQ32" s="69">
        <f>VLOOKUP($R32,unidad_medida[[#All],[nombre]:[Columna1]],5,0)</f>
        <v>73</v>
      </c>
    </row>
    <row r="33" spans="1:43" ht="75" customHeight="1" x14ac:dyDescent="0.25">
      <c r="A33" s="55" t="str">
        <f>+D33&amp;"|FILT:"&amp;E33&amp;"| MUES:"&amp;G33&amp;"|"&amp;F33&amp;"|"&amp;O33&amp;"|"&amp;H33</f>
        <v>II 01|FILT:Región| MUES:Estadísticas|Tasa de Aprehensiones, Casos policiales, Denuncias y Detenciones por violación|Periodo 2008-2020|</v>
      </c>
      <c r="B33" s="93" t="str">
        <f>"https://analytics.zoho.com/open-view/2395394000006861637?ZOHO_CRITERIA=%22Localiza%20CL%22.%22Codreg%22%3D"&amp;Estructura!$B$1</f>
        <v>https://analytics.zoho.com/open-view/2395394000006861637?ZOHO_CRITERIA=%22Localiza%20CL%22.%22Codreg%22%3D13</v>
      </c>
      <c r="C33" s="41">
        <v>16</v>
      </c>
      <c r="D33" s="48" t="s">
        <v>13730</v>
      </c>
      <c r="E33" s="54" t="s">
        <v>754</v>
      </c>
      <c r="F33" s="49" t="s">
        <v>13812</v>
      </c>
      <c r="G33" s="44" t="s">
        <v>13759</v>
      </c>
      <c r="H33" s="42"/>
      <c r="I33" s="45"/>
      <c r="J33" s="43" t="s">
        <v>10680</v>
      </c>
      <c r="K33" s="81" t="s">
        <v>13814</v>
      </c>
      <c r="L33" s="81" t="str">
        <f>+"Tasa de Violaciones en Chile para las comunas de la Región de "&amp;J33</f>
        <v>Tasa de Violaciones en Chile para las comunas de la Región de Metropolitana</v>
      </c>
      <c r="M33" s="39" t="str">
        <f>"Tasa de Violaciones en las comunas de la Región de "&amp;J33&amp;", Chile "&amp;", para el "&amp;O33</f>
        <v>Tasa de Violaciones en las comunas de la Región de Metropolitana, Chile , para el Periodo 2008-2020</v>
      </c>
      <c r="N33" s="38" t="s">
        <v>792</v>
      </c>
      <c r="O33" s="22" t="s">
        <v>13773</v>
      </c>
      <c r="P33" s="22" t="str">
        <f t="shared" ref="P33" si="97">+P23</f>
        <v>Casos</v>
      </c>
      <c r="Q33" s="31">
        <f>+IF($E33="PRODUCTO",VLOOKUP(J33,#REF!,9,0)&amp;"000",IF($E33="CATEGORÍA",VLOOKUP(J33,#REF!,7,0),$Q$1))</f>
        <v>220104005</v>
      </c>
      <c r="R33" s="22" t="s">
        <v>13377</v>
      </c>
      <c r="S33" s="38" t="str">
        <f>+F33</f>
        <v>Tasa de Aprehensiones, Casos policiales, Denuncias y Detenciones por violación</v>
      </c>
      <c r="T33" s="70" t="str">
        <f t="shared" ref="T33" si="98">+S33</f>
        <v>Tasa de Aprehensiones, Casos policiales, Denuncias y Detenciones por violación</v>
      </c>
      <c r="U33" s="71" t="str">
        <f t="shared" ref="U33" si="99">+E33&amp;": "&amp;J33</f>
        <v>Región: Metropolitana</v>
      </c>
      <c r="V33" s="38" t="s">
        <v>13819</v>
      </c>
      <c r="W33" s="23" t="str">
        <f t="shared" ref="W33" si="100">HYPERLINK(B33,B33)</f>
        <v>https://analytics.zoho.com/open-view/2395394000006861637?ZOHO_CRITERIA=%22Localiza%20CL%22.%22Codreg%22%3D13</v>
      </c>
      <c r="X33" s="64" t="str">
        <f>+X23</f>
        <v>CHL</v>
      </c>
      <c r="Y33" s="22" t="s">
        <v>13378</v>
      </c>
      <c r="Z33" s="38" t="str">
        <f>+"El Informe Interactivo |"&amp;S33&amp;"| muestra la "&amp;F33&amp;" para las comunas de la Región de "&amp;J33&amp;" de acuerdo a los datos publicados por la "&amp;AL33&amp;" de Chile para el "&amp;O33&amp;".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Metropolitana de acuerdo a los datos publicados por la Subsecretaria de Prevención del Delito de Chile para el Periodo 2008-2020. Se incluyen mapas y gráficos interactivos que detallan la tasa de casos para el periodo y la localización geográfica correspondiente.</v>
      </c>
      <c r="AA33" s="67">
        <f t="shared" ref="AA33:AF34" si="101">+AA23</f>
        <v>44357</v>
      </c>
      <c r="AB33" s="64" t="str">
        <f t="shared" si="101"/>
        <v>Español</v>
      </c>
      <c r="AC33" s="64" t="str">
        <f t="shared" si="101"/>
        <v>Patricio</v>
      </c>
      <c r="AD33" s="64" t="str">
        <f t="shared" si="101"/>
        <v>No Aplica</v>
      </c>
      <c r="AE33" s="64" t="str">
        <f t="shared" si="101"/>
        <v>No Aplica</v>
      </c>
      <c r="AF33" s="64" t="str">
        <f t="shared" si="101"/>
        <v>No Aplica</v>
      </c>
      <c r="AG33" s="68">
        <f>+VLOOKUP($P33,Parametros[[nombre]:[Columna1]],5,0)</f>
        <v>11</v>
      </c>
      <c r="AH33" s="68">
        <f>AH23</f>
        <v>1</v>
      </c>
      <c r="AI33" s="68">
        <f>+VLOOKUP($N33,Territorio[[nombre]:[Columna1]],7,0)</f>
        <v>251</v>
      </c>
      <c r="AJ33" s="68">
        <f>+VLOOKUP(O33,Temporalidad[[nombre]:[Columna1]],7,0)</f>
        <v>1773</v>
      </c>
      <c r="AK33" s="68">
        <f>+VLOOKUP(LEFT($D33,2),Tipo_Gráfico[[id2]:[Tipo Gráfico]],3,0)</f>
        <v>3</v>
      </c>
      <c r="AL33" s="38" t="s">
        <v>13801</v>
      </c>
      <c r="AM33" s="64" t="str">
        <f t="shared" ref="AM33:AO34" si="102">+AM23</f>
        <v>No Aplica</v>
      </c>
      <c r="AN33" s="64" t="str">
        <f t="shared" si="102"/>
        <v>No Aplica</v>
      </c>
      <c r="AO33" s="64" t="str">
        <f t="shared" si="102"/>
        <v>No Aplica</v>
      </c>
      <c r="AP33" s="69">
        <f>VLOOKUP($AC33,Responsables[],3,0)</f>
        <v>10</v>
      </c>
      <c r="AQ33" s="69">
        <f>VLOOKUP($R33,unidad_medida[[#All],[nombre]:[Columna1]],5,0)</f>
        <v>73</v>
      </c>
    </row>
    <row r="34" spans="1:43" ht="78.75" x14ac:dyDescent="0.25">
      <c r="A34" s="94" t="str">
        <f>+D34&amp;"|FILT:"&amp;E34&amp;"| MUES:"&amp;G34&amp;"|"&amp;F34&amp;"|"&amp;O34&amp;"|"&amp;H34</f>
        <v>RP 01|FILT:Nacional| MUES:Estadísticas|Tasa de Aprehensiones, Casos policiales, Denuncias y Detenciones por violación|Periodo 2008-2020|</v>
      </c>
      <c r="B34" s="95" t="str">
        <f>"https://analytics.zoho.com/open-view/2395394000006861637?ZOHO_CRITERIA=%22Localiza%20CL%22.%22Codreg%22%3D"</f>
        <v>https://analytics.zoho.com/open-view/2395394000006861637?ZOHO_CRITERIA=%22Localiza%20CL%22.%22Codreg%22%3D</v>
      </c>
      <c r="C34" s="96">
        <v>1</v>
      </c>
      <c r="D34" s="97" t="s">
        <v>13820</v>
      </c>
      <c r="E34" s="98" t="s">
        <v>10694</v>
      </c>
      <c r="F34" s="94" t="s">
        <v>13812</v>
      </c>
      <c r="G34" s="44" t="s">
        <v>13759</v>
      </c>
      <c r="H34" s="42"/>
      <c r="I34" s="45"/>
      <c r="J34" s="43" t="s">
        <v>151</v>
      </c>
      <c r="K34" s="81" t="s">
        <v>13814</v>
      </c>
      <c r="L34" s="81" t="str">
        <f>+"Tasa de Violaciones en Chile para las comunas de la Región de "&amp;J34</f>
        <v>Tasa de Violaciones en Chile para las comunas de la Región de Chile</v>
      </c>
      <c r="M34" s="39" t="str">
        <f>"Tasa de Violaciones en las comunas de la Región de "&amp;J34&amp;", Chile "&amp;", para el "&amp;O34</f>
        <v>Tasa de Violaciones en las comunas de la Región de Chile, Chile , para el Periodo 2008-2020</v>
      </c>
      <c r="N34" s="38" t="s">
        <v>151</v>
      </c>
      <c r="O34" s="22" t="s">
        <v>13773</v>
      </c>
      <c r="P34" s="22" t="s">
        <v>9333</v>
      </c>
      <c r="Q34" s="31">
        <f>+IF($E34="PRODUCTO",VLOOKUP(J34,#REF!,9,0)&amp;"000",IF($E34="CATEGORÍA",VLOOKUP(J34,#REF!,7,0),$Q$1))</f>
        <v>220104005</v>
      </c>
      <c r="R34" s="22" t="s">
        <v>13377</v>
      </c>
      <c r="S34" s="38" t="str">
        <f>+F34</f>
        <v>Tasa de Aprehensiones, Casos policiales, Denuncias y Detenciones por violación</v>
      </c>
      <c r="T34" s="70" t="str">
        <f t="shared" ref="T34" si="103">+S34</f>
        <v>Tasa de Aprehensiones, Casos policiales, Denuncias y Detenciones por violación</v>
      </c>
      <c r="U34" s="71" t="str">
        <f t="shared" ref="U34" si="104">+E34&amp;": "&amp;J34</f>
        <v>Nacional: Chile</v>
      </c>
      <c r="V34" s="38" t="s">
        <v>13819</v>
      </c>
      <c r="W34" s="23" t="str">
        <f t="shared" ref="W34" si="105">HYPERLINK(B34,B34)</f>
        <v>https://analytics.zoho.com/open-view/2395394000006861637?ZOHO_CRITERIA=%22Localiza%20CL%22.%22Codreg%22%3D</v>
      </c>
      <c r="X34" s="64" t="str">
        <f>+X24</f>
        <v>CHL</v>
      </c>
      <c r="Y34" s="22" t="s">
        <v>13378</v>
      </c>
      <c r="Z34" s="38" t="str">
        <f>+"El Informe Interactivo |"&amp;S34&amp;"| muestra la "&amp;F34&amp;" para las comunas de la Región de "&amp;J34&amp;" de acuerdo a los datos publicados por la "&amp;AL34&amp;" de Chile para el "&amp;O34&amp;".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Chile de acuerdo a los datos publicados por la Subsecretaria de Prevención del Delito de Chile para el Periodo 2008-2020. Se incluyen mapas y gráficos interactivos que detallan la tasa de casos para el periodo y la localización geográfica correspondiente.</v>
      </c>
      <c r="AA34" s="67">
        <f t="shared" si="101"/>
        <v>44357</v>
      </c>
      <c r="AB34" s="64" t="str">
        <f t="shared" si="101"/>
        <v>Español</v>
      </c>
      <c r="AC34" s="64" t="str">
        <f t="shared" si="101"/>
        <v>Patricio</v>
      </c>
      <c r="AD34" s="64" t="str">
        <f t="shared" si="101"/>
        <v>No Aplica</v>
      </c>
      <c r="AE34" s="64" t="str">
        <f t="shared" si="101"/>
        <v>No Aplica</v>
      </c>
      <c r="AF34" s="64" t="str">
        <f t="shared" si="101"/>
        <v>No Aplica</v>
      </c>
      <c r="AG34" s="68">
        <f>+VLOOKUP($P34,Parametros[[nombre]:[Columna1]],5,0)</f>
        <v>11</v>
      </c>
      <c r="AH34" s="68">
        <f>AH24</f>
        <v>1</v>
      </c>
      <c r="AI34" s="68">
        <f>+VLOOKUP($N34,Territorio[[nombre]:[Columna1]],7,0)</f>
        <v>38</v>
      </c>
      <c r="AJ34" s="68">
        <f>+VLOOKUP(O34,Temporalidad[[nombre]:[Columna1]],7,0)</f>
        <v>1773</v>
      </c>
      <c r="AK34" s="68">
        <f>+VLOOKUP(LEFT($D34,2),Tipo_Gráfico[[id2]:[Tipo Gráfico]],3,0)</f>
        <v>4</v>
      </c>
      <c r="AL34" s="38" t="s">
        <v>13801</v>
      </c>
      <c r="AM34" s="64" t="str">
        <f t="shared" si="102"/>
        <v>No Aplica</v>
      </c>
      <c r="AN34" s="64" t="str">
        <f t="shared" si="102"/>
        <v>No Aplica</v>
      </c>
      <c r="AO34" s="64" t="str">
        <f t="shared" si="102"/>
        <v>No Aplica</v>
      </c>
      <c r="AP34" s="69">
        <f>VLOOKUP($AC34,Responsables[],3,0)</f>
        <v>10</v>
      </c>
      <c r="AQ34" s="69">
        <f>VLOOKUP($R34,unidad_medida[[#All],[nombre]:[Columna1]],5,0)</f>
        <v>73</v>
      </c>
    </row>
    <row r="35" spans="1:43" ht="25.5" x14ac:dyDescent="0.25">
      <c r="B35" s="28" t="s">
        <v>13831</v>
      </c>
      <c r="C35" s="54">
        <v>1</v>
      </c>
      <c r="D35" s="54" t="s">
        <v>13821</v>
      </c>
      <c r="E35" s="54" t="s">
        <v>10694</v>
      </c>
      <c r="F35" s="49" t="s">
        <v>13808</v>
      </c>
      <c r="G35" s="49" t="s">
        <v>9368</v>
      </c>
      <c r="H35" s="54" t="s">
        <v>754</v>
      </c>
      <c r="I35" s="54" t="s">
        <v>1061</v>
      </c>
    </row>
    <row r="36" spans="1:43" ht="25.5" x14ac:dyDescent="0.25">
      <c r="B36" s="28" t="s">
        <v>13832</v>
      </c>
      <c r="C36" s="54">
        <v>1</v>
      </c>
      <c r="D36" s="54" t="s">
        <v>13822</v>
      </c>
      <c r="E36" s="54" t="s">
        <v>10694</v>
      </c>
      <c r="F36" s="49" t="s">
        <v>13809</v>
      </c>
      <c r="G36" s="49" t="s">
        <v>9368</v>
      </c>
      <c r="H36" s="54" t="s">
        <v>754</v>
      </c>
      <c r="I36" s="54" t="s">
        <v>1061</v>
      </c>
    </row>
    <row r="37" spans="1:43" ht="25.5" x14ac:dyDescent="0.25">
      <c r="B37" s="28" t="s">
        <v>13833</v>
      </c>
      <c r="C37" s="54">
        <v>1</v>
      </c>
      <c r="D37" s="54" t="s">
        <v>13823</v>
      </c>
      <c r="E37" s="54" t="s">
        <v>10694</v>
      </c>
      <c r="F37" s="49" t="s">
        <v>13810</v>
      </c>
      <c r="G37" s="49" t="s">
        <v>9368</v>
      </c>
      <c r="H37" s="54" t="s">
        <v>754</v>
      </c>
      <c r="I37" s="54" t="s">
        <v>1061</v>
      </c>
    </row>
    <row r="38" spans="1:43" ht="25.5" x14ac:dyDescent="0.25">
      <c r="B38" s="28" t="s">
        <v>13834</v>
      </c>
      <c r="C38" s="54">
        <v>1</v>
      </c>
      <c r="D38" s="54" t="s">
        <v>13824</v>
      </c>
      <c r="E38" s="54" t="s">
        <v>10694</v>
      </c>
      <c r="F38" s="49" t="s">
        <v>13811</v>
      </c>
      <c r="G38" s="49" t="s">
        <v>9368</v>
      </c>
      <c r="H38" s="54" t="s">
        <v>754</v>
      </c>
      <c r="I38" s="54" t="s">
        <v>1061</v>
      </c>
    </row>
    <row r="39" spans="1:43" ht="38.25" x14ac:dyDescent="0.25">
      <c r="B39" s="28" t="s">
        <v>13835</v>
      </c>
      <c r="C39" s="54">
        <v>1</v>
      </c>
      <c r="D39" s="54" t="s">
        <v>13825</v>
      </c>
      <c r="E39" s="54" t="s">
        <v>10694</v>
      </c>
      <c r="F39" s="49" t="s">
        <v>13812</v>
      </c>
      <c r="G39" s="49" t="s">
        <v>9368</v>
      </c>
      <c r="H39" s="54" t="s">
        <v>754</v>
      </c>
      <c r="I39" s="54" t="s">
        <v>1061</v>
      </c>
    </row>
    <row r="40" spans="1:43" ht="38.25" x14ac:dyDescent="0.25">
      <c r="B40" s="28" t="s">
        <v>13836</v>
      </c>
      <c r="C40" s="54">
        <v>1</v>
      </c>
      <c r="D40" s="54" t="s">
        <v>13826</v>
      </c>
      <c r="E40" s="54" t="s">
        <v>10694</v>
      </c>
      <c r="F40" s="49" t="s">
        <v>13790</v>
      </c>
      <c r="G40" s="42" t="s">
        <v>13717</v>
      </c>
      <c r="H40" s="54" t="s">
        <v>754</v>
      </c>
      <c r="I40" s="54" t="s">
        <v>1061</v>
      </c>
    </row>
    <row r="41" spans="1:43" ht="25.5" x14ac:dyDescent="0.25">
      <c r="B41" s="28" t="s">
        <v>13837</v>
      </c>
      <c r="C41" s="54">
        <v>1</v>
      </c>
      <c r="D41" s="54" t="s">
        <v>13827</v>
      </c>
      <c r="E41" s="54" t="s">
        <v>10694</v>
      </c>
      <c r="F41" s="49" t="s">
        <v>13791</v>
      </c>
      <c r="G41" s="42" t="s">
        <v>13717</v>
      </c>
      <c r="H41" s="54" t="s">
        <v>754</v>
      </c>
      <c r="I41" s="54" t="s">
        <v>1061</v>
      </c>
    </row>
    <row r="42" spans="1:43" ht="25.5" x14ac:dyDescent="0.25">
      <c r="B42" s="28" t="s">
        <v>13838</v>
      </c>
      <c r="C42" s="54">
        <v>1</v>
      </c>
      <c r="D42" s="54" t="s">
        <v>13828</v>
      </c>
      <c r="E42" s="54" t="s">
        <v>10694</v>
      </c>
      <c r="F42" s="49" t="s">
        <v>13792</v>
      </c>
      <c r="G42" s="42" t="s">
        <v>13717</v>
      </c>
      <c r="H42" s="54" t="s">
        <v>754</v>
      </c>
      <c r="I42" s="54" t="s">
        <v>1061</v>
      </c>
    </row>
    <row r="43" spans="1:43" ht="25.5" x14ac:dyDescent="0.25">
      <c r="B43" s="28" t="s">
        <v>13839</v>
      </c>
      <c r="C43" s="54">
        <v>1</v>
      </c>
      <c r="D43" s="54" t="s">
        <v>13829</v>
      </c>
      <c r="E43" s="54" t="s">
        <v>10694</v>
      </c>
      <c r="F43" s="49" t="s">
        <v>13793</v>
      </c>
      <c r="G43" s="42" t="s">
        <v>13717</v>
      </c>
      <c r="H43" s="54" t="s">
        <v>754</v>
      </c>
      <c r="I43" s="54" t="s">
        <v>1061</v>
      </c>
    </row>
    <row r="44" spans="1:43" ht="51" x14ac:dyDescent="0.25">
      <c r="B44" s="28" t="s">
        <v>13840</v>
      </c>
      <c r="C44" s="54">
        <v>1</v>
      </c>
      <c r="D44" s="54" t="s">
        <v>13830</v>
      </c>
      <c r="E44" s="54" t="s">
        <v>10694</v>
      </c>
      <c r="F44" s="49" t="s">
        <v>13794</v>
      </c>
      <c r="G44" s="42" t="s">
        <v>13717</v>
      </c>
      <c r="H44" s="54" t="s">
        <v>754</v>
      </c>
      <c r="I44" s="54" t="s">
        <v>1061</v>
      </c>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sheetData>
  <phoneticPr fontId="9" type="noConversion"/>
  <conditionalFormatting sqref="V4:W4 AL5:AL8 U5:W7 AL33 M4:R4 P8 N5:P5 Q5:R8 Y4:Y8 V4:V7 O6:P7 Y33 Q33:R33 M33:O33 W33 U8:U13 W8 T33:U33 M5:M13">
    <cfRule type="expression" dxfId="2194" priority="18112">
      <formula>$Z4="Reporte 2"</formula>
    </cfRule>
    <cfRule type="expression" dxfId="2193" priority="18113">
      <formula>$Z4="Reporte 1"</formula>
    </cfRule>
    <cfRule type="expression" dxfId="2192" priority="18114">
      <formula>$Z4="Informe 10"</formula>
    </cfRule>
    <cfRule type="expression" dxfId="2191" priority="18115">
      <formula>$Z4="Informe 9"</formula>
    </cfRule>
    <cfRule type="expression" dxfId="2190" priority="18116">
      <formula>$Z4="Informe 8"</formula>
    </cfRule>
    <cfRule type="expression" dxfId="2189" priority="18117">
      <formula>$Z4="Informe 7"</formula>
    </cfRule>
    <cfRule type="expression" dxfId="2188" priority="18118">
      <formula>$Z4="Informe 6"</formula>
    </cfRule>
    <cfRule type="expression" dxfId="2187" priority="18119">
      <formula>$Z4="Informe 5"</formula>
    </cfRule>
    <cfRule type="expression" dxfId="2186" priority="18120">
      <formula>$Z4="Informe 4"</formula>
    </cfRule>
    <cfRule type="expression" dxfId="2185" priority="18121">
      <formula>$Z4="Informe 3"</formula>
    </cfRule>
    <cfRule type="expression" dxfId="2184" priority="18122">
      <formula>$Z4="Informe 2"</formula>
    </cfRule>
    <cfRule type="expression" dxfId="2183" priority="18123">
      <formula>$Z4="Informe 1"</formula>
    </cfRule>
    <cfRule type="expression" dxfId="2182" priority="18124">
      <formula>$Z4="Gráfico 10"</formula>
    </cfRule>
    <cfRule type="expression" dxfId="2181" priority="18125">
      <formula>$Z4="Gráfico 25"</formula>
    </cfRule>
    <cfRule type="expression" dxfId="2180" priority="18126">
      <formula>$Z4="Gráfico 24"</formula>
    </cfRule>
    <cfRule type="expression" dxfId="2179" priority="18127">
      <formula>$Z4="Gráfico 23"</formula>
    </cfRule>
    <cfRule type="expression" dxfId="2178" priority="18128">
      <formula>$Z4="Gráfico 22"</formula>
    </cfRule>
    <cfRule type="expression" dxfId="2177" priority="18129">
      <formula>$Z4="Gráfico 21"</formula>
    </cfRule>
    <cfRule type="expression" dxfId="2176" priority="18130">
      <formula>$Z4="Gráfico 20"</formula>
    </cfRule>
    <cfRule type="expression" dxfId="2175" priority="18131">
      <formula>$Z4="Gráfico 18"</formula>
    </cfRule>
    <cfRule type="expression" dxfId="2174" priority="18132">
      <formula>$Z4="Gráfico 19"</formula>
    </cfRule>
    <cfRule type="expression" dxfId="2173" priority="18133">
      <formula>$Z4="Gráfico 17"</formula>
    </cfRule>
    <cfRule type="expression" dxfId="2172" priority="18134">
      <formula>$Z4="Gráfico 16"</formula>
    </cfRule>
    <cfRule type="expression" dxfId="2171" priority="18135">
      <formula>$Z4="Gráfico 15"</formula>
    </cfRule>
    <cfRule type="expression" dxfId="2170" priority="18136">
      <formula>$Z4="Gráfico 14"</formula>
    </cfRule>
    <cfRule type="expression" dxfId="2169" priority="18137">
      <formula>$Z4="Gráfico 12"</formula>
    </cfRule>
    <cfRule type="expression" dxfId="2168" priority="18138">
      <formula>$Z4="Gráfico 13"</formula>
    </cfRule>
    <cfRule type="expression" dxfId="2167" priority="18139">
      <formula>$Z4="Gráfico 11"</formula>
    </cfRule>
    <cfRule type="expression" dxfId="2166" priority="18140">
      <formula>$Z4="Gráfico 9"</formula>
    </cfRule>
    <cfRule type="expression" dxfId="2165" priority="18141">
      <formula>$Z4="Gráfico 8"</formula>
    </cfRule>
    <cfRule type="expression" dxfId="2164" priority="18142">
      <formula>$Z4="Gráfico 7"</formula>
    </cfRule>
    <cfRule type="expression" dxfId="2163" priority="18143">
      <formula>$Z4="Gráfico 6"</formula>
    </cfRule>
    <cfRule type="expression" dxfId="2162" priority="18144">
      <formula>$Z4="Gráfico 4"</formula>
    </cfRule>
    <cfRule type="expression" dxfId="2161" priority="18145">
      <formula>$Z4="Gráfico 3"</formula>
    </cfRule>
    <cfRule type="expression" dxfId="2160" priority="18146">
      <formula>$Z4="Gráfico 2"</formula>
    </cfRule>
    <cfRule type="expression" dxfId="2159" priority="18147">
      <formula>$Z4="Gráfico 1"</formula>
    </cfRule>
    <cfRule type="expression" dxfId="2158" priority="18148">
      <formula>$Z4="Gráfico 5"</formula>
    </cfRule>
  </conditionalFormatting>
  <conditionalFormatting sqref="S4:T4 T5:T8 S5:S33">
    <cfRule type="expression" dxfId="2157" priority="18038">
      <formula>$Z4="Reporte 2"</formula>
    </cfRule>
    <cfRule type="expression" dxfId="2156" priority="18039">
      <formula>$Z4="Reporte 1"</formula>
    </cfRule>
    <cfRule type="expression" dxfId="2155" priority="18040">
      <formula>$Z4="Informe 10"</formula>
    </cfRule>
    <cfRule type="expression" dxfId="2154" priority="18041">
      <formula>$Z4="Informe 9"</formula>
    </cfRule>
    <cfRule type="expression" dxfId="2153" priority="18042">
      <formula>$Z4="Informe 8"</formula>
    </cfRule>
    <cfRule type="expression" dxfId="2152" priority="18043">
      <formula>$Z4="Informe 7"</formula>
    </cfRule>
    <cfRule type="expression" dxfId="2151" priority="18044">
      <formula>$Z4="Informe 6"</formula>
    </cfRule>
    <cfRule type="expression" dxfId="2150" priority="18045">
      <formula>$Z4="Informe 5"</formula>
    </cfRule>
    <cfRule type="expression" dxfId="2149" priority="18046">
      <formula>$Z4="Informe 4"</formula>
    </cfRule>
    <cfRule type="expression" dxfId="2148" priority="18047">
      <formula>$Z4="Informe 3"</formula>
    </cfRule>
    <cfRule type="expression" dxfId="2147" priority="18048">
      <formula>$Z4="Informe 2"</formula>
    </cfRule>
    <cfRule type="expression" dxfId="2146" priority="18049">
      <formula>$Z4="Informe 1"</formula>
    </cfRule>
    <cfRule type="expression" dxfId="2145" priority="18050">
      <formula>$Z4="Gráfico 10"</formula>
    </cfRule>
    <cfRule type="expression" dxfId="2144" priority="18051">
      <formula>$Z4="Gráfico 25"</formula>
    </cfRule>
    <cfRule type="expression" dxfId="2143" priority="18052">
      <formula>$Z4="Gráfico 24"</formula>
    </cfRule>
    <cfRule type="expression" dxfId="2142" priority="18053">
      <formula>$Z4="Gráfico 23"</formula>
    </cfRule>
    <cfRule type="expression" dxfId="2141" priority="18054">
      <formula>$Z4="Gráfico 22"</formula>
    </cfRule>
    <cfRule type="expression" dxfId="2140" priority="18055">
      <formula>$Z4="Gráfico 21"</formula>
    </cfRule>
    <cfRule type="expression" dxfId="2139" priority="18056">
      <formula>$Z4="Gráfico 20"</formula>
    </cfRule>
    <cfRule type="expression" dxfId="2138" priority="18057">
      <formula>$Z4="Gráfico 18"</formula>
    </cfRule>
    <cfRule type="expression" dxfId="2137" priority="18058">
      <formula>$Z4="Gráfico 19"</formula>
    </cfRule>
    <cfRule type="expression" dxfId="2136" priority="18059">
      <formula>$Z4="Gráfico 17"</formula>
    </cfRule>
    <cfRule type="expression" dxfId="2135" priority="18060">
      <formula>$Z4="Gráfico 16"</formula>
    </cfRule>
    <cfRule type="expression" dxfId="2134" priority="18061">
      <formula>$Z4="Gráfico 15"</formula>
    </cfRule>
    <cfRule type="expression" dxfId="2133" priority="18062">
      <formula>$Z4="Gráfico 14"</formula>
    </cfRule>
    <cfRule type="expression" dxfId="2132" priority="18063">
      <formula>$Z4="Gráfico 12"</formula>
    </cfRule>
    <cfRule type="expression" dxfId="2131" priority="18064">
      <formula>$Z4="Gráfico 13"</formula>
    </cfRule>
    <cfRule type="expression" dxfId="2130" priority="18065">
      <formula>$Z4="Gráfico 11"</formula>
    </cfRule>
    <cfRule type="expression" dxfId="2129" priority="18066">
      <formula>$Z4="Gráfico 9"</formula>
    </cfRule>
    <cfRule type="expression" dxfId="2128" priority="18067">
      <formula>$Z4="Gráfico 8"</formula>
    </cfRule>
    <cfRule type="expression" dxfId="2127" priority="18068">
      <formula>$Z4="Gráfico 7"</formula>
    </cfRule>
    <cfRule type="expression" dxfId="2126" priority="18069">
      <formula>$Z4="Gráfico 6"</formula>
    </cfRule>
    <cfRule type="expression" dxfId="2125" priority="18070">
      <formula>$Z4="Gráfico 4"</formula>
    </cfRule>
    <cfRule type="expression" dxfId="2124" priority="18071">
      <formula>$Z4="Gráfico 3"</formula>
    </cfRule>
    <cfRule type="expression" dxfId="2123" priority="18072">
      <formula>$Z4="Gráfico 2"</formula>
    </cfRule>
    <cfRule type="expression" dxfId="2122" priority="18073">
      <formula>$Z4="Gráfico 1"</formula>
    </cfRule>
    <cfRule type="expression" dxfId="2121" priority="18074">
      <formula>$Z4="Gráfico 5"</formula>
    </cfRule>
  </conditionalFormatting>
  <conditionalFormatting sqref="Z4:Z8">
    <cfRule type="expression" dxfId="2120" priority="6901">
      <formula>$Z4="Reporte 2"</formula>
    </cfRule>
    <cfRule type="expression" dxfId="2119" priority="6902">
      <formula>$Z4="Reporte 1"</formula>
    </cfRule>
    <cfRule type="expression" dxfId="2118" priority="6903">
      <formula>$Z4="Informe 10"</formula>
    </cfRule>
    <cfRule type="expression" dxfId="2117" priority="6904">
      <formula>$Z4="Informe 9"</formula>
    </cfRule>
    <cfRule type="expression" dxfId="2116" priority="6905">
      <formula>$Z4="Informe 8"</formula>
    </cfRule>
    <cfRule type="expression" dxfId="2115" priority="6906">
      <formula>$Z4="Informe 7"</formula>
    </cfRule>
    <cfRule type="expression" dxfId="2114" priority="6907">
      <formula>$Z4="Informe 6"</formula>
    </cfRule>
    <cfRule type="expression" dxfId="2113" priority="6908">
      <formula>$Z4="Informe 5"</formula>
    </cfRule>
    <cfRule type="expression" dxfId="2112" priority="6909">
      <formula>$Z4="Informe 4"</formula>
    </cfRule>
    <cfRule type="expression" dxfId="2111" priority="6910">
      <formula>$Z4="Informe 3"</formula>
    </cfRule>
    <cfRule type="expression" dxfId="2110" priority="6911">
      <formula>$Z4="Informe 2"</formula>
    </cfRule>
    <cfRule type="expression" dxfId="2109" priority="6912">
      <formula>$Z4="Informe 1"</formula>
    </cfRule>
    <cfRule type="expression" dxfId="2108" priority="6913">
      <formula>$Z4="Gráfico 10"</formula>
    </cfRule>
    <cfRule type="expression" dxfId="2107" priority="6914">
      <formula>$Z4="Gráfico 25"</formula>
    </cfRule>
    <cfRule type="expression" dxfId="2106" priority="6915">
      <formula>$Z4="Gráfico 24"</formula>
    </cfRule>
    <cfRule type="expression" dxfId="2105" priority="6916">
      <formula>$Z4="Gráfico 23"</formula>
    </cfRule>
    <cfRule type="expression" dxfId="2104" priority="6917">
      <formula>$Z4="Gráfico 22"</formula>
    </cfRule>
    <cfRule type="expression" dxfId="2103" priority="6918">
      <formula>$Z4="Gráfico 21"</formula>
    </cfRule>
    <cfRule type="expression" dxfId="2102" priority="6919">
      <formula>$Z4="Gráfico 20"</formula>
    </cfRule>
    <cfRule type="expression" dxfId="2101" priority="6920">
      <formula>$Z4="Gráfico 18"</formula>
    </cfRule>
    <cfRule type="expression" dxfId="2100" priority="6921">
      <formula>$Z4="Gráfico 19"</formula>
    </cfRule>
    <cfRule type="expression" dxfId="2099" priority="6922">
      <formula>$Z4="Gráfico 17"</formula>
    </cfRule>
    <cfRule type="expression" dxfId="2098" priority="6923">
      <formula>$Z4="Gráfico 16"</formula>
    </cfRule>
    <cfRule type="expression" dxfId="2097" priority="6924">
      <formula>$Z4="Gráfico 15"</formula>
    </cfRule>
    <cfRule type="expression" dxfId="2096" priority="6925">
      <formula>$Z4="Gráfico 14"</formula>
    </cfRule>
    <cfRule type="expression" dxfId="2095" priority="6926">
      <formula>$Z4="Gráfico 12"</formula>
    </cfRule>
    <cfRule type="expression" dxfId="2094" priority="6927">
      <formula>$Z4="Gráfico 13"</formula>
    </cfRule>
    <cfRule type="expression" dxfId="2093" priority="6928">
      <formula>$Z4="Gráfico 11"</formula>
    </cfRule>
    <cfRule type="expression" dxfId="2092" priority="6929">
      <formula>$Z4="Gráfico 9"</formula>
    </cfRule>
    <cfRule type="expression" dxfId="2091" priority="6930">
      <formula>$Z4="Gráfico 8"</formula>
    </cfRule>
    <cfRule type="expression" dxfId="2090" priority="6931">
      <formula>$Z4="Gráfico 7"</formula>
    </cfRule>
    <cfRule type="expression" dxfId="2089" priority="6932">
      <formula>$Z4="Gráfico 6"</formula>
    </cfRule>
    <cfRule type="expression" dxfId="2088" priority="6933">
      <formula>$Z4="Gráfico 4"</formula>
    </cfRule>
    <cfRule type="expression" dxfId="2087" priority="6934">
      <formula>$Z4="Gráfico 3"</formula>
    </cfRule>
    <cfRule type="expression" dxfId="2086" priority="6935">
      <formula>$Z4="Gráfico 2"</formula>
    </cfRule>
    <cfRule type="expression" dxfId="2085" priority="6936">
      <formula>$Z4="Gráfico 1"</formula>
    </cfRule>
    <cfRule type="expression" dxfId="2084" priority="6937">
      <formula>$Z4="Gráfico 5"</formula>
    </cfRule>
  </conditionalFormatting>
  <conditionalFormatting sqref="AL4:AL33">
    <cfRule type="expression" dxfId="2083" priority="3534">
      <formula>$Z4="Reporte 2"</formula>
    </cfRule>
    <cfRule type="expression" dxfId="2082" priority="3535">
      <formula>$Z4="Reporte 1"</formula>
    </cfRule>
    <cfRule type="expression" dxfId="2081" priority="3536">
      <formula>$Z4="Informe 10"</formula>
    </cfRule>
    <cfRule type="expression" dxfId="2080" priority="3537">
      <formula>$Z4="Informe 9"</formula>
    </cfRule>
    <cfRule type="expression" dxfId="2079" priority="3538">
      <formula>$Z4="Informe 8"</formula>
    </cfRule>
    <cfRule type="expression" dxfId="2078" priority="3539">
      <formula>$Z4="Informe 7"</formula>
    </cfRule>
    <cfRule type="expression" dxfId="2077" priority="3540">
      <formula>$Z4="Informe 6"</formula>
    </cfRule>
    <cfRule type="expression" dxfId="2076" priority="3541">
      <formula>$Z4="Informe 5"</formula>
    </cfRule>
    <cfRule type="expression" dxfId="2075" priority="3542">
      <formula>$Z4="Informe 4"</formula>
    </cfRule>
    <cfRule type="expression" dxfId="2074" priority="3543">
      <formula>$Z4="Informe 3"</formula>
    </cfRule>
    <cfRule type="expression" dxfId="2073" priority="3544">
      <formula>$Z4="Informe 2"</formula>
    </cfRule>
    <cfRule type="expression" dxfId="2072" priority="3545">
      <formula>$Z4="Informe 1"</formula>
    </cfRule>
    <cfRule type="expression" dxfId="2071" priority="3546">
      <formula>$Z4="Gráfico 10"</formula>
    </cfRule>
    <cfRule type="expression" dxfId="2070" priority="3547">
      <formula>$Z4="Gráfico 25"</formula>
    </cfRule>
    <cfRule type="expression" dxfId="2069" priority="3548">
      <formula>$Z4="Gráfico 24"</formula>
    </cfRule>
    <cfRule type="expression" dxfId="2068" priority="3549">
      <formula>$Z4="Gráfico 23"</formula>
    </cfRule>
    <cfRule type="expression" dxfId="2067" priority="3550">
      <formula>$Z4="Gráfico 22"</formula>
    </cfRule>
    <cfRule type="expression" dxfId="2066" priority="3551">
      <formula>$Z4="Gráfico 21"</formula>
    </cfRule>
    <cfRule type="expression" dxfId="2065" priority="3552">
      <formula>$Z4="Gráfico 20"</formula>
    </cfRule>
    <cfRule type="expression" dxfId="2064" priority="3553">
      <formula>$Z4="Gráfico 18"</formula>
    </cfRule>
    <cfRule type="expression" dxfId="2063" priority="3554">
      <formula>$Z4="Gráfico 19"</formula>
    </cfRule>
    <cfRule type="expression" dxfId="2062" priority="3555">
      <formula>$Z4="Gráfico 17"</formula>
    </cfRule>
    <cfRule type="expression" dxfId="2061" priority="3556">
      <formula>$Z4="Gráfico 16"</formula>
    </cfRule>
    <cfRule type="expression" dxfId="2060" priority="3557">
      <formula>$Z4="Gráfico 15"</formula>
    </cfRule>
    <cfRule type="expression" dxfId="2059" priority="3558">
      <formula>$Z4="Gráfico 14"</formula>
    </cfRule>
    <cfRule type="expression" dxfId="2058" priority="3559">
      <formula>$Z4="Gráfico 12"</formula>
    </cfRule>
    <cfRule type="expression" dxfId="2057" priority="3560">
      <formula>$Z4="Gráfico 13"</formula>
    </cfRule>
    <cfRule type="expression" dxfId="2056" priority="3561">
      <formula>$Z4="Gráfico 11"</formula>
    </cfRule>
    <cfRule type="expression" dxfId="2055" priority="3562">
      <formula>$Z4="Gráfico 9"</formula>
    </cfRule>
    <cfRule type="expression" dxfId="2054" priority="3563">
      <formula>$Z4="Gráfico 8"</formula>
    </cfRule>
    <cfRule type="expression" dxfId="2053" priority="3564">
      <formula>$Z4="Gráfico 7"</formula>
    </cfRule>
    <cfRule type="expression" dxfId="2052" priority="3565">
      <formula>$Z4="Gráfico 6"</formula>
    </cfRule>
    <cfRule type="expression" dxfId="2051" priority="3566">
      <formula>$Z4="Gráfico 4"</formula>
    </cfRule>
    <cfRule type="expression" dxfId="2050" priority="3567">
      <formula>$Z4="Gráfico 3"</formula>
    </cfRule>
    <cfRule type="expression" dxfId="2049" priority="3568">
      <formula>$Z4="Gráfico 2"</formula>
    </cfRule>
    <cfRule type="expression" dxfId="2048" priority="3569">
      <formula>$Z4="Gráfico 1"</formula>
    </cfRule>
    <cfRule type="expression" dxfId="2047" priority="3570">
      <formula>$Z4="Gráfico 5"</formula>
    </cfRule>
  </conditionalFormatting>
  <conditionalFormatting sqref="K4:K8 K33">
    <cfRule type="expression" dxfId="2046" priority="3533">
      <formula>+LEFT(D4,2)="GR"</formula>
    </cfRule>
  </conditionalFormatting>
  <conditionalFormatting sqref="L4:L8 L33">
    <cfRule type="expression" dxfId="2045" priority="3532">
      <formula>+LEFT(D4,2)="GR"</formula>
    </cfRule>
  </conditionalFormatting>
  <conditionalFormatting sqref="Z33">
    <cfRule type="expression" dxfId="2044" priority="3047">
      <formula>$Z33="Reporte 2"</formula>
    </cfRule>
    <cfRule type="expression" dxfId="2043" priority="3048">
      <formula>$Z33="Reporte 1"</formula>
    </cfRule>
    <cfRule type="expression" dxfId="2042" priority="3049">
      <formula>$Z33="Informe 10"</formula>
    </cfRule>
    <cfRule type="expression" dxfId="2041" priority="3050">
      <formula>$Z33="Informe 9"</formula>
    </cfRule>
    <cfRule type="expression" dxfId="2040" priority="3051">
      <formula>$Z33="Informe 8"</formula>
    </cfRule>
    <cfRule type="expression" dxfId="2039" priority="3052">
      <formula>$Z33="Informe 7"</formula>
    </cfRule>
    <cfRule type="expression" dxfId="2038" priority="3053">
      <formula>$Z33="Informe 6"</formula>
    </cfRule>
    <cfRule type="expression" dxfId="2037" priority="3054">
      <formula>$Z33="Informe 5"</formula>
    </cfRule>
    <cfRule type="expression" dxfId="2036" priority="3055">
      <formula>$Z33="Informe 4"</formula>
    </cfRule>
    <cfRule type="expression" dxfId="2035" priority="3056">
      <formula>$Z33="Informe 3"</formula>
    </cfRule>
    <cfRule type="expression" dxfId="2034" priority="3057">
      <formula>$Z33="Informe 2"</formula>
    </cfRule>
    <cfRule type="expression" dxfId="2033" priority="3058">
      <formula>$Z33="Informe 1"</formula>
    </cfRule>
    <cfRule type="expression" dxfId="2032" priority="3059">
      <formula>$Z33="Gráfico 10"</formula>
    </cfRule>
    <cfRule type="expression" dxfId="2031" priority="3060">
      <formula>$Z33="Gráfico 25"</formula>
    </cfRule>
    <cfRule type="expression" dxfId="2030" priority="3061">
      <formula>$Z33="Gráfico 24"</formula>
    </cfRule>
    <cfRule type="expression" dxfId="2029" priority="3062">
      <formula>$Z33="Gráfico 23"</formula>
    </cfRule>
    <cfRule type="expression" dxfId="2028" priority="3063">
      <formula>$Z33="Gráfico 22"</formula>
    </cfRule>
    <cfRule type="expression" dxfId="2027" priority="3064">
      <formula>$Z33="Gráfico 21"</formula>
    </cfRule>
    <cfRule type="expression" dxfId="2026" priority="3065">
      <formula>$Z33="Gráfico 20"</formula>
    </cfRule>
    <cfRule type="expression" dxfId="2025" priority="3066">
      <formula>$Z33="Gráfico 18"</formula>
    </cfRule>
    <cfRule type="expression" dxfId="2024" priority="3067">
      <formula>$Z33="Gráfico 19"</formula>
    </cfRule>
    <cfRule type="expression" dxfId="2023" priority="3068">
      <formula>$Z33="Gráfico 17"</formula>
    </cfRule>
    <cfRule type="expression" dxfId="2022" priority="3069">
      <formula>$Z33="Gráfico 16"</formula>
    </cfRule>
    <cfRule type="expression" dxfId="2021" priority="3070">
      <formula>$Z33="Gráfico 15"</formula>
    </cfRule>
    <cfRule type="expression" dxfId="2020" priority="3071">
      <formula>$Z33="Gráfico 14"</formula>
    </cfRule>
    <cfRule type="expression" dxfId="2019" priority="3072">
      <formula>$Z33="Gráfico 12"</formula>
    </cfRule>
    <cfRule type="expression" dxfId="2018" priority="3073">
      <formula>$Z33="Gráfico 13"</formula>
    </cfRule>
    <cfRule type="expression" dxfId="2017" priority="3074">
      <formula>$Z33="Gráfico 11"</formula>
    </cfRule>
    <cfRule type="expression" dxfId="2016" priority="3075">
      <formula>$Z33="Gráfico 9"</formula>
    </cfRule>
    <cfRule type="expression" dxfId="2015" priority="3076">
      <formula>$Z33="Gráfico 8"</formula>
    </cfRule>
    <cfRule type="expression" dxfId="2014" priority="3077">
      <formula>$Z33="Gráfico 7"</formula>
    </cfRule>
    <cfRule type="expression" dxfId="2013" priority="3078">
      <formula>$Z33="Gráfico 6"</formula>
    </cfRule>
    <cfRule type="expression" dxfId="2012" priority="3079">
      <formula>$Z33="Gráfico 4"</formula>
    </cfRule>
    <cfRule type="expression" dxfId="2011" priority="3080">
      <formula>$Z33="Gráfico 3"</formula>
    </cfRule>
    <cfRule type="expression" dxfId="2010" priority="3081">
      <formula>$Z33="Gráfico 2"</formula>
    </cfRule>
    <cfRule type="expression" dxfId="2009" priority="3082">
      <formula>$Z33="Gráfico 1"</formula>
    </cfRule>
    <cfRule type="expression" dxfId="2008" priority="3083">
      <formula>$Z33="Gráfico 5"</formula>
    </cfRule>
  </conditionalFormatting>
  <conditionalFormatting sqref="O8">
    <cfRule type="expression" dxfId="2007" priority="3010">
      <formula>$Z8="Reporte 2"</formula>
    </cfRule>
    <cfRule type="expression" dxfId="2006" priority="3011">
      <formula>$Z8="Reporte 1"</formula>
    </cfRule>
    <cfRule type="expression" dxfId="2005" priority="3012">
      <formula>$Z8="Informe 10"</formula>
    </cfRule>
    <cfRule type="expression" dxfId="2004" priority="3013">
      <formula>$Z8="Informe 9"</formula>
    </cfRule>
    <cfRule type="expression" dxfId="2003" priority="3014">
      <formula>$Z8="Informe 8"</formula>
    </cfRule>
    <cfRule type="expression" dxfId="2002" priority="3015">
      <formula>$Z8="Informe 7"</formula>
    </cfRule>
    <cfRule type="expression" dxfId="2001" priority="3016">
      <formula>$Z8="Informe 6"</formula>
    </cfRule>
    <cfRule type="expression" dxfId="2000" priority="3017">
      <formula>$Z8="Informe 5"</formula>
    </cfRule>
    <cfRule type="expression" dxfId="1999" priority="3018">
      <formula>$Z8="Informe 4"</formula>
    </cfRule>
    <cfRule type="expression" dxfId="1998" priority="3019">
      <formula>$Z8="Informe 3"</formula>
    </cfRule>
    <cfRule type="expression" dxfId="1997" priority="3020">
      <formula>$Z8="Informe 2"</formula>
    </cfRule>
    <cfRule type="expression" dxfId="1996" priority="3021">
      <formula>$Z8="Informe 1"</formula>
    </cfRule>
    <cfRule type="expression" dxfId="1995" priority="3022">
      <formula>$Z8="Gráfico 10"</formula>
    </cfRule>
    <cfRule type="expression" dxfId="1994" priority="3023">
      <formula>$Z8="Gráfico 25"</formula>
    </cfRule>
    <cfRule type="expression" dxfId="1993" priority="3024">
      <formula>$Z8="Gráfico 24"</formula>
    </cfRule>
    <cfRule type="expression" dxfId="1992" priority="3025">
      <formula>$Z8="Gráfico 23"</formula>
    </cfRule>
    <cfRule type="expression" dxfId="1991" priority="3026">
      <formula>$Z8="Gráfico 22"</formula>
    </cfRule>
    <cfRule type="expression" dxfId="1990" priority="3027">
      <formula>$Z8="Gráfico 21"</formula>
    </cfRule>
    <cfRule type="expression" dxfId="1989" priority="3028">
      <formula>$Z8="Gráfico 20"</formula>
    </cfRule>
    <cfRule type="expression" dxfId="1988" priority="3029">
      <formula>$Z8="Gráfico 18"</formula>
    </cfRule>
    <cfRule type="expression" dxfId="1987" priority="3030">
      <formula>$Z8="Gráfico 19"</formula>
    </cfRule>
    <cfRule type="expression" dxfId="1986" priority="3031">
      <formula>$Z8="Gráfico 17"</formula>
    </cfRule>
    <cfRule type="expression" dxfId="1985" priority="3032">
      <formula>$Z8="Gráfico 16"</formula>
    </cfRule>
    <cfRule type="expression" dxfId="1984" priority="3033">
      <formula>$Z8="Gráfico 15"</formula>
    </cfRule>
    <cfRule type="expression" dxfId="1983" priority="3034">
      <formula>$Z8="Gráfico 14"</formula>
    </cfRule>
    <cfRule type="expression" dxfId="1982" priority="3035">
      <formula>$Z8="Gráfico 12"</formula>
    </cfRule>
    <cfRule type="expression" dxfId="1981" priority="3036">
      <formula>$Z8="Gráfico 13"</formula>
    </cfRule>
    <cfRule type="expression" dxfId="1980" priority="3037">
      <formula>$Z8="Gráfico 11"</formula>
    </cfRule>
    <cfRule type="expression" dxfId="1979" priority="3038">
      <formula>$Z8="Gráfico 9"</formula>
    </cfRule>
    <cfRule type="expression" dxfId="1978" priority="3039">
      <formula>$Z8="Gráfico 8"</formula>
    </cfRule>
    <cfRule type="expression" dxfId="1977" priority="3040">
      <formula>$Z8="Gráfico 7"</formula>
    </cfRule>
    <cfRule type="expression" dxfId="1976" priority="3041">
      <formula>$Z8="Gráfico 6"</formula>
    </cfRule>
    <cfRule type="expression" dxfId="1975" priority="3042">
      <formula>$Z8="Gráfico 4"</formula>
    </cfRule>
    <cfRule type="expression" dxfId="1974" priority="3043">
      <formula>$Z8="Gráfico 3"</formula>
    </cfRule>
    <cfRule type="expression" dxfId="1973" priority="3044">
      <formula>$Z8="Gráfico 2"</formula>
    </cfRule>
    <cfRule type="expression" dxfId="1972" priority="3045">
      <formula>$Z8="Gráfico 1"</formula>
    </cfRule>
    <cfRule type="expression" dxfId="1971" priority="3046">
      <formula>$Z8="Gráfico 5"</formula>
    </cfRule>
  </conditionalFormatting>
  <conditionalFormatting sqref="AL10:AL13 W9:W13 N13 N11:O12 Y9:Y13 O9:O10 Q9:R13">
    <cfRule type="expression" dxfId="1970" priority="2973">
      <formula>$Z9="Reporte 2"</formula>
    </cfRule>
    <cfRule type="expression" dxfId="1969" priority="2974">
      <formula>$Z9="Reporte 1"</formula>
    </cfRule>
    <cfRule type="expression" dxfId="1968" priority="2975">
      <formula>$Z9="Informe 10"</formula>
    </cfRule>
    <cfRule type="expression" dxfId="1967" priority="2976">
      <formula>$Z9="Informe 9"</formula>
    </cfRule>
    <cfRule type="expression" dxfId="1966" priority="2977">
      <formula>$Z9="Informe 8"</formula>
    </cfRule>
    <cfRule type="expression" dxfId="1965" priority="2978">
      <formula>$Z9="Informe 7"</formula>
    </cfRule>
    <cfRule type="expression" dxfId="1964" priority="2979">
      <formula>$Z9="Informe 6"</formula>
    </cfRule>
    <cfRule type="expression" dxfId="1963" priority="2980">
      <formula>$Z9="Informe 5"</formula>
    </cfRule>
    <cfRule type="expression" dxfId="1962" priority="2981">
      <formula>$Z9="Informe 4"</formula>
    </cfRule>
    <cfRule type="expression" dxfId="1961" priority="2982">
      <formula>$Z9="Informe 3"</formula>
    </cfRule>
    <cfRule type="expression" dxfId="1960" priority="2983">
      <formula>$Z9="Informe 2"</formula>
    </cfRule>
    <cfRule type="expression" dxfId="1959" priority="2984">
      <formula>$Z9="Informe 1"</formula>
    </cfRule>
    <cfRule type="expression" dxfId="1958" priority="2985">
      <formula>$Z9="Gráfico 10"</formula>
    </cfRule>
    <cfRule type="expression" dxfId="1957" priority="2986">
      <formula>$Z9="Gráfico 25"</formula>
    </cfRule>
    <cfRule type="expression" dxfId="1956" priority="2987">
      <formula>$Z9="Gráfico 24"</formula>
    </cfRule>
    <cfRule type="expression" dxfId="1955" priority="2988">
      <formula>$Z9="Gráfico 23"</formula>
    </cfRule>
    <cfRule type="expression" dxfId="1954" priority="2989">
      <formula>$Z9="Gráfico 22"</formula>
    </cfRule>
    <cfRule type="expression" dxfId="1953" priority="2990">
      <formula>$Z9="Gráfico 21"</formula>
    </cfRule>
    <cfRule type="expression" dxfId="1952" priority="2991">
      <formula>$Z9="Gráfico 20"</formula>
    </cfRule>
    <cfRule type="expression" dxfId="1951" priority="2992">
      <formula>$Z9="Gráfico 18"</formula>
    </cfRule>
    <cfRule type="expression" dxfId="1950" priority="2993">
      <formula>$Z9="Gráfico 19"</formula>
    </cfRule>
    <cfRule type="expression" dxfId="1949" priority="2994">
      <formula>$Z9="Gráfico 17"</formula>
    </cfRule>
    <cfRule type="expression" dxfId="1948" priority="2995">
      <formula>$Z9="Gráfico 16"</formula>
    </cfRule>
    <cfRule type="expression" dxfId="1947" priority="2996">
      <formula>$Z9="Gráfico 15"</formula>
    </cfRule>
    <cfRule type="expression" dxfId="1946" priority="2997">
      <formula>$Z9="Gráfico 14"</formula>
    </cfRule>
    <cfRule type="expression" dxfId="1945" priority="2998">
      <formula>$Z9="Gráfico 12"</formula>
    </cfRule>
    <cfRule type="expression" dxfId="1944" priority="2999">
      <formula>$Z9="Gráfico 13"</formula>
    </cfRule>
    <cfRule type="expression" dxfId="1943" priority="3000">
      <formula>$Z9="Gráfico 11"</formula>
    </cfRule>
    <cfRule type="expression" dxfId="1942" priority="3001">
      <formula>$Z9="Gráfico 9"</formula>
    </cfRule>
    <cfRule type="expression" dxfId="1941" priority="3002">
      <formula>$Z9="Gráfico 8"</formula>
    </cfRule>
    <cfRule type="expression" dxfId="1940" priority="3003">
      <formula>$Z9="Gráfico 7"</formula>
    </cfRule>
    <cfRule type="expression" dxfId="1939" priority="3004">
      <formula>$Z9="Gráfico 6"</formula>
    </cfRule>
    <cfRule type="expression" dxfId="1938" priority="3005">
      <formula>$Z9="Gráfico 4"</formula>
    </cfRule>
    <cfRule type="expression" dxfId="1937" priority="3006">
      <formula>$Z9="Gráfico 3"</formula>
    </cfRule>
    <cfRule type="expression" dxfId="1936" priority="3007">
      <formula>$Z9="Gráfico 2"</formula>
    </cfRule>
    <cfRule type="expression" dxfId="1935" priority="3008">
      <formula>$Z9="Gráfico 1"</formula>
    </cfRule>
    <cfRule type="expression" dxfId="1934" priority="3009">
      <formula>$Z9="Gráfico 5"</formula>
    </cfRule>
  </conditionalFormatting>
  <conditionalFormatting sqref="T9:T13">
    <cfRule type="expression" dxfId="1933" priority="2936">
      <formula>$Z9="Reporte 2"</formula>
    </cfRule>
    <cfRule type="expression" dxfId="1932" priority="2937">
      <formula>$Z9="Reporte 1"</formula>
    </cfRule>
    <cfRule type="expression" dxfId="1931" priority="2938">
      <formula>$Z9="Informe 10"</formula>
    </cfRule>
    <cfRule type="expression" dxfId="1930" priority="2939">
      <formula>$Z9="Informe 9"</formula>
    </cfRule>
    <cfRule type="expression" dxfId="1929" priority="2940">
      <formula>$Z9="Informe 8"</formula>
    </cfRule>
    <cfRule type="expression" dxfId="1928" priority="2941">
      <formula>$Z9="Informe 7"</formula>
    </cfRule>
    <cfRule type="expression" dxfId="1927" priority="2942">
      <formula>$Z9="Informe 6"</formula>
    </cfRule>
    <cfRule type="expression" dxfId="1926" priority="2943">
      <formula>$Z9="Informe 5"</formula>
    </cfRule>
    <cfRule type="expression" dxfId="1925" priority="2944">
      <formula>$Z9="Informe 4"</formula>
    </cfRule>
    <cfRule type="expression" dxfId="1924" priority="2945">
      <formula>$Z9="Informe 3"</formula>
    </cfRule>
    <cfRule type="expression" dxfId="1923" priority="2946">
      <formula>$Z9="Informe 2"</formula>
    </cfRule>
    <cfRule type="expression" dxfId="1922" priority="2947">
      <formula>$Z9="Informe 1"</formula>
    </cfRule>
    <cfRule type="expression" dxfId="1921" priority="2948">
      <formula>$Z9="Gráfico 10"</formula>
    </cfRule>
    <cfRule type="expression" dxfId="1920" priority="2949">
      <formula>$Z9="Gráfico 25"</formula>
    </cfRule>
    <cfRule type="expression" dxfId="1919" priority="2950">
      <formula>$Z9="Gráfico 24"</formula>
    </cfRule>
    <cfRule type="expression" dxfId="1918" priority="2951">
      <formula>$Z9="Gráfico 23"</formula>
    </cfRule>
    <cfRule type="expression" dxfId="1917" priority="2952">
      <formula>$Z9="Gráfico 22"</formula>
    </cfRule>
    <cfRule type="expression" dxfId="1916" priority="2953">
      <formula>$Z9="Gráfico 21"</formula>
    </cfRule>
    <cfRule type="expression" dxfId="1915" priority="2954">
      <formula>$Z9="Gráfico 20"</formula>
    </cfRule>
    <cfRule type="expression" dxfId="1914" priority="2955">
      <formula>$Z9="Gráfico 18"</formula>
    </cfRule>
    <cfRule type="expression" dxfId="1913" priority="2956">
      <formula>$Z9="Gráfico 19"</formula>
    </cfRule>
    <cfRule type="expression" dxfId="1912" priority="2957">
      <formula>$Z9="Gráfico 17"</formula>
    </cfRule>
    <cfRule type="expression" dxfId="1911" priority="2958">
      <formula>$Z9="Gráfico 16"</formula>
    </cfRule>
    <cfRule type="expression" dxfId="1910" priority="2959">
      <formula>$Z9="Gráfico 15"</formula>
    </cfRule>
    <cfRule type="expression" dxfId="1909" priority="2960">
      <formula>$Z9="Gráfico 14"</formula>
    </cfRule>
    <cfRule type="expression" dxfId="1908" priority="2961">
      <formula>$Z9="Gráfico 12"</formula>
    </cfRule>
    <cfRule type="expression" dxfId="1907" priority="2962">
      <formula>$Z9="Gráfico 13"</formula>
    </cfRule>
    <cfRule type="expression" dxfId="1906" priority="2963">
      <formula>$Z9="Gráfico 11"</formula>
    </cfRule>
    <cfRule type="expression" dxfId="1905" priority="2964">
      <formula>$Z9="Gráfico 9"</formula>
    </cfRule>
    <cfRule type="expression" dxfId="1904" priority="2965">
      <formula>$Z9="Gráfico 8"</formula>
    </cfRule>
    <cfRule type="expression" dxfId="1903" priority="2966">
      <formula>$Z9="Gráfico 7"</formula>
    </cfRule>
    <cfRule type="expression" dxfId="1902" priority="2967">
      <formula>$Z9="Gráfico 6"</formula>
    </cfRule>
    <cfRule type="expression" dxfId="1901" priority="2968">
      <formula>$Z9="Gráfico 4"</formula>
    </cfRule>
    <cfRule type="expression" dxfId="1900" priority="2969">
      <formula>$Z9="Gráfico 3"</formula>
    </cfRule>
    <cfRule type="expression" dxfId="1899" priority="2970">
      <formula>$Z9="Gráfico 2"</formula>
    </cfRule>
    <cfRule type="expression" dxfId="1898" priority="2971">
      <formula>$Z9="Gráfico 1"</formula>
    </cfRule>
    <cfRule type="expression" dxfId="1897" priority="2972">
      <formula>$Z9="Gráfico 5"</formula>
    </cfRule>
  </conditionalFormatting>
  <conditionalFormatting sqref="AL9">
    <cfRule type="expression" dxfId="1896" priority="2862">
      <formula>$Z9="Reporte 2"</formula>
    </cfRule>
    <cfRule type="expression" dxfId="1895" priority="2863">
      <formula>$Z9="Reporte 1"</formula>
    </cfRule>
    <cfRule type="expression" dxfId="1894" priority="2864">
      <formula>$Z9="Informe 10"</formula>
    </cfRule>
    <cfRule type="expression" dxfId="1893" priority="2865">
      <formula>$Z9="Informe 9"</formula>
    </cfRule>
    <cfRule type="expression" dxfId="1892" priority="2866">
      <formula>$Z9="Informe 8"</formula>
    </cfRule>
    <cfRule type="expression" dxfId="1891" priority="2867">
      <formula>$Z9="Informe 7"</formula>
    </cfRule>
    <cfRule type="expression" dxfId="1890" priority="2868">
      <formula>$Z9="Informe 6"</formula>
    </cfRule>
    <cfRule type="expression" dxfId="1889" priority="2869">
      <formula>$Z9="Informe 5"</formula>
    </cfRule>
    <cfRule type="expression" dxfId="1888" priority="2870">
      <formula>$Z9="Informe 4"</formula>
    </cfRule>
    <cfRule type="expression" dxfId="1887" priority="2871">
      <formula>$Z9="Informe 3"</formula>
    </cfRule>
    <cfRule type="expression" dxfId="1886" priority="2872">
      <formula>$Z9="Informe 2"</formula>
    </cfRule>
    <cfRule type="expression" dxfId="1885" priority="2873">
      <formula>$Z9="Informe 1"</formula>
    </cfRule>
    <cfRule type="expression" dxfId="1884" priority="2874">
      <formula>$Z9="Gráfico 10"</formula>
    </cfRule>
    <cfRule type="expression" dxfId="1883" priority="2875">
      <formula>$Z9="Gráfico 25"</formula>
    </cfRule>
    <cfRule type="expression" dxfId="1882" priority="2876">
      <formula>$Z9="Gráfico 24"</formula>
    </cfRule>
    <cfRule type="expression" dxfId="1881" priority="2877">
      <formula>$Z9="Gráfico 23"</formula>
    </cfRule>
    <cfRule type="expression" dxfId="1880" priority="2878">
      <formula>$Z9="Gráfico 22"</formula>
    </cfRule>
    <cfRule type="expression" dxfId="1879" priority="2879">
      <formula>$Z9="Gráfico 21"</formula>
    </cfRule>
    <cfRule type="expression" dxfId="1878" priority="2880">
      <formula>$Z9="Gráfico 20"</formula>
    </cfRule>
    <cfRule type="expression" dxfId="1877" priority="2881">
      <formula>$Z9="Gráfico 18"</formula>
    </cfRule>
    <cfRule type="expression" dxfId="1876" priority="2882">
      <formula>$Z9="Gráfico 19"</formula>
    </cfRule>
    <cfRule type="expression" dxfId="1875" priority="2883">
      <formula>$Z9="Gráfico 17"</formula>
    </cfRule>
    <cfRule type="expression" dxfId="1874" priority="2884">
      <formula>$Z9="Gráfico 16"</formula>
    </cfRule>
    <cfRule type="expression" dxfId="1873" priority="2885">
      <formula>$Z9="Gráfico 15"</formula>
    </cfRule>
    <cfRule type="expression" dxfId="1872" priority="2886">
      <formula>$Z9="Gráfico 14"</formula>
    </cfRule>
    <cfRule type="expression" dxfId="1871" priority="2887">
      <formula>$Z9="Gráfico 12"</formula>
    </cfRule>
    <cfRule type="expression" dxfId="1870" priority="2888">
      <formula>$Z9="Gráfico 13"</formula>
    </cfRule>
    <cfRule type="expression" dxfId="1869" priority="2889">
      <formula>$Z9="Gráfico 11"</formula>
    </cfRule>
    <cfRule type="expression" dxfId="1868" priority="2890">
      <formula>$Z9="Gráfico 9"</formula>
    </cfRule>
    <cfRule type="expression" dxfId="1867" priority="2891">
      <formula>$Z9="Gráfico 8"</formula>
    </cfRule>
    <cfRule type="expression" dxfId="1866" priority="2892">
      <formula>$Z9="Gráfico 7"</formula>
    </cfRule>
    <cfRule type="expression" dxfId="1865" priority="2893">
      <formula>$Z9="Gráfico 6"</formula>
    </cfRule>
    <cfRule type="expression" dxfId="1864" priority="2894">
      <formula>$Z9="Gráfico 4"</formula>
    </cfRule>
    <cfRule type="expression" dxfId="1863" priority="2895">
      <formula>$Z9="Gráfico 3"</formula>
    </cfRule>
    <cfRule type="expression" dxfId="1862" priority="2896">
      <formula>$Z9="Gráfico 2"</formula>
    </cfRule>
    <cfRule type="expression" dxfId="1861" priority="2897">
      <formula>$Z9="Gráfico 1"</formula>
    </cfRule>
    <cfRule type="expression" dxfId="1860" priority="2898">
      <formula>$Z9="Gráfico 5"</formula>
    </cfRule>
  </conditionalFormatting>
  <conditionalFormatting sqref="K9:K13">
    <cfRule type="expression" dxfId="1859" priority="2861">
      <formula>+LEFT(D9,2)="GR"</formula>
    </cfRule>
  </conditionalFormatting>
  <conditionalFormatting sqref="L9:L13">
    <cfRule type="expression" dxfId="1858" priority="2860">
      <formula>+LEFT(D9,2)="GR"</formula>
    </cfRule>
  </conditionalFormatting>
  <conditionalFormatting sqref="O13">
    <cfRule type="expression" dxfId="1857" priority="2823">
      <formula>$Z13="Reporte 2"</formula>
    </cfRule>
    <cfRule type="expression" dxfId="1856" priority="2824">
      <formula>$Z13="Reporte 1"</formula>
    </cfRule>
    <cfRule type="expression" dxfId="1855" priority="2825">
      <formula>$Z13="Informe 10"</formula>
    </cfRule>
    <cfRule type="expression" dxfId="1854" priority="2826">
      <formula>$Z13="Informe 9"</formula>
    </cfRule>
    <cfRule type="expression" dxfId="1853" priority="2827">
      <formula>$Z13="Informe 8"</formula>
    </cfRule>
    <cfRule type="expression" dxfId="1852" priority="2828">
      <formula>$Z13="Informe 7"</formula>
    </cfRule>
    <cfRule type="expression" dxfId="1851" priority="2829">
      <formula>$Z13="Informe 6"</formula>
    </cfRule>
    <cfRule type="expression" dxfId="1850" priority="2830">
      <formula>$Z13="Informe 5"</formula>
    </cfRule>
    <cfRule type="expression" dxfId="1849" priority="2831">
      <formula>$Z13="Informe 4"</formula>
    </cfRule>
    <cfRule type="expression" dxfId="1848" priority="2832">
      <formula>$Z13="Informe 3"</formula>
    </cfRule>
    <cfRule type="expression" dxfId="1847" priority="2833">
      <formula>$Z13="Informe 2"</formula>
    </cfRule>
    <cfRule type="expression" dxfId="1846" priority="2834">
      <formula>$Z13="Informe 1"</formula>
    </cfRule>
    <cfRule type="expression" dxfId="1845" priority="2835">
      <formula>$Z13="Gráfico 10"</formula>
    </cfRule>
    <cfRule type="expression" dxfId="1844" priority="2836">
      <formula>$Z13="Gráfico 25"</formula>
    </cfRule>
    <cfRule type="expression" dxfId="1843" priority="2837">
      <formula>$Z13="Gráfico 24"</formula>
    </cfRule>
    <cfRule type="expression" dxfId="1842" priority="2838">
      <formula>$Z13="Gráfico 23"</formula>
    </cfRule>
    <cfRule type="expression" dxfId="1841" priority="2839">
      <formula>$Z13="Gráfico 22"</formula>
    </cfRule>
    <cfRule type="expression" dxfId="1840" priority="2840">
      <formula>$Z13="Gráfico 21"</formula>
    </cfRule>
    <cfRule type="expression" dxfId="1839" priority="2841">
      <formula>$Z13="Gráfico 20"</formula>
    </cfRule>
    <cfRule type="expression" dxfId="1838" priority="2842">
      <formula>$Z13="Gráfico 18"</formula>
    </cfRule>
    <cfRule type="expression" dxfId="1837" priority="2843">
      <formula>$Z13="Gráfico 19"</formula>
    </cfRule>
    <cfRule type="expression" dxfId="1836" priority="2844">
      <formula>$Z13="Gráfico 17"</formula>
    </cfRule>
    <cfRule type="expression" dxfId="1835" priority="2845">
      <formula>$Z13="Gráfico 16"</formula>
    </cfRule>
    <cfRule type="expression" dxfId="1834" priority="2846">
      <formula>$Z13="Gráfico 15"</formula>
    </cfRule>
    <cfRule type="expression" dxfId="1833" priority="2847">
      <formula>$Z13="Gráfico 14"</formula>
    </cfRule>
    <cfRule type="expression" dxfId="1832" priority="2848">
      <formula>$Z13="Gráfico 12"</formula>
    </cfRule>
    <cfRule type="expression" dxfId="1831" priority="2849">
      <formula>$Z13="Gráfico 13"</formula>
    </cfRule>
    <cfRule type="expression" dxfId="1830" priority="2850">
      <formula>$Z13="Gráfico 11"</formula>
    </cfRule>
    <cfRule type="expression" dxfId="1829" priority="2851">
      <formula>$Z13="Gráfico 9"</formula>
    </cfRule>
    <cfRule type="expression" dxfId="1828" priority="2852">
      <formula>$Z13="Gráfico 8"</formula>
    </cfRule>
    <cfRule type="expression" dxfId="1827" priority="2853">
      <formula>$Z13="Gráfico 7"</formula>
    </cfRule>
    <cfRule type="expression" dxfId="1826" priority="2854">
      <formula>$Z13="Gráfico 6"</formula>
    </cfRule>
    <cfRule type="expression" dxfId="1825" priority="2855">
      <formula>$Z13="Gráfico 4"</formula>
    </cfRule>
    <cfRule type="expression" dxfId="1824" priority="2856">
      <formula>$Z13="Gráfico 3"</formula>
    </cfRule>
    <cfRule type="expression" dxfId="1823" priority="2857">
      <formula>$Z13="Gráfico 2"</formula>
    </cfRule>
    <cfRule type="expression" dxfId="1822" priority="2858">
      <formula>$Z13="Gráfico 1"</formula>
    </cfRule>
    <cfRule type="expression" dxfId="1821" priority="2859">
      <formula>$Z13="Gráfico 5"</formula>
    </cfRule>
  </conditionalFormatting>
  <conditionalFormatting sqref="N6:N8">
    <cfRule type="expression" dxfId="1820" priority="2786">
      <formula>$Z6="Reporte 2"</formula>
    </cfRule>
    <cfRule type="expression" dxfId="1819" priority="2787">
      <formula>$Z6="Reporte 1"</formula>
    </cfRule>
    <cfRule type="expression" dxfId="1818" priority="2788">
      <formula>$Z6="Informe 10"</formula>
    </cfRule>
    <cfRule type="expression" dxfId="1817" priority="2789">
      <formula>$Z6="Informe 9"</formula>
    </cfRule>
    <cfRule type="expression" dxfId="1816" priority="2790">
      <formula>$Z6="Informe 8"</formula>
    </cfRule>
    <cfRule type="expression" dxfId="1815" priority="2791">
      <formula>$Z6="Informe 7"</formula>
    </cfRule>
    <cfRule type="expression" dxfId="1814" priority="2792">
      <formula>$Z6="Informe 6"</formula>
    </cfRule>
    <cfRule type="expression" dxfId="1813" priority="2793">
      <formula>$Z6="Informe 5"</formula>
    </cfRule>
    <cfRule type="expression" dxfId="1812" priority="2794">
      <formula>$Z6="Informe 4"</formula>
    </cfRule>
    <cfRule type="expression" dxfId="1811" priority="2795">
      <formula>$Z6="Informe 3"</formula>
    </cfRule>
    <cfRule type="expression" dxfId="1810" priority="2796">
      <formula>$Z6="Informe 2"</formula>
    </cfRule>
    <cfRule type="expression" dxfId="1809" priority="2797">
      <formula>$Z6="Informe 1"</formula>
    </cfRule>
    <cfRule type="expression" dxfId="1808" priority="2798">
      <formula>$Z6="Gráfico 10"</formula>
    </cfRule>
    <cfRule type="expression" dxfId="1807" priority="2799">
      <formula>$Z6="Gráfico 25"</formula>
    </cfRule>
    <cfRule type="expression" dxfId="1806" priority="2800">
      <formula>$Z6="Gráfico 24"</formula>
    </cfRule>
    <cfRule type="expression" dxfId="1805" priority="2801">
      <formula>$Z6="Gráfico 23"</formula>
    </cfRule>
    <cfRule type="expression" dxfId="1804" priority="2802">
      <formula>$Z6="Gráfico 22"</formula>
    </cfRule>
    <cfRule type="expression" dxfId="1803" priority="2803">
      <formula>$Z6="Gráfico 21"</formula>
    </cfRule>
    <cfRule type="expression" dxfId="1802" priority="2804">
      <formula>$Z6="Gráfico 20"</formula>
    </cfRule>
    <cfRule type="expression" dxfId="1801" priority="2805">
      <formula>$Z6="Gráfico 18"</formula>
    </cfRule>
    <cfRule type="expression" dxfId="1800" priority="2806">
      <formula>$Z6="Gráfico 19"</formula>
    </cfRule>
    <cfRule type="expression" dxfId="1799" priority="2807">
      <formula>$Z6="Gráfico 17"</formula>
    </cfRule>
    <cfRule type="expression" dxfId="1798" priority="2808">
      <formula>$Z6="Gráfico 16"</formula>
    </cfRule>
    <cfRule type="expression" dxfId="1797" priority="2809">
      <formula>$Z6="Gráfico 15"</formula>
    </cfRule>
    <cfRule type="expression" dxfId="1796" priority="2810">
      <formula>$Z6="Gráfico 14"</formula>
    </cfRule>
    <cfRule type="expression" dxfId="1795" priority="2811">
      <formula>$Z6="Gráfico 12"</formula>
    </cfRule>
    <cfRule type="expression" dxfId="1794" priority="2812">
      <formula>$Z6="Gráfico 13"</formula>
    </cfRule>
    <cfRule type="expression" dxfId="1793" priority="2813">
      <formula>$Z6="Gráfico 11"</formula>
    </cfRule>
    <cfRule type="expression" dxfId="1792" priority="2814">
      <formula>$Z6="Gráfico 9"</formula>
    </cfRule>
    <cfRule type="expression" dxfId="1791" priority="2815">
      <formula>$Z6="Gráfico 8"</formula>
    </cfRule>
    <cfRule type="expression" dxfId="1790" priority="2816">
      <formula>$Z6="Gráfico 7"</formula>
    </cfRule>
    <cfRule type="expression" dxfId="1789" priority="2817">
      <formula>$Z6="Gráfico 6"</formula>
    </cfRule>
    <cfRule type="expression" dxfId="1788" priority="2818">
      <formula>$Z6="Gráfico 4"</formula>
    </cfRule>
    <cfRule type="expression" dxfId="1787" priority="2819">
      <formula>$Z6="Gráfico 3"</formula>
    </cfRule>
    <cfRule type="expression" dxfId="1786" priority="2820">
      <formula>$Z6="Gráfico 2"</formula>
    </cfRule>
    <cfRule type="expression" dxfId="1785" priority="2821">
      <formula>$Z6="Gráfico 1"</formula>
    </cfRule>
    <cfRule type="expression" dxfId="1784" priority="2822">
      <formula>$Z6="Gráfico 5"</formula>
    </cfRule>
  </conditionalFormatting>
  <conditionalFormatting sqref="N9:N10">
    <cfRule type="expression" dxfId="1783" priority="2749">
      <formula>$Z9="Reporte 2"</formula>
    </cfRule>
    <cfRule type="expression" dxfId="1782" priority="2750">
      <formula>$Z9="Reporte 1"</formula>
    </cfRule>
    <cfRule type="expression" dxfId="1781" priority="2751">
      <formula>$Z9="Informe 10"</formula>
    </cfRule>
    <cfRule type="expression" dxfId="1780" priority="2752">
      <formula>$Z9="Informe 9"</formula>
    </cfRule>
    <cfRule type="expression" dxfId="1779" priority="2753">
      <formula>$Z9="Informe 8"</formula>
    </cfRule>
    <cfRule type="expression" dxfId="1778" priority="2754">
      <formula>$Z9="Informe 7"</formula>
    </cfRule>
    <cfRule type="expression" dxfId="1777" priority="2755">
      <formula>$Z9="Informe 6"</formula>
    </cfRule>
    <cfRule type="expression" dxfId="1776" priority="2756">
      <formula>$Z9="Informe 5"</formula>
    </cfRule>
    <cfRule type="expression" dxfId="1775" priority="2757">
      <formula>$Z9="Informe 4"</formula>
    </cfRule>
    <cfRule type="expression" dxfId="1774" priority="2758">
      <formula>$Z9="Informe 3"</formula>
    </cfRule>
    <cfRule type="expression" dxfId="1773" priority="2759">
      <formula>$Z9="Informe 2"</formula>
    </cfRule>
    <cfRule type="expression" dxfId="1772" priority="2760">
      <formula>$Z9="Informe 1"</formula>
    </cfRule>
    <cfRule type="expression" dxfId="1771" priority="2761">
      <formula>$Z9="Gráfico 10"</formula>
    </cfRule>
    <cfRule type="expression" dxfId="1770" priority="2762">
      <formula>$Z9="Gráfico 25"</formula>
    </cfRule>
    <cfRule type="expression" dxfId="1769" priority="2763">
      <formula>$Z9="Gráfico 24"</formula>
    </cfRule>
    <cfRule type="expression" dxfId="1768" priority="2764">
      <formula>$Z9="Gráfico 23"</formula>
    </cfRule>
    <cfRule type="expression" dxfId="1767" priority="2765">
      <formula>$Z9="Gráfico 22"</formula>
    </cfRule>
    <cfRule type="expression" dxfId="1766" priority="2766">
      <formula>$Z9="Gráfico 21"</formula>
    </cfRule>
    <cfRule type="expression" dxfId="1765" priority="2767">
      <formula>$Z9="Gráfico 20"</formula>
    </cfRule>
    <cfRule type="expression" dxfId="1764" priority="2768">
      <formula>$Z9="Gráfico 18"</formula>
    </cfRule>
    <cfRule type="expression" dxfId="1763" priority="2769">
      <formula>$Z9="Gráfico 19"</formula>
    </cfRule>
    <cfRule type="expression" dxfId="1762" priority="2770">
      <formula>$Z9="Gráfico 17"</formula>
    </cfRule>
    <cfRule type="expression" dxfId="1761" priority="2771">
      <formula>$Z9="Gráfico 16"</formula>
    </cfRule>
    <cfRule type="expression" dxfId="1760" priority="2772">
      <formula>$Z9="Gráfico 15"</formula>
    </cfRule>
    <cfRule type="expression" dxfId="1759" priority="2773">
      <formula>$Z9="Gráfico 14"</formula>
    </cfRule>
    <cfRule type="expression" dxfId="1758" priority="2774">
      <formula>$Z9="Gráfico 12"</formula>
    </cfRule>
    <cfRule type="expression" dxfId="1757" priority="2775">
      <formula>$Z9="Gráfico 13"</formula>
    </cfRule>
    <cfRule type="expression" dxfId="1756" priority="2776">
      <formula>$Z9="Gráfico 11"</formula>
    </cfRule>
    <cfRule type="expression" dxfId="1755" priority="2777">
      <formula>$Z9="Gráfico 9"</formula>
    </cfRule>
    <cfRule type="expression" dxfId="1754" priority="2778">
      <formula>$Z9="Gráfico 8"</formula>
    </cfRule>
    <cfRule type="expression" dxfId="1753" priority="2779">
      <formula>$Z9="Gráfico 7"</formula>
    </cfRule>
    <cfRule type="expression" dxfId="1752" priority="2780">
      <formula>$Z9="Gráfico 6"</formula>
    </cfRule>
    <cfRule type="expression" dxfId="1751" priority="2781">
      <formula>$Z9="Gráfico 4"</formula>
    </cfRule>
    <cfRule type="expression" dxfId="1750" priority="2782">
      <formula>$Z9="Gráfico 3"</formula>
    </cfRule>
    <cfRule type="expression" dxfId="1749" priority="2783">
      <formula>$Z9="Gráfico 2"</formula>
    </cfRule>
    <cfRule type="expression" dxfId="1748" priority="2784">
      <formula>$Z9="Gráfico 1"</formula>
    </cfRule>
    <cfRule type="expression" dxfId="1747" priority="2785">
      <formula>$Z9="Gráfico 5"</formula>
    </cfRule>
  </conditionalFormatting>
  <conditionalFormatting sqref="U14:U18">
    <cfRule type="expression" dxfId="1746" priority="2675">
      <formula>$Z14="Reporte 2"</formula>
    </cfRule>
    <cfRule type="expression" dxfId="1745" priority="2676">
      <formula>$Z14="Reporte 1"</formula>
    </cfRule>
    <cfRule type="expression" dxfId="1744" priority="2677">
      <formula>$Z14="Informe 10"</formula>
    </cfRule>
    <cfRule type="expression" dxfId="1743" priority="2678">
      <formula>$Z14="Informe 9"</formula>
    </cfRule>
    <cfRule type="expression" dxfId="1742" priority="2679">
      <formula>$Z14="Informe 8"</formula>
    </cfRule>
    <cfRule type="expression" dxfId="1741" priority="2680">
      <formula>$Z14="Informe 7"</formula>
    </cfRule>
    <cfRule type="expression" dxfId="1740" priority="2681">
      <formula>$Z14="Informe 6"</formula>
    </cfRule>
    <cfRule type="expression" dxfId="1739" priority="2682">
      <formula>$Z14="Informe 5"</formula>
    </cfRule>
    <cfRule type="expression" dxfId="1738" priority="2683">
      <formula>$Z14="Informe 4"</formula>
    </cfRule>
    <cfRule type="expression" dxfId="1737" priority="2684">
      <formula>$Z14="Informe 3"</formula>
    </cfRule>
    <cfRule type="expression" dxfId="1736" priority="2685">
      <formula>$Z14="Informe 2"</formula>
    </cfRule>
    <cfRule type="expression" dxfId="1735" priority="2686">
      <formula>$Z14="Informe 1"</formula>
    </cfRule>
    <cfRule type="expression" dxfId="1734" priority="2687">
      <formula>$Z14="Gráfico 10"</formula>
    </cfRule>
    <cfRule type="expression" dxfId="1733" priority="2688">
      <formula>$Z14="Gráfico 25"</formula>
    </cfRule>
    <cfRule type="expression" dxfId="1732" priority="2689">
      <formula>$Z14="Gráfico 24"</formula>
    </cfRule>
    <cfRule type="expression" dxfId="1731" priority="2690">
      <formula>$Z14="Gráfico 23"</formula>
    </cfRule>
    <cfRule type="expression" dxfId="1730" priority="2691">
      <formula>$Z14="Gráfico 22"</formula>
    </cfRule>
    <cfRule type="expression" dxfId="1729" priority="2692">
      <formula>$Z14="Gráfico 21"</formula>
    </cfRule>
    <cfRule type="expression" dxfId="1728" priority="2693">
      <formula>$Z14="Gráfico 20"</formula>
    </cfRule>
    <cfRule type="expression" dxfId="1727" priority="2694">
      <formula>$Z14="Gráfico 18"</formula>
    </cfRule>
    <cfRule type="expression" dxfId="1726" priority="2695">
      <formula>$Z14="Gráfico 19"</formula>
    </cfRule>
    <cfRule type="expression" dxfId="1725" priority="2696">
      <formula>$Z14="Gráfico 17"</formula>
    </cfRule>
    <cfRule type="expression" dxfId="1724" priority="2697">
      <formula>$Z14="Gráfico 16"</formula>
    </cfRule>
    <cfRule type="expression" dxfId="1723" priority="2698">
      <formula>$Z14="Gráfico 15"</formula>
    </cfRule>
    <cfRule type="expression" dxfId="1722" priority="2699">
      <formula>$Z14="Gráfico 14"</formula>
    </cfRule>
    <cfRule type="expression" dxfId="1721" priority="2700">
      <formula>$Z14="Gráfico 12"</formula>
    </cfRule>
    <cfRule type="expression" dxfId="1720" priority="2701">
      <formula>$Z14="Gráfico 13"</formula>
    </cfRule>
    <cfRule type="expression" dxfId="1719" priority="2702">
      <formula>$Z14="Gráfico 11"</formula>
    </cfRule>
    <cfRule type="expression" dxfId="1718" priority="2703">
      <formula>$Z14="Gráfico 9"</formula>
    </cfRule>
    <cfRule type="expression" dxfId="1717" priority="2704">
      <formula>$Z14="Gráfico 8"</formula>
    </cfRule>
    <cfRule type="expression" dxfId="1716" priority="2705">
      <formula>$Z14="Gráfico 7"</formula>
    </cfRule>
    <cfRule type="expression" dxfId="1715" priority="2706">
      <formula>$Z14="Gráfico 6"</formula>
    </cfRule>
    <cfRule type="expression" dxfId="1714" priority="2707">
      <formula>$Z14="Gráfico 4"</formula>
    </cfRule>
    <cfRule type="expression" dxfId="1713" priority="2708">
      <formula>$Z14="Gráfico 3"</formula>
    </cfRule>
    <cfRule type="expression" dxfId="1712" priority="2709">
      <formula>$Z14="Gráfico 2"</formula>
    </cfRule>
    <cfRule type="expression" dxfId="1711" priority="2710">
      <formula>$Z14="Gráfico 1"</formula>
    </cfRule>
    <cfRule type="expression" dxfId="1710" priority="2711">
      <formula>$Z14="Gráfico 5"</formula>
    </cfRule>
  </conditionalFormatting>
  <conditionalFormatting sqref="AL15:AL18 W14:W18 O14:O17 Y14:Y18 Q14:R18">
    <cfRule type="expression" dxfId="1709" priority="2638">
      <formula>$Z14="Reporte 2"</formula>
    </cfRule>
    <cfRule type="expression" dxfId="1708" priority="2639">
      <formula>$Z14="Reporte 1"</formula>
    </cfRule>
    <cfRule type="expression" dxfId="1707" priority="2640">
      <formula>$Z14="Informe 10"</formula>
    </cfRule>
    <cfRule type="expression" dxfId="1706" priority="2641">
      <formula>$Z14="Informe 9"</formula>
    </cfRule>
    <cfRule type="expression" dxfId="1705" priority="2642">
      <formula>$Z14="Informe 8"</formula>
    </cfRule>
    <cfRule type="expression" dxfId="1704" priority="2643">
      <formula>$Z14="Informe 7"</formula>
    </cfRule>
    <cfRule type="expression" dxfId="1703" priority="2644">
      <formula>$Z14="Informe 6"</formula>
    </cfRule>
    <cfRule type="expression" dxfId="1702" priority="2645">
      <formula>$Z14="Informe 5"</formula>
    </cfRule>
    <cfRule type="expression" dxfId="1701" priority="2646">
      <formula>$Z14="Informe 4"</formula>
    </cfRule>
    <cfRule type="expression" dxfId="1700" priority="2647">
      <formula>$Z14="Informe 3"</formula>
    </cfRule>
    <cfRule type="expression" dxfId="1699" priority="2648">
      <formula>$Z14="Informe 2"</formula>
    </cfRule>
    <cfRule type="expression" dxfId="1698" priority="2649">
      <formula>$Z14="Informe 1"</formula>
    </cfRule>
    <cfRule type="expression" dxfId="1697" priority="2650">
      <formula>$Z14="Gráfico 10"</formula>
    </cfRule>
    <cfRule type="expression" dxfId="1696" priority="2651">
      <formula>$Z14="Gráfico 25"</formula>
    </cfRule>
    <cfRule type="expression" dxfId="1695" priority="2652">
      <formula>$Z14="Gráfico 24"</formula>
    </cfRule>
    <cfRule type="expression" dxfId="1694" priority="2653">
      <formula>$Z14="Gráfico 23"</formula>
    </cfRule>
    <cfRule type="expression" dxfId="1693" priority="2654">
      <formula>$Z14="Gráfico 22"</formula>
    </cfRule>
    <cfRule type="expression" dxfId="1692" priority="2655">
      <formula>$Z14="Gráfico 21"</formula>
    </cfRule>
    <cfRule type="expression" dxfId="1691" priority="2656">
      <formula>$Z14="Gráfico 20"</formula>
    </cfRule>
    <cfRule type="expression" dxfId="1690" priority="2657">
      <formula>$Z14="Gráfico 18"</formula>
    </cfRule>
    <cfRule type="expression" dxfId="1689" priority="2658">
      <formula>$Z14="Gráfico 19"</formula>
    </cfRule>
    <cfRule type="expression" dxfId="1688" priority="2659">
      <formula>$Z14="Gráfico 17"</formula>
    </cfRule>
    <cfRule type="expression" dxfId="1687" priority="2660">
      <formula>$Z14="Gráfico 16"</formula>
    </cfRule>
    <cfRule type="expression" dxfId="1686" priority="2661">
      <formula>$Z14="Gráfico 15"</formula>
    </cfRule>
    <cfRule type="expression" dxfId="1685" priority="2662">
      <formula>$Z14="Gráfico 14"</formula>
    </cfRule>
    <cfRule type="expression" dxfId="1684" priority="2663">
      <formula>$Z14="Gráfico 12"</formula>
    </cfRule>
    <cfRule type="expression" dxfId="1683" priority="2664">
      <formula>$Z14="Gráfico 13"</formula>
    </cfRule>
    <cfRule type="expression" dxfId="1682" priority="2665">
      <formula>$Z14="Gráfico 11"</formula>
    </cfRule>
    <cfRule type="expression" dxfId="1681" priority="2666">
      <formula>$Z14="Gráfico 9"</formula>
    </cfRule>
    <cfRule type="expression" dxfId="1680" priority="2667">
      <formula>$Z14="Gráfico 8"</formula>
    </cfRule>
    <cfRule type="expression" dxfId="1679" priority="2668">
      <formula>$Z14="Gráfico 7"</formula>
    </cfRule>
    <cfRule type="expression" dxfId="1678" priority="2669">
      <formula>$Z14="Gráfico 6"</formula>
    </cfRule>
    <cfRule type="expression" dxfId="1677" priority="2670">
      <formula>$Z14="Gráfico 4"</formula>
    </cfRule>
    <cfRule type="expression" dxfId="1676" priority="2671">
      <formula>$Z14="Gráfico 3"</formula>
    </cfRule>
    <cfRule type="expression" dxfId="1675" priority="2672">
      <formula>$Z14="Gráfico 2"</formula>
    </cfRule>
    <cfRule type="expression" dxfId="1674" priority="2673">
      <formula>$Z14="Gráfico 1"</formula>
    </cfRule>
    <cfRule type="expression" dxfId="1673" priority="2674">
      <formula>$Z14="Gráfico 5"</formula>
    </cfRule>
  </conditionalFormatting>
  <conditionalFormatting sqref="T14:T18">
    <cfRule type="expression" dxfId="1672" priority="2601">
      <formula>$Z14="Reporte 2"</formula>
    </cfRule>
    <cfRule type="expression" dxfId="1671" priority="2602">
      <formula>$Z14="Reporte 1"</formula>
    </cfRule>
    <cfRule type="expression" dxfId="1670" priority="2603">
      <formula>$Z14="Informe 10"</formula>
    </cfRule>
    <cfRule type="expression" dxfId="1669" priority="2604">
      <formula>$Z14="Informe 9"</formula>
    </cfRule>
    <cfRule type="expression" dxfId="1668" priority="2605">
      <formula>$Z14="Informe 8"</formula>
    </cfRule>
    <cfRule type="expression" dxfId="1667" priority="2606">
      <formula>$Z14="Informe 7"</formula>
    </cfRule>
    <cfRule type="expression" dxfId="1666" priority="2607">
      <formula>$Z14="Informe 6"</formula>
    </cfRule>
    <cfRule type="expression" dxfId="1665" priority="2608">
      <formula>$Z14="Informe 5"</formula>
    </cfRule>
    <cfRule type="expression" dxfId="1664" priority="2609">
      <formula>$Z14="Informe 4"</formula>
    </cfRule>
    <cfRule type="expression" dxfId="1663" priority="2610">
      <formula>$Z14="Informe 3"</formula>
    </cfRule>
    <cfRule type="expression" dxfId="1662" priority="2611">
      <formula>$Z14="Informe 2"</formula>
    </cfRule>
    <cfRule type="expression" dxfId="1661" priority="2612">
      <formula>$Z14="Informe 1"</formula>
    </cfRule>
    <cfRule type="expression" dxfId="1660" priority="2613">
      <formula>$Z14="Gráfico 10"</formula>
    </cfRule>
    <cfRule type="expression" dxfId="1659" priority="2614">
      <formula>$Z14="Gráfico 25"</formula>
    </cfRule>
    <cfRule type="expression" dxfId="1658" priority="2615">
      <formula>$Z14="Gráfico 24"</formula>
    </cfRule>
    <cfRule type="expression" dxfId="1657" priority="2616">
      <formula>$Z14="Gráfico 23"</formula>
    </cfRule>
    <cfRule type="expression" dxfId="1656" priority="2617">
      <formula>$Z14="Gráfico 22"</formula>
    </cfRule>
    <cfRule type="expression" dxfId="1655" priority="2618">
      <formula>$Z14="Gráfico 21"</formula>
    </cfRule>
    <cfRule type="expression" dxfId="1654" priority="2619">
      <formula>$Z14="Gráfico 20"</formula>
    </cfRule>
    <cfRule type="expression" dxfId="1653" priority="2620">
      <formula>$Z14="Gráfico 18"</formula>
    </cfRule>
    <cfRule type="expression" dxfId="1652" priority="2621">
      <formula>$Z14="Gráfico 19"</formula>
    </cfRule>
    <cfRule type="expression" dxfId="1651" priority="2622">
      <formula>$Z14="Gráfico 17"</formula>
    </cfRule>
    <cfRule type="expression" dxfId="1650" priority="2623">
      <formula>$Z14="Gráfico 16"</formula>
    </cfRule>
    <cfRule type="expression" dxfId="1649" priority="2624">
      <formula>$Z14="Gráfico 15"</formula>
    </cfRule>
    <cfRule type="expression" dxfId="1648" priority="2625">
      <formula>$Z14="Gráfico 14"</formula>
    </cfRule>
    <cfRule type="expression" dxfId="1647" priority="2626">
      <formula>$Z14="Gráfico 12"</formula>
    </cfRule>
    <cfRule type="expression" dxfId="1646" priority="2627">
      <formula>$Z14="Gráfico 13"</formula>
    </cfRule>
    <cfRule type="expression" dxfId="1645" priority="2628">
      <formula>$Z14="Gráfico 11"</formula>
    </cfRule>
    <cfRule type="expression" dxfId="1644" priority="2629">
      <formula>$Z14="Gráfico 9"</formula>
    </cfRule>
    <cfRule type="expression" dxfId="1643" priority="2630">
      <formula>$Z14="Gráfico 8"</formula>
    </cfRule>
    <cfRule type="expression" dxfId="1642" priority="2631">
      <formula>$Z14="Gráfico 7"</formula>
    </cfRule>
    <cfRule type="expression" dxfId="1641" priority="2632">
      <formula>$Z14="Gráfico 6"</formula>
    </cfRule>
    <cfRule type="expression" dxfId="1640" priority="2633">
      <formula>$Z14="Gráfico 4"</formula>
    </cfRule>
    <cfRule type="expression" dxfId="1639" priority="2634">
      <formula>$Z14="Gráfico 3"</formula>
    </cfRule>
    <cfRule type="expression" dxfId="1638" priority="2635">
      <formula>$Z14="Gráfico 2"</formula>
    </cfRule>
    <cfRule type="expression" dxfId="1637" priority="2636">
      <formula>$Z14="Gráfico 1"</formula>
    </cfRule>
    <cfRule type="expression" dxfId="1636" priority="2637">
      <formula>$Z14="Gráfico 5"</formula>
    </cfRule>
  </conditionalFormatting>
  <conditionalFormatting sqref="AL14">
    <cfRule type="expression" dxfId="1635" priority="2527">
      <formula>$Z14="Reporte 2"</formula>
    </cfRule>
    <cfRule type="expression" dxfId="1634" priority="2528">
      <formula>$Z14="Reporte 1"</formula>
    </cfRule>
    <cfRule type="expression" dxfId="1633" priority="2529">
      <formula>$Z14="Informe 10"</formula>
    </cfRule>
    <cfRule type="expression" dxfId="1632" priority="2530">
      <formula>$Z14="Informe 9"</formula>
    </cfRule>
    <cfRule type="expression" dxfId="1631" priority="2531">
      <formula>$Z14="Informe 8"</formula>
    </cfRule>
    <cfRule type="expression" dxfId="1630" priority="2532">
      <formula>$Z14="Informe 7"</formula>
    </cfRule>
    <cfRule type="expression" dxfId="1629" priority="2533">
      <formula>$Z14="Informe 6"</formula>
    </cfRule>
    <cfRule type="expression" dxfId="1628" priority="2534">
      <formula>$Z14="Informe 5"</formula>
    </cfRule>
    <cfRule type="expression" dxfId="1627" priority="2535">
      <formula>$Z14="Informe 4"</formula>
    </cfRule>
    <cfRule type="expression" dxfId="1626" priority="2536">
      <formula>$Z14="Informe 3"</formula>
    </cfRule>
    <cfRule type="expression" dxfId="1625" priority="2537">
      <formula>$Z14="Informe 2"</formula>
    </cfRule>
    <cfRule type="expression" dxfId="1624" priority="2538">
      <formula>$Z14="Informe 1"</formula>
    </cfRule>
    <cfRule type="expression" dxfId="1623" priority="2539">
      <formula>$Z14="Gráfico 10"</formula>
    </cfRule>
    <cfRule type="expression" dxfId="1622" priority="2540">
      <formula>$Z14="Gráfico 25"</formula>
    </cfRule>
    <cfRule type="expression" dxfId="1621" priority="2541">
      <formula>$Z14="Gráfico 24"</formula>
    </cfRule>
    <cfRule type="expression" dxfId="1620" priority="2542">
      <formula>$Z14="Gráfico 23"</formula>
    </cfRule>
    <cfRule type="expression" dxfId="1619" priority="2543">
      <formula>$Z14="Gráfico 22"</formula>
    </cfRule>
    <cfRule type="expression" dxfId="1618" priority="2544">
      <formula>$Z14="Gráfico 21"</formula>
    </cfRule>
    <cfRule type="expression" dxfId="1617" priority="2545">
      <formula>$Z14="Gráfico 20"</formula>
    </cfRule>
    <cfRule type="expression" dxfId="1616" priority="2546">
      <formula>$Z14="Gráfico 18"</formula>
    </cfRule>
    <cfRule type="expression" dxfId="1615" priority="2547">
      <formula>$Z14="Gráfico 19"</formula>
    </cfRule>
    <cfRule type="expression" dxfId="1614" priority="2548">
      <formula>$Z14="Gráfico 17"</formula>
    </cfRule>
    <cfRule type="expression" dxfId="1613" priority="2549">
      <formula>$Z14="Gráfico 16"</formula>
    </cfRule>
    <cfRule type="expression" dxfId="1612" priority="2550">
      <formula>$Z14="Gráfico 15"</formula>
    </cfRule>
    <cfRule type="expression" dxfId="1611" priority="2551">
      <formula>$Z14="Gráfico 14"</formula>
    </cfRule>
    <cfRule type="expression" dxfId="1610" priority="2552">
      <formula>$Z14="Gráfico 12"</formula>
    </cfRule>
    <cfRule type="expression" dxfId="1609" priority="2553">
      <formula>$Z14="Gráfico 13"</formula>
    </cfRule>
    <cfRule type="expression" dxfId="1608" priority="2554">
      <formula>$Z14="Gráfico 11"</formula>
    </cfRule>
    <cfRule type="expression" dxfId="1607" priority="2555">
      <formula>$Z14="Gráfico 9"</formula>
    </cfRule>
    <cfRule type="expression" dxfId="1606" priority="2556">
      <formula>$Z14="Gráfico 8"</formula>
    </cfRule>
    <cfRule type="expression" dxfId="1605" priority="2557">
      <formula>$Z14="Gráfico 7"</formula>
    </cfRule>
    <cfRule type="expression" dxfId="1604" priority="2558">
      <formula>$Z14="Gráfico 6"</formula>
    </cfRule>
    <cfRule type="expression" dxfId="1603" priority="2559">
      <formula>$Z14="Gráfico 4"</formula>
    </cfRule>
    <cfRule type="expression" dxfId="1602" priority="2560">
      <formula>$Z14="Gráfico 3"</formula>
    </cfRule>
    <cfRule type="expression" dxfId="1601" priority="2561">
      <formula>$Z14="Gráfico 2"</formula>
    </cfRule>
    <cfRule type="expression" dxfId="1600" priority="2562">
      <formula>$Z14="Gráfico 1"</formula>
    </cfRule>
    <cfRule type="expression" dxfId="1599" priority="2563">
      <formula>$Z14="Gráfico 5"</formula>
    </cfRule>
  </conditionalFormatting>
  <conditionalFormatting sqref="K14:K18">
    <cfRule type="expression" dxfId="1598" priority="2526">
      <formula>+LEFT(D14,2)="GR"</formula>
    </cfRule>
  </conditionalFormatting>
  <conditionalFormatting sqref="L14:L18">
    <cfRule type="expression" dxfId="1597" priority="2525">
      <formula>+LEFT(D14,2)="GR"</formula>
    </cfRule>
  </conditionalFormatting>
  <conditionalFormatting sqref="O18">
    <cfRule type="expression" dxfId="1596" priority="2488">
      <formula>$Z18="Reporte 2"</formula>
    </cfRule>
    <cfRule type="expression" dxfId="1595" priority="2489">
      <formula>$Z18="Reporte 1"</formula>
    </cfRule>
    <cfRule type="expression" dxfId="1594" priority="2490">
      <formula>$Z18="Informe 10"</formula>
    </cfRule>
    <cfRule type="expression" dxfId="1593" priority="2491">
      <formula>$Z18="Informe 9"</formula>
    </cfRule>
    <cfRule type="expression" dxfId="1592" priority="2492">
      <formula>$Z18="Informe 8"</formula>
    </cfRule>
    <cfRule type="expression" dxfId="1591" priority="2493">
      <formula>$Z18="Informe 7"</formula>
    </cfRule>
    <cfRule type="expression" dxfId="1590" priority="2494">
      <formula>$Z18="Informe 6"</formula>
    </cfRule>
    <cfRule type="expression" dxfId="1589" priority="2495">
      <formula>$Z18="Informe 5"</formula>
    </cfRule>
    <cfRule type="expression" dxfId="1588" priority="2496">
      <formula>$Z18="Informe 4"</formula>
    </cfRule>
    <cfRule type="expression" dxfId="1587" priority="2497">
      <formula>$Z18="Informe 3"</formula>
    </cfRule>
    <cfRule type="expression" dxfId="1586" priority="2498">
      <formula>$Z18="Informe 2"</formula>
    </cfRule>
    <cfRule type="expression" dxfId="1585" priority="2499">
      <formula>$Z18="Informe 1"</formula>
    </cfRule>
    <cfRule type="expression" dxfId="1584" priority="2500">
      <formula>$Z18="Gráfico 10"</formula>
    </cfRule>
    <cfRule type="expression" dxfId="1583" priority="2501">
      <formula>$Z18="Gráfico 25"</formula>
    </cfRule>
    <cfRule type="expression" dxfId="1582" priority="2502">
      <formula>$Z18="Gráfico 24"</formula>
    </cfRule>
    <cfRule type="expression" dxfId="1581" priority="2503">
      <formula>$Z18="Gráfico 23"</formula>
    </cfRule>
    <cfRule type="expression" dxfId="1580" priority="2504">
      <formula>$Z18="Gráfico 22"</formula>
    </cfRule>
    <cfRule type="expression" dxfId="1579" priority="2505">
      <formula>$Z18="Gráfico 21"</formula>
    </cfRule>
    <cfRule type="expression" dxfId="1578" priority="2506">
      <formula>$Z18="Gráfico 20"</formula>
    </cfRule>
    <cfRule type="expression" dxfId="1577" priority="2507">
      <formula>$Z18="Gráfico 18"</formula>
    </cfRule>
    <cfRule type="expression" dxfId="1576" priority="2508">
      <formula>$Z18="Gráfico 19"</formula>
    </cfRule>
    <cfRule type="expression" dxfId="1575" priority="2509">
      <formula>$Z18="Gráfico 17"</formula>
    </cfRule>
    <cfRule type="expression" dxfId="1574" priority="2510">
      <formula>$Z18="Gráfico 16"</formula>
    </cfRule>
    <cfRule type="expression" dxfId="1573" priority="2511">
      <formula>$Z18="Gráfico 15"</formula>
    </cfRule>
    <cfRule type="expression" dxfId="1572" priority="2512">
      <formula>$Z18="Gráfico 14"</formula>
    </cfRule>
    <cfRule type="expression" dxfId="1571" priority="2513">
      <formula>$Z18="Gráfico 12"</formula>
    </cfRule>
    <cfRule type="expression" dxfId="1570" priority="2514">
      <formula>$Z18="Gráfico 13"</formula>
    </cfRule>
    <cfRule type="expression" dxfId="1569" priority="2515">
      <formula>$Z18="Gráfico 11"</formula>
    </cfRule>
    <cfRule type="expression" dxfId="1568" priority="2516">
      <formula>$Z18="Gráfico 9"</formula>
    </cfRule>
    <cfRule type="expression" dxfId="1567" priority="2517">
      <formula>$Z18="Gráfico 8"</formula>
    </cfRule>
    <cfRule type="expression" dxfId="1566" priority="2518">
      <formula>$Z18="Gráfico 7"</formula>
    </cfRule>
    <cfRule type="expression" dxfId="1565" priority="2519">
      <formula>$Z18="Gráfico 6"</formula>
    </cfRule>
    <cfRule type="expression" dxfId="1564" priority="2520">
      <formula>$Z18="Gráfico 4"</formula>
    </cfRule>
    <cfRule type="expression" dxfId="1563" priority="2521">
      <formula>$Z18="Gráfico 3"</formula>
    </cfRule>
    <cfRule type="expression" dxfId="1562" priority="2522">
      <formula>$Z18="Gráfico 2"</formula>
    </cfRule>
    <cfRule type="expression" dxfId="1561" priority="2523">
      <formula>$Z18="Gráfico 1"</formula>
    </cfRule>
    <cfRule type="expression" dxfId="1560" priority="2524">
      <formula>$Z18="Gráfico 5"</formula>
    </cfRule>
  </conditionalFormatting>
  <conditionalFormatting sqref="N14:N23">
    <cfRule type="expression" dxfId="1559" priority="2451">
      <formula>$Z14="Reporte 2"</formula>
    </cfRule>
    <cfRule type="expression" dxfId="1558" priority="2452">
      <formula>$Z14="Reporte 1"</formula>
    </cfRule>
    <cfRule type="expression" dxfId="1557" priority="2453">
      <formula>$Z14="Informe 10"</formula>
    </cfRule>
    <cfRule type="expression" dxfId="1556" priority="2454">
      <formula>$Z14="Informe 9"</formula>
    </cfRule>
    <cfRule type="expression" dxfId="1555" priority="2455">
      <formula>$Z14="Informe 8"</formula>
    </cfRule>
    <cfRule type="expression" dxfId="1554" priority="2456">
      <formula>$Z14="Informe 7"</formula>
    </cfRule>
    <cfRule type="expression" dxfId="1553" priority="2457">
      <formula>$Z14="Informe 6"</formula>
    </cfRule>
    <cfRule type="expression" dxfId="1552" priority="2458">
      <formula>$Z14="Informe 5"</formula>
    </cfRule>
    <cfRule type="expression" dxfId="1551" priority="2459">
      <formula>$Z14="Informe 4"</formula>
    </cfRule>
    <cfRule type="expression" dxfId="1550" priority="2460">
      <formula>$Z14="Informe 3"</formula>
    </cfRule>
    <cfRule type="expression" dxfId="1549" priority="2461">
      <formula>$Z14="Informe 2"</formula>
    </cfRule>
    <cfRule type="expression" dxfId="1548" priority="2462">
      <formula>$Z14="Informe 1"</formula>
    </cfRule>
    <cfRule type="expression" dxfId="1547" priority="2463">
      <formula>$Z14="Gráfico 10"</formula>
    </cfRule>
    <cfRule type="expression" dxfId="1546" priority="2464">
      <formula>$Z14="Gráfico 25"</formula>
    </cfRule>
    <cfRule type="expression" dxfId="1545" priority="2465">
      <formula>$Z14="Gráfico 24"</formula>
    </cfRule>
    <cfRule type="expression" dxfId="1544" priority="2466">
      <formula>$Z14="Gráfico 23"</formula>
    </cfRule>
    <cfRule type="expression" dxfId="1543" priority="2467">
      <formula>$Z14="Gráfico 22"</formula>
    </cfRule>
    <cfRule type="expression" dxfId="1542" priority="2468">
      <formula>$Z14="Gráfico 21"</formula>
    </cfRule>
    <cfRule type="expression" dxfId="1541" priority="2469">
      <formula>$Z14="Gráfico 20"</formula>
    </cfRule>
    <cfRule type="expression" dxfId="1540" priority="2470">
      <formula>$Z14="Gráfico 18"</formula>
    </cfRule>
    <cfRule type="expression" dxfId="1539" priority="2471">
      <formula>$Z14="Gráfico 19"</formula>
    </cfRule>
    <cfRule type="expression" dxfId="1538" priority="2472">
      <formula>$Z14="Gráfico 17"</formula>
    </cfRule>
    <cfRule type="expression" dxfId="1537" priority="2473">
      <formula>$Z14="Gráfico 16"</formula>
    </cfRule>
    <cfRule type="expression" dxfId="1536" priority="2474">
      <formula>$Z14="Gráfico 15"</formula>
    </cfRule>
    <cfRule type="expression" dxfId="1535" priority="2475">
      <formula>$Z14="Gráfico 14"</formula>
    </cfRule>
    <cfRule type="expression" dxfId="1534" priority="2476">
      <formula>$Z14="Gráfico 12"</formula>
    </cfRule>
    <cfRule type="expression" dxfId="1533" priority="2477">
      <formula>$Z14="Gráfico 13"</formula>
    </cfRule>
    <cfRule type="expression" dxfId="1532" priority="2478">
      <formula>$Z14="Gráfico 11"</formula>
    </cfRule>
    <cfRule type="expression" dxfId="1531" priority="2479">
      <formula>$Z14="Gráfico 9"</formula>
    </cfRule>
    <cfRule type="expression" dxfId="1530" priority="2480">
      <formula>$Z14="Gráfico 8"</formula>
    </cfRule>
    <cfRule type="expression" dxfId="1529" priority="2481">
      <formula>$Z14="Gráfico 7"</formula>
    </cfRule>
    <cfRule type="expression" dxfId="1528" priority="2482">
      <formula>$Z14="Gráfico 6"</formula>
    </cfRule>
    <cfRule type="expression" dxfId="1527" priority="2483">
      <formula>$Z14="Gráfico 4"</formula>
    </cfRule>
    <cfRule type="expression" dxfId="1526" priority="2484">
      <formula>$Z14="Gráfico 3"</formula>
    </cfRule>
    <cfRule type="expression" dxfId="1525" priority="2485">
      <formula>$Z14="Gráfico 2"</formula>
    </cfRule>
    <cfRule type="expression" dxfId="1524" priority="2486">
      <formula>$Z14="Gráfico 1"</formula>
    </cfRule>
    <cfRule type="expression" dxfId="1523" priority="2487">
      <formula>$Z14="Gráfico 5"</formula>
    </cfRule>
  </conditionalFormatting>
  <conditionalFormatting sqref="U19:U23">
    <cfRule type="expression" dxfId="1522" priority="2116">
      <formula>$Z19="Reporte 2"</formula>
    </cfRule>
    <cfRule type="expression" dxfId="1521" priority="2117">
      <formula>$Z19="Reporte 1"</formula>
    </cfRule>
    <cfRule type="expression" dxfId="1520" priority="2118">
      <formula>$Z19="Informe 10"</formula>
    </cfRule>
    <cfRule type="expression" dxfId="1519" priority="2119">
      <formula>$Z19="Informe 9"</formula>
    </cfRule>
    <cfRule type="expression" dxfId="1518" priority="2120">
      <formula>$Z19="Informe 8"</formula>
    </cfRule>
    <cfRule type="expression" dxfId="1517" priority="2121">
      <formula>$Z19="Informe 7"</formula>
    </cfRule>
    <cfRule type="expression" dxfId="1516" priority="2122">
      <formula>$Z19="Informe 6"</formula>
    </cfRule>
    <cfRule type="expression" dxfId="1515" priority="2123">
      <formula>$Z19="Informe 5"</formula>
    </cfRule>
    <cfRule type="expression" dxfId="1514" priority="2124">
      <formula>$Z19="Informe 4"</formula>
    </cfRule>
    <cfRule type="expression" dxfId="1513" priority="2125">
      <formula>$Z19="Informe 3"</formula>
    </cfRule>
    <cfRule type="expression" dxfId="1512" priority="2126">
      <formula>$Z19="Informe 2"</formula>
    </cfRule>
    <cfRule type="expression" dxfId="1511" priority="2127">
      <formula>$Z19="Informe 1"</formula>
    </cfRule>
    <cfRule type="expression" dxfId="1510" priority="2128">
      <formula>$Z19="Gráfico 10"</formula>
    </cfRule>
    <cfRule type="expression" dxfId="1509" priority="2129">
      <formula>$Z19="Gráfico 25"</formula>
    </cfRule>
    <cfRule type="expression" dxfId="1508" priority="2130">
      <formula>$Z19="Gráfico 24"</formula>
    </cfRule>
    <cfRule type="expression" dxfId="1507" priority="2131">
      <formula>$Z19="Gráfico 23"</formula>
    </cfRule>
    <cfRule type="expression" dxfId="1506" priority="2132">
      <formula>$Z19="Gráfico 22"</formula>
    </cfRule>
    <cfRule type="expression" dxfId="1505" priority="2133">
      <formula>$Z19="Gráfico 21"</formula>
    </cfRule>
    <cfRule type="expression" dxfId="1504" priority="2134">
      <formula>$Z19="Gráfico 20"</formula>
    </cfRule>
    <cfRule type="expression" dxfId="1503" priority="2135">
      <formula>$Z19="Gráfico 18"</formula>
    </cfRule>
    <cfRule type="expression" dxfId="1502" priority="2136">
      <formula>$Z19="Gráfico 19"</formula>
    </cfRule>
    <cfRule type="expression" dxfId="1501" priority="2137">
      <formula>$Z19="Gráfico 17"</formula>
    </cfRule>
    <cfRule type="expression" dxfId="1500" priority="2138">
      <formula>$Z19="Gráfico 16"</formula>
    </cfRule>
    <cfRule type="expression" dxfId="1499" priority="2139">
      <formula>$Z19="Gráfico 15"</formula>
    </cfRule>
    <cfRule type="expression" dxfId="1498" priority="2140">
      <formula>$Z19="Gráfico 14"</formula>
    </cfRule>
    <cfRule type="expression" dxfId="1497" priority="2141">
      <formula>$Z19="Gráfico 12"</formula>
    </cfRule>
    <cfRule type="expression" dxfId="1496" priority="2142">
      <formula>$Z19="Gráfico 13"</formula>
    </cfRule>
    <cfRule type="expression" dxfId="1495" priority="2143">
      <formula>$Z19="Gráfico 11"</formula>
    </cfRule>
    <cfRule type="expression" dxfId="1494" priority="2144">
      <formula>$Z19="Gráfico 9"</formula>
    </cfRule>
    <cfRule type="expression" dxfId="1493" priority="2145">
      <formula>$Z19="Gráfico 8"</formula>
    </cfRule>
    <cfRule type="expression" dxfId="1492" priority="2146">
      <formula>$Z19="Gráfico 7"</formula>
    </cfRule>
    <cfRule type="expression" dxfId="1491" priority="2147">
      <formula>$Z19="Gráfico 6"</formula>
    </cfRule>
    <cfRule type="expression" dxfId="1490" priority="2148">
      <formula>$Z19="Gráfico 4"</formula>
    </cfRule>
    <cfRule type="expression" dxfId="1489" priority="2149">
      <formula>$Z19="Gráfico 3"</formula>
    </cfRule>
    <cfRule type="expression" dxfId="1488" priority="2150">
      <formula>$Z19="Gráfico 2"</formula>
    </cfRule>
    <cfRule type="expression" dxfId="1487" priority="2151">
      <formula>$Z19="Gráfico 1"</formula>
    </cfRule>
    <cfRule type="expression" dxfId="1486" priority="2152">
      <formula>$Z19="Gráfico 5"</formula>
    </cfRule>
  </conditionalFormatting>
  <conditionalFormatting sqref="AL20:AL23 W19:W23 O19:O22 Y19:Y23 P33 Q19:R23">
    <cfRule type="expression" dxfId="1485" priority="2079">
      <formula>$Z19="Reporte 2"</formula>
    </cfRule>
    <cfRule type="expression" dxfId="1484" priority="2080">
      <formula>$Z19="Reporte 1"</formula>
    </cfRule>
    <cfRule type="expression" dxfId="1483" priority="2081">
      <formula>$Z19="Informe 10"</formula>
    </cfRule>
    <cfRule type="expression" dxfId="1482" priority="2082">
      <formula>$Z19="Informe 9"</formula>
    </cfRule>
    <cfRule type="expression" dxfId="1481" priority="2083">
      <formula>$Z19="Informe 8"</formula>
    </cfRule>
    <cfRule type="expression" dxfId="1480" priority="2084">
      <formula>$Z19="Informe 7"</formula>
    </cfRule>
    <cfRule type="expression" dxfId="1479" priority="2085">
      <formula>$Z19="Informe 6"</formula>
    </cfRule>
    <cfRule type="expression" dxfId="1478" priority="2086">
      <formula>$Z19="Informe 5"</formula>
    </cfRule>
    <cfRule type="expression" dxfId="1477" priority="2087">
      <formula>$Z19="Informe 4"</formula>
    </cfRule>
    <cfRule type="expression" dxfId="1476" priority="2088">
      <formula>$Z19="Informe 3"</formula>
    </cfRule>
    <cfRule type="expression" dxfId="1475" priority="2089">
      <formula>$Z19="Informe 2"</formula>
    </cfRule>
    <cfRule type="expression" dxfId="1474" priority="2090">
      <formula>$Z19="Informe 1"</formula>
    </cfRule>
    <cfRule type="expression" dxfId="1473" priority="2091">
      <formula>$Z19="Gráfico 10"</formula>
    </cfRule>
    <cfRule type="expression" dxfId="1472" priority="2092">
      <formula>$Z19="Gráfico 25"</formula>
    </cfRule>
    <cfRule type="expression" dxfId="1471" priority="2093">
      <formula>$Z19="Gráfico 24"</formula>
    </cfRule>
    <cfRule type="expression" dxfId="1470" priority="2094">
      <formula>$Z19="Gráfico 23"</formula>
    </cfRule>
    <cfRule type="expression" dxfId="1469" priority="2095">
      <formula>$Z19="Gráfico 22"</formula>
    </cfRule>
    <cfRule type="expression" dxfId="1468" priority="2096">
      <formula>$Z19="Gráfico 21"</formula>
    </cfRule>
    <cfRule type="expression" dxfId="1467" priority="2097">
      <formula>$Z19="Gráfico 20"</formula>
    </cfRule>
    <cfRule type="expression" dxfId="1466" priority="2098">
      <formula>$Z19="Gráfico 18"</formula>
    </cfRule>
    <cfRule type="expression" dxfId="1465" priority="2099">
      <formula>$Z19="Gráfico 19"</formula>
    </cfRule>
    <cfRule type="expression" dxfId="1464" priority="2100">
      <formula>$Z19="Gráfico 17"</formula>
    </cfRule>
    <cfRule type="expression" dxfId="1463" priority="2101">
      <formula>$Z19="Gráfico 16"</formula>
    </cfRule>
    <cfRule type="expression" dxfId="1462" priority="2102">
      <formula>$Z19="Gráfico 15"</formula>
    </cfRule>
    <cfRule type="expression" dxfId="1461" priority="2103">
      <formula>$Z19="Gráfico 14"</formula>
    </cfRule>
    <cfRule type="expression" dxfId="1460" priority="2104">
      <formula>$Z19="Gráfico 12"</formula>
    </cfRule>
    <cfRule type="expression" dxfId="1459" priority="2105">
      <formula>$Z19="Gráfico 13"</formula>
    </cfRule>
    <cfRule type="expression" dxfId="1458" priority="2106">
      <formula>$Z19="Gráfico 11"</formula>
    </cfRule>
    <cfRule type="expression" dxfId="1457" priority="2107">
      <formula>$Z19="Gráfico 9"</formula>
    </cfRule>
    <cfRule type="expression" dxfId="1456" priority="2108">
      <formula>$Z19="Gráfico 8"</formula>
    </cfRule>
    <cfRule type="expression" dxfId="1455" priority="2109">
      <formula>$Z19="Gráfico 7"</formula>
    </cfRule>
    <cfRule type="expression" dxfId="1454" priority="2110">
      <formula>$Z19="Gráfico 6"</formula>
    </cfRule>
    <cfRule type="expression" dxfId="1453" priority="2111">
      <formula>$Z19="Gráfico 4"</formula>
    </cfRule>
    <cfRule type="expression" dxfId="1452" priority="2112">
      <formula>$Z19="Gráfico 3"</formula>
    </cfRule>
    <cfRule type="expression" dxfId="1451" priority="2113">
      <formula>$Z19="Gráfico 2"</formula>
    </cfRule>
    <cfRule type="expression" dxfId="1450" priority="2114">
      <formula>$Z19="Gráfico 1"</formula>
    </cfRule>
    <cfRule type="expression" dxfId="1449" priority="2115">
      <formula>$Z19="Gráfico 5"</formula>
    </cfRule>
  </conditionalFormatting>
  <conditionalFormatting sqref="T19:T23">
    <cfRule type="expression" dxfId="1448" priority="2042">
      <formula>$Z19="Reporte 2"</formula>
    </cfRule>
    <cfRule type="expression" dxfId="1447" priority="2043">
      <formula>$Z19="Reporte 1"</formula>
    </cfRule>
    <cfRule type="expression" dxfId="1446" priority="2044">
      <formula>$Z19="Informe 10"</formula>
    </cfRule>
    <cfRule type="expression" dxfId="1445" priority="2045">
      <formula>$Z19="Informe 9"</formula>
    </cfRule>
    <cfRule type="expression" dxfId="1444" priority="2046">
      <formula>$Z19="Informe 8"</formula>
    </cfRule>
    <cfRule type="expression" dxfId="1443" priority="2047">
      <formula>$Z19="Informe 7"</formula>
    </cfRule>
    <cfRule type="expression" dxfId="1442" priority="2048">
      <formula>$Z19="Informe 6"</formula>
    </cfRule>
    <cfRule type="expression" dxfId="1441" priority="2049">
      <formula>$Z19="Informe 5"</formula>
    </cfRule>
    <cfRule type="expression" dxfId="1440" priority="2050">
      <formula>$Z19="Informe 4"</formula>
    </cfRule>
    <cfRule type="expression" dxfId="1439" priority="2051">
      <formula>$Z19="Informe 3"</formula>
    </cfRule>
    <cfRule type="expression" dxfId="1438" priority="2052">
      <formula>$Z19="Informe 2"</formula>
    </cfRule>
    <cfRule type="expression" dxfId="1437" priority="2053">
      <formula>$Z19="Informe 1"</formula>
    </cfRule>
    <cfRule type="expression" dxfId="1436" priority="2054">
      <formula>$Z19="Gráfico 10"</formula>
    </cfRule>
    <cfRule type="expression" dxfId="1435" priority="2055">
      <formula>$Z19="Gráfico 25"</formula>
    </cfRule>
    <cfRule type="expression" dxfId="1434" priority="2056">
      <formula>$Z19="Gráfico 24"</formula>
    </cfRule>
    <cfRule type="expression" dxfId="1433" priority="2057">
      <formula>$Z19="Gráfico 23"</formula>
    </cfRule>
    <cfRule type="expression" dxfId="1432" priority="2058">
      <formula>$Z19="Gráfico 22"</formula>
    </cfRule>
    <cfRule type="expression" dxfId="1431" priority="2059">
      <formula>$Z19="Gráfico 21"</formula>
    </cfRule>
    <cfRule type="expression" dxfId="1430" priority="2060">
      <formula>$Z19="Gráfico 20"</formula>
    </cfRule>
    <cfRule type="expression" dxfId="1429" priority="2061">
      <formula>$Z19="Gráfico 18"</formula>
    </cfRule>
    <cfRule type="expression" dxfId="1428" priority="2062">
      <formula>$Z19="Gráfico 19"</formula>
    </cfRule>
    <cfRule type="expression" dxfId="1427" priority="2063">
      <formula>$Z19="Gráfico 17"</formula>
    </cfRule>
    <cfRule type="expression" dxfId="1426" priority="2064">
      <formula>$Z19="Gráfico 16"</formula>
    </cfRule>
    <cfRule type="expression" dxfId="1425" priority="2065">
      <formula>$Z19="Gráfico 15"</formula>
    </cfRule>
    <cfRule type="expression" dxfId="1424" priority="2066">
      <formula>$Z19="Gráfico 14"</formula>
    </cfRule>
    <cfRule type="expression" dxfId="1423" priority="2067">
      <formula>$Z19="Gráfico 12"</formula>
    </cfRule>
    <cfRule type="expression" dxfId="1422" priority="2068">
      <formula>$Z19="Gráfico 13"</formula>
    </cfRule>
    <cfRule type="expression" dxfId="1421" priority="2069">
      <formula>$Z19="Gráfico 11"</formula>
    </cfRule>
    <cfRule type="expression" dxfId="1420" priority="2070">
      <formula>$Z19="Gráfico 9"</formula>
    </cfRule>
    <cfRule type="expression" dxfId="1419" priority="2071">
      <formula>$Z19="Gráfico 8"</formula>
    </cfRule>
    <cfRule type="expression" dxfId="1418" priority="2072">
      <formula>$Z19="Gráfico 7"</formula>
    </cfRule>
    <cfRule type="expression" dxfId="1417" priority="2073">
      <formula>$Z19="Gráfico 6"</formula>
    </cfRule>
    <cfRule type="expression" dxfId="1416" priority="2074">
      <formula>$Z19="Gráfico 4"</formula>
    </cfRule>
    <cfRule type="expression" dxfId="1415" priority="2075">
      <formula>$Z19="Gráfico 3"</formula>
    </cfRule>
    <cfRule type="expression" dxfId="1414" priority="2076">
      <formula>$Z19="Gráfico 2"</formula>
    </cfRule>
    <cfRule type="expression" dxfId="1413" priority="2077">
      <formula>$Z19="Gráfico 1"</formula>
    </cfRule>
    <cfRule type="expression" dxfId="1412" priority="2078">
      <formula>$Z19="Gráfico 5"</formula>
    </cfRule>
  </conditionalFormatting>
  <conditionalFormatting sqref="AL19">
    <cfRule type="expression" dxfId="1411" priority="1968">
      <formula>$Z19="Reporte 2"</formula>
    </cfRule>
    <cfRule type="expression" dxfId="1410" priority="1969">
      <formula>$Z19="Reporte 1"</formula>
    </cfRule>
    <cfRule type="expression" dxfId="1409" priority="1970">
      <formula>$Z19="Informe 10"</formula>
    </cfRule>
    <cfRule type="expression" dxfId="1408" priority="1971">
      <formula>$Z19="Informe 9"</formula>
    </cfRule>
    <cfRule type="expression" dxfId="1407" priority="1972">
      <formula>$Z19="Informe 8"</formula>
    </cfRule>
    <cfRule type="expression" dxfId="1406" priority="1973">
      <formula>$Z19="Informe 7"</formula>
    </cfRule>
    <cfRule type="expression" dxfId="1405" priority="1974">
      <formula>$Z19="Informe 6"</formula>
    </cfRule>
    <cfRule type="expression" dxfId="1404" priority="1975">
      <formula>$Z19="Informe 5"</formula>
    </cfRule>
    <cfRule type="expression" dxfId="1403" priority="1976">
      <formula>$Z19="Informe 4"</formula>
    </cfRule>
    <cfRule type="expression" dxfId="1402" priority="1977">
      <formula>$Z19="Informe 3"</formula>
    </cfRule>
    <cfRule type="expression" dxfId="1401" priority="1978">
      <formula>$Z19="Informe 2"</formula>
    </cfRule>
    <cfRule type="expression" dxfId="1400" priority="1979">
      <formula>$Z19="Informe 1"</formula>
    </cfRule>
    <cfRule type="expression" dxfId="1399" priority="1980">
      <formula>$Z19="Gráfico 10"</formula>
    </cfRule>
    <cfRule type="expression" dxfId="1398" priority="1981">
      <formula>$Z19="Gráfico 25"</formula>
    </cfRule>
    <cfRule type="expression" dxfId="1397" priority="1982">
      <formula>$Z19="Gráfico 24"</formula>
    </cfRule>
    <cfRule type="expression" dxfId="1396" priority="1983">
      <formula>$Z19="Gráfico 23"</formula>
    </cfRule>
    <cfRule type="expression" dxfId="1395" priority="1984">
      <formula>$Z19="Gráfico 22"</formula>
    </cfRule>
    <cfRule type="expression" dxfId="1394" priority="1985">
      <formula>$Z19="Gráfico 21"</formula>
    </cfRule>
    <cfRule type="expression" dxfId="1393" priority="1986">
      <formula>$Z19="Gráfico 20"</formula>
    </cfRule>
    <cfRule type="expression" dxfId="1392" priority="1987">
      <formula>$Z19="Gráfico 18"</formula>
    </cfRule>
    <cfRule type="expression" dxfId="1391" priority="1988">
      <formula>$Z19="Gráfico 19"</formula>
    </cfRule>
    <cfRule type="expression" dxfId="1390" priority="1989">
      <formula>$Z19="Gráfico 17"</formula>
    </cfRule>
    <cfRule type="expression" dxfId="1389" priority="1990">
      <formula>$Z19="Gráfico 16"</formula>
    </cfRule>
    <cfRule type="expression" dxfId="1388" priority="1991">
      <formula>$Z19="Gráfico 15"</formula>
    </cfRule>
    <cfRule type="expression" dxfId="1387" priority="1992">
      <formula>$Z19="Gráfico 14"</formula>
    </cfRule>
    <cfRule type="expression" dxfId="1386" priority="1993">
      <formula>$Z19="Gráfico 12"</formula>
    </cfRule>
    <cfRule type="expression" dxfId="1385" priority="1994">
      <formula>$Z19="Gráfico 13"</formula>
    </cfRule>
    <cfRule type="expression" dxfId="1384" priority="1995">
      <formula>$Z19="Gráfico 11"</formula>
    </cfRule>
    <cfRule type="expression" dxfId="1383" priority="1996">
      <formula>$Z19="Gráfico 9"</formula>
    </cfRule>
    <cfRule type="expression" dxfId="1382" priority="1997">
      <formula>$Z19="Gráfico 8"</formula>
    </cfRule>
    <cfRule type="expression" dxfId="1381" priority="1998">
      <formula>$Z19="Gráfico 7"</formula>
    </cfRule>
    <cfRule type="expression" dxfId="1380" priority="1999">
      <formula>$Z19="Gráfico 6"</formula>
    </cfRule>
    <cfRule type="expression" dxfId="1379" priority="2000">
      <formula>$Z19="Gráfico 4"</formula>
    </cfRule>
    <cfRule type="expression" dxfId="1378" priority="2001">
      <formula>$Z19="Gráfico 3"</formula>
    </cfRule>
    <cfRule type="expression" dxfId="1377" priority="2002">
      <formula>$Z19="Gráfico 2"</formula>
    </cfRule>
    <cfRule type="expression" dxfId="1376" priority="2003">
      <formula>$Z19="Gráfico 1"</formula>
    </cfRule>
    <cfRule type="expression" dxfId="1375" priority="2004">
      <formula>$Z19="Gráfico 5"</formula>
    </cfRule>
  </conditionalFormatting>
  <conditionalFormatting sqref="K19:K23">
    <cfRule type="expression" dxfId="1374" priority="1967">
      <formula>+LEFT(D19,2)="GR"</formula>
    </cfRule>
  </conditionalFormatting>
  <conditionalFormatting sqref="L19:L23">
    <cfRule type="expression" dxfId="1373" priority="1966">
      <formula>+LEFT(D19,2)="GR"</formula>
    </cfRule>
  </conditionalFormatting>
  <conditionalFormatting sqref="O23">
    <cfRule type="expression" dxfId="1372" priority="1929">
      <formula>$Z23="Reporte 2"</formula>
    </cfRule>
    <cfRule type="expression" dxfId="1371" priority="1930">
      <formula>$Z23="Reporte 1"</formula>
    </cfRule>
    <cfRule type="expression" dxfId="1370" priority="1931">
      <formula>$Z23="Informe 10"</formula>
    </cfRule>
    <cfRule type="expression" dxfId="1369" priority="1932">
      <formula>$Z23="Informe 9"</formula>
    </cfRule>
    <cfRule type="expression" dxfId="1368" priority="1933">
      <formula>$Z23="Informe 8"</formula>
    </cfRule>
    <cfRule type="expression" dxfId="1367" priority="1934">
      <formula>$Z23="Informe 7"</formula>
    </cfRule>
    <cfRule type="expression" dxfId="1366" priority="1935">
      <formula>$Z23="Informe 6"</formula>
    </cfRule>
    <cfRule type="expression" dxfId="1365" priority="1936">
      <formula>$Z23="Informe 5"</formula>
    </cfRule>
    <cfRule type="expression" dxfId="1364" priority="1937">
      <formula>$Z23="Informe 4"</formula>
    </cfRule>
    <cfRule type="expression" dxfId="1363" priority="1938">
      <formula>$Z23="Informe 3"</formula>
    </cfRule>
    <cfRule type="expression" dxfId="1362" priority="1939">
      <formula>$Z23="Informe 2"</formula>
    </cfRule>
    <cfRule type="expression" dxfId="1361" priority="1940">
      <formula>$Z23="Informe 1"</formula>
    </cfRule>
    <cfRule type="expression" dxfId="1360" priority="1941">
      <formula>$Z23="Gráfico 10"</formula>
    </cfRule>
    <cfRule type="expression" dxfId="1359" priority="1942">
      <formula>$Z23="Gráfico 25"</formula>
    </cfRule>
    <cfRule type="expression" dxfId="1358" priority="1943">
      <formula>$Z23="Gráfico 24"</formula>
    </cfRule>
    <cfRule type="expression" dxfId="1357" priority="1944">
      <formula>$Z23="Gráfico 23"</formula>
    </cfRule>
    <cfRule type="expression" dxfId="1356" priority="1945">
      <formula>$Z23="Gráfico 22"</formula>
    </cfRule>
    <cfRule type="expression" dxfId="1355" priority="1946">
      <formula>$Z23="Gráfico 21"</formula>
    </cfRule>
    <cfRule type="expression" dxfId="1354" priority="1947">
      <formula>$Z23="Gráfico 20"</formula>
    </cfRule>
    <cfRule type="expression" dxfId="1353" priority="1948">
      <formula>$Z23="Gráfico 18"</formula>
    </cfRule>
    <cfRule type="expression" dxfId="1352" priority="1949">
      <formula>$Z23="Gráfico 19"</formula>
    </cfRule>
    <cfRule type="expression" dxfId="1351" priority="1950">
      <formula>$Z23="Gráfico 17"</formula>
    </cfRule>
    <cfRule type="expression" dxfId="1350" priority="1951">
      <formula>$Z23="Gráfico 16"</formula>
    </cfRule>
    <cfRule type="expression" dxfId="1349" priority="1952">
      <formula>$Z23="Gráfico 15"</formula>
    </cfRule>
    <cfRule type="expression" dxfId="1348" priority="1953">
      <formula>$Z23="Gráfico 14"</formula>
    </cfRule>
    <cfRule type="expression" dxfId="1347" priority="1954">
      <formula>$Z23="Gráfico 12"</formula>
    </cfRule>
    <cfRule type="expression" dxfId="1346" priority="1955">
      <formula>$Z23="Gráfico 13"</formula>
    </cfRule>
    <cfRule type="expression" dxfId="1345" priority="1956">
      <formula>$Z23="Gráfico 11"</formula>
    </cfRule>
    <cfRule type="expression" dxfId="1344" priority="1957">
      <formula>$Z23="Gráfico 9"</formula>
    </cfRule>
    <cfRule type="expression" dxfId="1343" priority="1958">
      <formula>$Z23="Gráfico 8"</formula>
    </cfRule>
    <cfRule type="expression" dxfId="1342" priority="1959">
      <formula>$Z23="Gráfico 7"</formula>
    </cfRule>
    <cfRule type="expression" dxfId="1341" priority="1960">
      <formula>$Z23="Gráfico 6"</formula>
    </cfRule>
    <cfRule type="expression" dxfId="1340" priority="1961">
      <formula>$Z23="Gráfico 4"</formula>
    </cfRule>
    <cfRule type="expression" dxfId="1339" priority="1962">
      <formula>$Z23="Gráfico 3"</formula>
    </cfRule>
    <cfRule type="expression" dxfId="1338" priority="1963">
      <formula>$Z23="Gráfico 2"</formula>
    </cfRule>
    <cfRule type="expression" dxfId="1337" priority="1964">
      <formula>$Z23="Gráfico 1"</formula>
    </cfRule>
    <cfRule type="expression" dxfId="1336" priority="1965">
      <formula>$Z23="Gráfico 5"</formula>
    </cfRule>
  </conditionalFormatting>
  <conditionalFormatting sqref="P9:P13">
    <cfRule type="expression" dxfId="1335" priority="1818">
      <formula>$Z9="Reporte 2"</formula>
    </cfRule>
    <cfRule type="expression" dxfId="1334" priority="1819">
      <formula>$Z9="Reporte 1"</formula>
    </cfRule>
    <cfRule type="expression" dxfId="1333" priority="1820">
      <formula>$Z9="Informe 10"</formula>
    </cfRule>
    <cfRule type="expression" dxfId="1332" priority="1821">
      <formula>$Z9="Informe 9"</formula>
    </cfRule>
    <cfRule type="expression" dxfId="1331" priority="1822">
      <formula>$Z9="Informe 8"</formula>
    </cfRule>
    <cfRule type="expression" dxfId="1330" priority="1823">
      <formula>$Z9="Informe 7"</formula>
    </cfRule>
    <cfRule type="expression" dxfId="1329" priority="1824">
      <formula>$Z9="Informe 6"</formula>
    </cfRule>
    <cfRule type="expression" dxfId="1328" priority="1825">
      <formula>$Z9="Informe 5"</formula>
    </cfRule>
    <cfRule type="expression" dxfId="1327" priority="1826">
      <formula>$Z9="Informe 4"</formula>
    </cfRule>
    <cfRule type="expression" dxfId="1326" priority="1827">
      <formula>$Z9="Informe 3"</formula>
    </cfRule>
    <cfRule type="expression" dxfId="1325" priority="1828">
      <formula>$Z9="Informe 2"</formula>
    </cfRule>
    <cfRule type="expression" dxfId="1324" priority="1829">
      <formula>$Z9="Informe 1"</formula>
    </cfRule>
    <cfRule type="expression" dxfId="1323" priority="1830">
      <formula>$Z9="Gráfico 10"</formula>
    </cfRule>
    <cfRule type="expression" dxfId="1322" priority="1831">
      <formula>$Z9="Gráfico 25"</formula>
    </cfRule>
    <cfRule type="expression" dxfId="1321" priority="1832">
      <formula>$Z9="Gráfico 24"</formula>
    </cfRule>
    <cfRule type="expression" dxfId="1320" priority="1833">
      <formula>$Z9="Gráfico 23"</formula>
    </cfRule>
    <cfRule type="expression" dxfId="1319" priority="1834">
      <formula>$Z9="Gráfico 22"</formula>
    </cfRule>
    <cfRule type="expression" dxfId="1318" priority="1835">
      <formula>$Z9="Gráfico 21"</formula>
    </cfRule>
    <cfRule type="expression" dxfId="1317" priority="1836">
      <formula>$Z9="Gráfico 20"</formula>
    </cfRule>
    <cfRule type="expression" dxfId="1316" priority="1837">
      <formula>$Z9="Gráfico 18"</formula>
    </cfRule>
    <cfRule type="expression" dxfId="1315" priority="1838">
      <formula>$Z9="Gráfico 19"</formula>
    </cfRule>
    <cfRule type="expression" dxfId="1314" priority="1839">
      <formula>$Z9="Gráfico 17"</formula>
    </cfRule>
    <cfRule type="expression" dxfId="1313" priority="1840">
      <formula>$Z9="Gráfico 16"</formula>
    </cfRule>
    <cfRule type="expression" dxfId="1312" priority="1841">
      <formula>$Z9="Gráfico 15"</formula>
    </cfRule>
    <cfRule type="expression" dxfId="1311" priority="1842">
      <formula>$Z9="Gráfico 14"</formula>
    </cfRule>
    <cfRule type="expression" dxfId="1310" priority="1843">
      <formula>$Z9="Gráfico 12"</formula>
    </cfRule>
    <cfRule type="expression" dxfId="1309" priority="1844">
      <formula>$Z9="Gráfico 13"</formula>
    </cfRule>
    <cfRule type="expression" dxfId="1308" priority="1845">
      <formula>$Z9="Gráfico 11"</formula>
    </cfRule>
    <cfRule type="expression" dxfId="1307" priority="1846">
      <formula>$Z9="Gráfico 9"</formula>
    </cfRule>
    <cfRule type="expression" dxfId="1306" priority="1847">
      <formula>$Z9="Gráfico 8"</formula>
    </cfRule>
    <cfRule type="expression" dxfId="1305" priority="1848">
      <formula>$Z9="Gráfico 7"</formula>
    </cfRule>
    <cfRule type="expression" dxfId="1304" priority="1849">
      <formula>$Z9="Gráfico 6"</formula>
    </cfRule>
    <cfRule type="expression" dxfId="1303" priority="1850">
      <formula>$Z9="Gráfico 4"</formula>
    </cfRule>
    <cfRule type="expression" dxfId="1302" priority="1851">
      <formula>$Z9="Gráfico 3"</formula>
    </cfRule>
    <cfRule type="expression" dxfId="1301" priority="1852">
      <formula>$Z9="Gráfico 2"</formula>
    </cfRule>
    <cfRule type="expression" dxfId="1300" priority="1853">
      <formula>$Z9="Gráfico 1"</formula>
    </cfRule>
    <cfRule type="expression" dxfId="1299" priority="1854">
      <formula>$Z9="Gráfico 5"</formula>
    </cfRule>
  </conditionalFormatting>
  <conditionalFormatting sqref="P14:P18">
    <cfRule type="expression" dxfId="1298" priority="1781">
      <formula>$Z14="Reporte 2"</formula>
    </cfRule>
    <cfRule type="expression" dxfId="1297" priority="1782">
      <formula>$Z14="Reporte 1"</formula>
    </cfRule>
    <cfRule type="expression" dxfId="1296" priority="1783">
      <formula>$Z14="Informe 10"</formula>
    </cfRule>
    <cfRule type="expression" dxfId="1295" priority="1784">
      <formula>$Z14="Informe 9"</formula>
    </cfRule>
    <cfRule type="expression" dxfId="1294" priority="1785">
      <formula>$Z14="Informe 8"</formula>
    </cfRule>
    <cfRule type="expression" dxfId="1293" priority="1786">
      <formula>$Z14="Informe 7"</formula>
    </cfRule>
    <cfRule type="expression" dxfId="1292" priority="1787">
      <formula>$Z14="Informe 6"</formula>
    </cfRule>
    <cfRule type="expression" dxfId="1291" priority="1788">
      <formula>$Z14="Informe 5"</formula>
    </cfRule>
    <cfRule type="expression" dxfId="1290" priority="1789">
      <formula>$Z14="Informe 4"</formula>
    </cfRule>
    <cfRule type="expression" dxfId="1289" priority="1790">
      <formula>$Z14="Informe 3"</formula>
    </cfRule>
    <cfRule type="expression" dxfId="1288" priority="1791">
      <formula>$Z14="Informe 2"</formula>
    </cfRule>
    <cfRule type="expression" dxfId="1287" priority="1792">
      <formula>$Z14="Informe 1"</formula>
    </cfRule>
    <cfRule type="expression" dxfId="1286" priority="1793">
      <formula>$Z14="Gráfico 10"</formula>
    </cfRule>
    <cfRule type="expression" dxfId="1285" priority="1794">
      <formula>$Z14="Gráfico 25"</formula>
    </cfRule>
    <cfRule type="expression" dxfId="1284" priority="1795">
      <formula>$Z14="Gráfico 24"</formula>
    </cfRule>
    <cfRule type="expression" dxfId="1283" priority="1796">
      <formula>$Z14="Gráfico 23"</formula>
    </cfRule>
    <cfRule type="expression" dxfId="1282" priority="1797">
      <formula>$Z14="Gráfico 22"</formula>
    </cfRule>
    <cfRule type="expression" dxfId="1281" priority="1798">
      <formula>$Z14="Gráfico 21"</formula>
    </cfRule>
    <cfRule type="expression" dxfId="1280" priority="1799">
      <formula>$Z14="Gráfico 20"</formula>
    </cfRule>
    <cfRule type="expression" dxfId="1279" priority="1800">
      <formula>$Z14="Gráfico 18"</formula>
    </cfRule>
    <cfRule type="expression" dxfId="1278" priority="1801">
      <formula>$Z14="Gráfico 19"</formula>
    </cfRule>
    <cfRule type="expression" dxfId="1277" priority="1802">
      <formula>$Z14="Gráfico 17"</formula>
    </cfRule>
    <cfRule type="expression" dxfId="1276" priority="1803">
      <formula>$Z14="Gráfico 16"</formula>
    </cfRule>
    <cfRule type="expression" dxfId="1275" priority="1804">
      <formula>$Z14="Gráfico 15"</formula>
    </cfRule>
    <cfRule type="expression" dxfId="1274" priority="1805">
      <formula>$Z14="Gráfico 14"</formula>
    </cfRule>
    <cfRule type="expression" dxfId="1273" priority="1806">
      <formula>$Z14="Gráfico 12"</formula>
    </cfRule>
    <cfRule type="expression" dxfId="1272" priority="1807">
      <formula>$Z14="Gráfico 13"</formula>
    </cfRule>
    <cfRule type="expression" dxfId="1271" priority="1808">
      <formula>$Z14="Gráfico 11"</formula>
    </cfRule>
    <cfRule type="expression" dxfId="1270" priority="1809">
      <formula>$Z14="Gráfico 9"</formula>
    </cfRule>
    <cfRule type="expression" dxfId="1269" priority="1810">
      <formula>$Z14="Gráfico 8"</formula>
    </cfRule>
    <cfRule type="expression" dxfId="1268" priority="1811">
      <formula>$Z14="Gráfico 7"</formula>
    </cfRule>
    <cfRule type="expression" dxfId="1267" priority="1812">
      <formula>$Z14="Gráfico 6"</formula>
    </cfRule>
    <cfRule type="expression" dxfId="1266" priority="1813">
      <formula>$Z14="Gráfico 4"</formula>
    </cfRule>
    <cfRule type="expression" dxfId="1265" priority="1814">
      <formula>$Z14="Gráfico 3"</formula>
    </cfRule>
    <cfRule type="expression" dxfId="1264" priority="1815">
      <formula>$Z14="Gráfico 2"</formula>
    </cfRule>
    <cfRule type="expression" dxfId="1263" priority="1816">
      <formula>$Z14="Gráfico 1"</formula>
    </cfRule>
    <cfRule type="expression" dxfId="1262" priority="1817">
      <formula>$Z14="Gráfico 5"</formula>
    </cfRule>
  </conditionalFormatting>
  <conditionalFormatting sqref="P19:P23">
    <cfRule type="expression" dxfId="1261" priority="1744">
      <formula>$Z19="Reporte 2"</formula>
    </cfRule>
    <cfRule type="expression" dxfId="1260" priority="1745">
      <formula>$Z19="Reporte 1"</formula>
    </cfRule>
    <cfRule type="expression" dxfId="1259" priority="1746">
      <formula>$Z19="Informe 10"</formula>
    </cfRule>
    <cfRule type="expression" dxfId="1258" priority="1747">
      <formula>$Z19="Informe 9"</formula>
    </cfRule>
    <cfRule type="expression" dxfId="1257" priority="1748">
      <formula>$Z19="Informe 8"</formula>
    </cfRule>
    <cfRule type="expression" dxfId="1256" priority="1749">
      <formula>$Z19="Informe 7"</formula>
    </cfRule>
    <cfRule type="expression" dxfId="1255" priority="1750">
      <formula>$Z19="Informe 6"</formula>
    </cfRule>
    <cfRule type="expression" dxfId="1254" priority="1751">
      <formula>$Z19="Informe 5"</formula>
    </cfRule>
    <cfRule type="expression" dxfId="1253" priority="1752">
      <formula>$Z19="Informe 4"</formula>
    </cfRule>
    <cfRule type="expression" dxfId="1252" priority="1753">
      <formula>$Z19="Informe 3"</formula>
    </cfRule>
    <cfRule type="expression" dxfId="1251" priority="1754">
      <formula>$Z19="Informe 2"</formula>
    </cfRule>
    <cfRule type="expression" dxfId="1250" priority="1755">
      <formula>$Z19="Informe 1"</formula>
    </cfRule>
    <cfRule type="expression" dxfId="1249" priority="1756">
      <formula>$Z19="Gráfico 10"</formula>
    </cfRule>
    <cfRule type="expression" dxfId="1248" priority="1757">
      <formula>$Z19="Gráfico 25"</formula>
    </cfRule>
    <cfRule type="expression" dxfId="1247" priority="1758">
      <formula>$Z19="Gráfico 24"</formula>
    </cfRule>
    <cfRule type="expression" dxfId="1246" priority="1759">
      <formula>$Z19="Gráfico 23"</formula>
    </cfRule>
    <cfRule type="expression" dxfId="1245" priority="1760">
      <formula>$Z19="Gráfico 22"</formula>
    </cfRule>
    <cfRule type="expression" dxfId="1244" priority="1761">
      <formula>$Z19="Gráfico 21"</formula>
    </cfRule>
    <cfRule type="expression" dxfId="1243" priority="1762">
      <formula>$Z19="Gráfico 20"</formula>
    </cfRule>
    <cfRule type="expression" dxfId="1242" priority="1763">
      <formula>$Z19="Gráfico 18"</formula>
    </cfRule>
    <cfRule type="expression" dxfId="1241" priority="1764">
      <formula>$Z19="Gráfico 19"</formula>
    </cfRule>
    <cfRule type="expression" dxfId="1240" priority="1765">
      <formula>$Z19="Gráfico 17"</formula>
    </cfRule>
    <cfRule type="expression" dxfId="1239" priority="1766">
      <formula>$Z19="Gráfico 16"</formula>
    </cfRule>
    <cfRule type="expression" dxfId="1238" priority="1767">
      <formula>$Z19="Gráfico 15"</formula>
    </cfRule>
    <cfRule type="expression" dxfId="1237" priority="1768">
      <formula>$Z19="Gráfico 14"</formula>
    </cfRule>
    <cfRule type="expression" dxfId="1236" priority="1769">
      <formula>$Z19="Gráfico 12"</formula>
    </cfRule>
    <cfRule type="expression" dxfId="1235" priority="1770">
      <formula>$Z19="Gráfico 13"</formula>
    </cfRule>
    <cfRule type="expression" dxfId="1234" priority="1771">
      <formula>$Z19="Gráfico 11"</formula>
    </cfRule>
    <cfRule type="expression" dxfId="1233" priority="1772">
      <formula>$Z19="Gráfico 9"</formula>
    </cfRule>
    <cfRule type="expression" dxfId="1232" priority="1773">
      <formula>$Z19="Gráfico 8"</formula>
    </cfRule>
    <cfRule type="expression" dxfId="1231" priority="1774">
      <formula>$Z19="Gráfico 7"</formula>
    </cfRule>
    <cfRule type="expression" dxfId="1230" priority="1775">
      <formula>$Z19="Gráfico 6"</formula>
    </cfRule>
    <cfRule type="expression" dxfId="1229" priority="1776">
      <formula>$Z19="Gráfico 4"</formula>
    </cfRule>
    <cfRule type="expression" dxfId="1228" priority="1777">
      <formula>$Z19="Gráfico 3"</formula>
    </cfRule>
    <cfRule type="expression" dxfId="1227" priority="1778">
      <formula>$Z19="Gráfico 2"</formula>
    </cfRule>
    <cfRule type="expression" dxfId="1226" priority="1779">
      <formula>$Z19="Gráfico 1"</formula>
    </cfRule>
    <cfRule type="expression" dxfId="1225" priority="1780">
      <formula>$Z19="Gráfico 5"</formula>
    </cfRule>
  </conditionalFormatting>
  <conditionalFormatting sqref="U24:U32">
    <cfRule type="expression" dxfId="1224" priority="1707">
      <formula>$Z24="Reporte 2"</formula>
    </cfRule>
    <cfRule type="expression" dxfId="1223" priority="1708">
      <formula>$Z24="Reporte 1"</formula>
    </cfRule>
    <cfRule type="expression" dxfId="1222" priority="1709">
      <formula>$Z24="Informe 10"</formula>
    </cfRule>
    <cfRule type="expression" dxfId="1221" priority="1710">
      <formula>$Z24="Informe 9"</formula>
    </cfRule>
    <cfRule type="expression" dxfId="1220" priority="1711">
      <formula>$Z24="Informe 8"</formula>
    </cfRule>
    <cfRule type="expression" dxfId="1219" priority="1712">
      <formula>$Z24="Informe 7"</formula>
    </cfRule>
    <cfRule type="expression" dxfId="1218" priority="1713">
      <formula>$Z24="Informe 6"</formula>
    </cfRule>
    <cfRule type="expression" dxfId="1217" priority="1714">
      <formula>$Z24="Informe 5"</formula>
    </cfRule>
    <cfRule type="expression" dxfId="1216" priority="1715">
      <formula>$Z24="Informe 4"</formula>
    </cfRule>
    <cfRule type="expression" dxfId="1215" priority="1716">
      <formula>$Z24="Informe 3"</formula>
    </cfRule>
    <cfRule type="expression" dxfId="1214" priority="1717">
      <formula>$Z24="Informe 2"</formula>
    </cfRule>
    <cfRule type="expression" dxfId="1213" priority="1718">
      <formula>$Z24="Informe 1"</formula>
    </cfRule>
    <cfRule type="expression" dxfId="1212" priority="1719">
      <formula>$Z24="Gráfico 10"</formula>
    </cfRule>
    <cfRule type="expression" dxfId="1211" priority="1720">
      <formula>$Z24="Gráfico 25"</formula>
    </cfRule>
    <cfRule type="expression" dxfId="1210" priority="1721">
      <formula>$Z24="Gráfico 24"</formula>
    </cfRule>
    <cfRule type="expression" dxfId="1209" priority="1722">
      <formula>$Z24="Gráfico 23"</formula>
    </cfRule>
    <cfRule type="expression" dxfId="1208" priority="1723">
      <formula>$Z24="Gráfico 22"</formula>
    </cfRule>
    <cfRule type="expression" dxfId="1207" priority="1724">
      <formula>$Z24="Gráfico 21"</formula>
    </cfRule>
    <cfRule type="expression" dxfId="1206" priority="1725">
      <formula>$Z24="Gráfico 20"</formula>
    </cfRule>
    <cfRule type="expression" dxfId="1205" priority="1726">
      <formula>$Z24="Gráfico 18"</formula>
    </cfRule>
    <cfRule type="expression" dxfId="1204" priority="1727">
      <formula>$Z24="Gráfico 19"</formula>
    </cfRule>
    <cfRule type="expression" dxfId="1203" priority="1728">
      <formula>$Z24="Gráfico 17"</formula>
    </cfRule>
    <cfRule type="expression" dxfId="1202" priority="1729">
      <formula>$Z24="Gráfico 16"</formula>
    </cfRule>
    <cfRule type="expression" dxfId="1201" priority="1730">
      <formula>$Z24="Gráfico 15"</formula>
    </cfRule>
    <cfRule type="expression" dxfId="1200" priority="1731">
      <formula>$Z24="Gráfico 14"</formula>
    </cfRule>
    <cfRule type="expression" dxfId="1199" priority="1732">
      <formula>$Z24="Gráfico 12"</formula>
    </cfRule>
    <cfRule type="expression" dxfId="1198" priority="1733">
      <formula>$Z24="Gráfico 13"</formula>
    </cfRule>
    <cfRule type="expression" dxfId="1197" priority="1734">
      <formula>$Z24="Gráfico 11"</formula>
    </cfRule>
    <cfRule type="expression" dxfId="1196" priority="1735">
      <formula>$Z24="Gráfico 9"</formula>
    </cfRule>
    <cfRule type="expression" dxfId="1195" priority="1736">
      <formula>$Z24="Gráfico 8"</formula>
    </cfRule>
    <cfRule type="expression" dxfId="1194" priority="1737">
      <formula>$Z24="Gráfico 7"</formula>
    </cfRule>
    <cfRule type="expression" dxfId="1193" priority="1738">
      <formula>$Z24="Gráfico 6"</formula>
    </cfRule>
    <cfRule type="expression" dxfId="1192" priority="1739">
      <formula>$Z24="Gráfico 4"</formula>
    </cfRule>
    <cfRule type="expression" dxfId="1191" priority="1740">
      <formula>$Z24="Gráfico 3"</formula>
    </cfRule>
    <cfRule type="expression" dxfId="1190" priority="1741">
      <formula>$Z24="Gráfico 2"</formula>
    </cfRule>
    <cfRule type="expression" dxfId="1189" priority="1742">
      <formula>$Z24="Gráfico 1"</formula>
    </cfRule>
    <cfRule type="expression" dxfId="1188" priority="1743">
      <formula>$Z24="Gráfico 5"</formula>
    </cfRule>
  </conditionalFormatting>
  <conditionalFormatting sqref="N26:O27 AL25:AL32 W24:W32 N28:N32 Y24:Y32 Q24:R32 O24:O32">
    <cfRule type="expression" dxfId="1187" priority="1670">
      <formula>$Z24="Reporte 2"</formula>
    </cfRule>
    <cfRule type="expression" dxfId="1186" priority="1671">
      <formula>$Z24="Reporte 1"</formula>
    </cfRule>
    <cfRule type="expression" dxfId="1185" priority="1672">
      <formula>$Z24="Informe 10"</formula>
    </cfRule>
    <cfRule type="expression" dxfId="1184" priority="1673">
      <formula>$Z24="Informe 9"</formula>
    </cfRule>
    <cfRule type="expression" dxfId="1183" priority="1674">
      <formula>$Z24="Informe 8"</formula>
    </cfRule>
    <cfRule type="expression" dxfId="1182" priority="1675">
      <formula>$Z24="Informe 7"</formula>
    </cfRule>
    <cfRule type="expression" dxfId="1181" priority="1676">
      <formula>$Z24="Informe 6"</formula>
    </cfRule>
    <cfRule type="expression" dxfId="1180" priority="1677">
      <formula>$Z24="Informe 5"</formula>
    </cfRule>
    <cfRule type="expression" dxfId="1179" priority="1678">
      <formula>$Z24="Informe 4"</formula>
    </cfRule>
    <cfRule type="expression" dxfId="1178" priority="1679">
      <formula>$Z24="Informe 3"</formula>
    </cfRule>
    <cfRule type="expression" dxfId="1177" priority="1680">
      <formula>$Z24="Informe 2"</formula>
    </cfRule>
    <cfRule type="expression" dxfId="1176" priority="1681">
      <formula>$Z24="Informe 1"</formula>
    </cfRule>
    <cfRule type="expression" dxfId="1175" priority="1682">
      <formula>$Z24="Gráfico 10"</formula>
    </cfRule>
    <cfRule type="expression" dxfId="1174" priority="1683">
      <formula>$Z24="Gráfico 25"</formula>
    </cfRule>
    <cfRule type="expression" dxfId="1173" priority="1684">
      <formula>$Z24="Gráfico 24"</formula>
    </cfRule>
    <cfRule type="expression" dxfId="1172" priority="1685">
      <formula>$Z24="Gráfico 23"</formula>
    </cfRule>
    <cfRule type="expression" dxfId="1171" priority="1686">
      <formula>$Z24="Gráfico 22"</formula>
    </cfRule>
    <cfRule type="expression" dxfId="1170" priority="1687">
      <formula>$Z24="Gráfico 21"</formula>
    </cfRule>
    <cfRule type="expression" dxfId="1169" priority="1688">
      <formula>$Z24="Gráfico 20"</formula>
    </cfRule>
    <cfRule type="expression" dxfId="1168" priority="1689">
      <formula>$Z24="Gráfico 18"</formula>
    </cfRule>
    <cfRule type="expression" dxfId="1167" priority="1690">
      <formula>$Z24="Gráfico 19"</formula>
    </cfRule>
    <cfRule type="expression" dxfId="1166" priority="1691">
      <formula>$Z24="Gráfico 17"</formula>
    </cfRule>
    <cfRule type="expression" dxfId="1165" priority="1692">
      <formula>$Z24="Gráfico 16"</formula>
    </cfRule>
    <cfRule type="expression" dxfId="1164" priority="1693">
      <formula>$Z24="Gráfico 15"</formula>
    </cfRule>
    <cfRule type="expression" dxfId="1163" priority="1694">
      <formula>$Z24="Gráfico 14"</formula>
    </cfRule>
    <cfRule type="expression" dxfId="1162" priority="1695">
      <formula>$Z24="Gráfico 12"</formula>
    </cfRule>
    <cfRule type="expression" dxfId="1161" priority="1696">
      <formula>$Z24="Gráfico 13"</formula>
    </cfRule>
    <cfRule type="expression" dxfId="1160" priority="1697">
      <formula>$Z24="Gráfico 11"</formula>
    </cfRule>
    <cfRule type="expression" dxfId="1159" priority="1698">
      <formula>$Z24="Gráfico 9"</formula>
    </cfRule>
    <cfRule type="expression" dxfId="1158" priority="1699">
      <formula>$Z24="Gráfico 8"</formula>
    </cfRule>
    <cfRule type="expression" dxfId="1157" priority="1700">
      <formula>$Z24="Gráfico 7"</formula>
    </cfRule>
    <cfRule type="expression" dxfId="1156" priority="1701">
      <formula>$Z24="Gráfico 6"</formula>
    </cfRule>
    <cfRule type="expression" dxfId="1155" priority="1702">
      <formula>$Z24="Gráfico 4"</formula>
    </cfRule>
    <cfRule type="expression" dxfId="1154" priority="1703">
      <formula>$Z24="Gráfico 3"</formula>
    </cfRule>
    <cfRule type="expression" dxfId="1153" priority="1704">
      <formula>$Z24="Gráfico 2"</formula>
    </cfRule>
    <cfRule type="expression" dxfId="1152" priority="1705">
      <formula>$Z24="Gráfico 1"</formula>
    </cfRule>
    <cfRule type="expression" dxfId="1151" priority="1706">
      <formula>$Z24="Gráfico 5"</formula>
    </cfRule>
  </conditionalFormatting>
  <conditionalFormatting sqref="T24:T32">
    <cfRule type="expression" dxfId="1150" priority="1633">
      <formula>$Z24="Reporte 2"</formula>
    </cfRule>
    <cfRule type="expression" dxfId="1149" priority="1634">
      <formula>$Z24="Reporte 1"</formula>
    </cfRule>
    <cfRule type="expression" dxfId="1148" priority="1635">
      <formula>$Z24="Informe 10"</formula>
    </cfRule>
    <cfRule type="expression" dxfId="1147" priority="1636">
      <formula>$Z24="Informe 9"</formula>
    </cfRule>
    <cfRule type="expression" dxfId="1146" priority="1637">
      <formula>$Z24="Informe 8"</formula>
    </cfRule>
    <cfRule type="expression" dxfId="1145" priority="1638">
      <formula>$Z24="Informe 7"</formula>
    </cfRule>
    <cfRule type="expression" dxfId="1144" priority="1639">
      <formula>$Z24="Informe 6"</formula>
    </cfRule>
    <cfRule type="expression" dxfId="1143" priority="1640">
      <formula>$Z24="Informe 5"</formula>
    </cfRule>
    <cfRule type="expression" dxfId="1142" priority="1641">
      <formula>$Z24="Informe 4"</formula>
    </cfRule>
    <cfRule type="expression" dxfId="1141" priority="1642">
      <formula>$Z24="Informe 3"</formula>
    </cfRule>
    <cfRule type="expression" dxfId="1140" priority="1643">
      <formula>$Z24="Informe 2"</formula>
    </cfRule>
    <cfRule type="expression" dxfId="1139" priority="1644">
      <formula>$Z24="Informe 1"</formula>
    </cfRule>
    <cfRule type="expression" dxfId="1138" priority="1645">
      <formula>$Z24="Gráfico 10"</formula>
    </cfRule>
    <cfRule type="expression" dxfId="1137" priority="1646">
      <formula>$Z24="Gráfico 25"</formula>
    </cfRule>
    <cfRule type="expression" dxfId="1136" priority="1647">
      <formula>$Z24="Gráfico 24"</formula>
    </cfRule>
    <cfRule type="expression" dxfId="1135" priority="1648">
      <formula>$Z24="Gráfico 23"</formula>
    </cfRule>
    <cfRule type="expression" dxfId="1134" priority="1649">
      <formula>$Z24="Gráfico 22"</formula>
    </cfRule>
    <cfRule type="expression" dxfId="1133" priority="1650">
      <formula>$Z24="Gráfico 21"</formula>
    </cfRule>
    <cfRule type="expression" dxfId="1132" priority="1651">
      <formula>$Z24="Gráfico 20"</formula>
    </cfRule>
    <cfRule type="expression" dxfId="1131" priority="1652">
      <formula>$Z24="Gráfico 18"</formula>
    </cfRule>
    <cfRule type="expression" dxfId="1130" priority="1653">
      <formula>$Z24="Gráfico 19"</formula>
    </cfRule>
    <cfRule type="expression" dxfId="1129" priority="1654">
      <formula>$Z24="Gráfico 17"</formula>
    </cfRule>
    <cfRule type="expression" dxfId="1128" priority="1655">
      <formula>$Z24="Gráfico 16"</formula>
    </cfRule>
    <cfRule type="expression" dxfId="1127" priority="1656">
      <formula>$Z24="Gráfico 15"</formula>
    </cfRule>
    <cfRule type="expression" dxfId="1126" priority="1657">
      <formula>$Z24="Gráfico 14"</formula>
    </cfRule>
    <cfRule type="expression" dxfId="1125" priority="1658">
      <formula>$Z24="Gráfico 12"</formula>
    </cfRule>
    <cfRule type="expression" dxfId="1124" priority="1659">
      <formula>$Z24="Gráfico 13"</formula>
    </cfRule>
    <cfRule type="expression" dxfId="1123" priority="1660">
      <formula>$Z24="Gráfico 11"</formula>
    </cfRule>
    <cfRule type="expression" dxfId="1122" priority="1661">
      <formula>$Z24="Gráfico 9"</formula>
    </cfRule>
    <cfRule type="expression" dxfId="1121" priority="1662">
      <formula>$Z24="Gráfico 8"</formula>
    </cfRule>
    <cfRule type="expression" dxfId="1120" priority="1663">
      <formula>$Z24="Gráfico 7"</formula>
    </cfRule>
    <cfRule type="expression" dxfId="1119" priority="1664">
      <formula>$Z24="Gráfico 6"</formula>
    </cfRule>
    <cfRule type="expression" dxfId="1118" priority="1665">
      <formula>$Z24="Gráfico 4"</formula>
    </cfRule>
    <cfRule type="expression" dxfId="1117" priority="1666">
      <formula>$Z24="Gráfico 3"</formula>
    </cfRule>
    <cfRule type="expression" dxfId="1116" priority="1667">
      <formula>$Z24="Gráfico 2"</formula>
    </cfRule>
    <cfRule type="expression" dxfId="1115" priority="1668">
      <formula>$Z24="Gráfico 1"</formula>
    </cfRule>
    <cfRule type="expression" dxfId="1114" priority="1669">
      <formula>$Z24="Gráfico 5"</formula>
    </cfRule>
  </conditionalFormatting>
  <conditionalFormatting sqref="Z29:Z32">
    <cfRule type="expression" dxfId="1113" priority="1596">
      <formula>$Z29="Reporte 2"</formula>
    </cfRule>
    <cfRule type="expression" dxfId="1112" priority="1597">
      <formula>$Z29="Reporte 1"</formula>
    </cfRule>
    <cfRule type="expression" dxfId="1111" priority="1598">
      <formula>$Z29="Informe 10"</formula>
    </cfRule>
    <cfRule type="expression" dxfId="1110" priority="1599">
      <formula>$Z29="Informe 9"</formula>
    </cfRule>
    <cfRule type="expression" dxfId="1109" priority="1600">
      <formula>$Z29="Informe 8"</formula>
    </cfRule>
    <cfRule type="expression" dxfId="1108" priority="1601">
      <formula>$Z29="Informe 7"</formula>
    </cfRule>
    <cfRule type="expression" dxfId="1107" priority="1602">
      <formula>$Z29="Informe 6"</formula>
    </cfRule>
    <cfRule type="expression" dxfId="1106" priority="1603">
      <formula>$Z29="Informe 5"</formula>
    </cfRule>
    <cfRule type="expression" dxfId="1105" priority="1604">
      <formula>$Z29="Informe 4"</formula>
    </cfRule>
    <cfRule type="expression" dxfId="1104" priority="1605">
      <formula>$Z29="Informe 3"</formula>
    </cfRule>
    <cfRule type="expression" dxfId="1103" priority="1606">
      <formula>$Z29="Informe 2"</formula>
    </cfRule>
    <cfRule type="expression" dxfId="1102" priority="1607">
      <formula>$Z29="Informe 1"</formula>
    </cfRule>
    <cfRule type="expression" dxfId="1101" priority="1608">
      <formula>$Z29="Gráfico 10"</formula>
    </cfRule>
    <cfRule type="expression" dxfId="1100" priority="1609">
      <formula>$Z29="Gráfico 25"</formula>
    </cfRule>
    <cfRule type="expression" dxfId="1099" priority="1610">
      <formula>$Z29="Gráfico 24"</formula>
    </cfRule>
    <cfRule type="expression" dxfId="1098" priority="1611">
      <formula>$Z29="Gráfico 23"</formula>
    </cfRule>
    <cfRule type="expression" dxfId="1097" priority="1612">
      <formula>$Z29="Gráfico 22"</formula>
    </cfRule>
    <cfRule type="expression" dxfId="1096" priority="1613">
      <formula>$Z29="Gráfico 21"</formula>
    </cfRule>
    <cfRule type="expression" dxfId="1095" priority="1614">
      <formula>$Z29="Gráfico 20"</formula>
    </cfRule>
    <cfRule type="expression" dxfId="1094" priority="1615">
      <formula>$Z29="Gráfico 18"</formula>
    </cfRule>
    <cfRule type="expression" dxfId="1093" priority="1616">
      <formula>$Z29="Gráfico 19"</formula>
    </cfRule>
    <cfRule type="expression" dxfId="1092" priority="1617">
      <formula>$Z29="Gráfico 17"</formula>
    </cfRule>
    <cfRule type="expression" dxfId="1091" priority="1618">
      <formula>$Z29="Gráfico 16"</formula>
    </cfRule>
    <cfRule type="expression" dxfId="1090" priority="1619">
      <formula>$Z29="Gráfico 15"</formula>
    </cfRule>
    <cfRule type="expression" dxfId="1089" priority="1620">
      <formula>$Z29="Gráfico 14"</formula>
    </cfRule>
    <cfRule type="expression" dxfId="1088" priority="1621">
      <formula>$Z29="Gráfico 12"</formula>
    </cfRule>
    <cfRule type="expression" dxfId="1087" priority="1622">
      <formula>$Z29="Gráfico 13"</formula>
    </cfRule>
    <cfRule type="expression" dxfId="1086" priority="1623">
      <formula>$Z29="Gráfico 11"</formula>
    </cfRule>
    <cfRule type="expression" dxfId="1085" priority="1624">
      <formula>$Z29="Gráfico 9"</formula>
    </cfRule>
    <cfRule type="expression" dxfId="1084" priority="1625">
      <formula>$Z29="Gráfico 8"</formula>
    </cfRule>
    <cfRule type="expression" dxfId="1083" priority="1626">
      <formula>$Z29="Gráfico 7"</formula>
    </cfRule>
    <cfRule type="expression" dxfId="1082" priority="1627">
      <formula>$Z29="Gráfico 6"</formula>
    </cfRule>
    <cfRule type="expression" dxfId="1081" priority="1628">
      <formula>$Z29="Gráfico 4"</formula>
    </cfRule>
    <cfRule type="expression" dxfId="1080" priority="1629">
      <formula>$Z29="Gráfico 3"</formula>
    </cfRule>
    <cfRule type="expression" dxfId="1079" priority="1630">
      <formula>$Z29="Gráfico 2"</formula>
    </cfRule>
    <cfRule type="expression" dxfId="1078" priority="1631">
      <formula>$Z29="Gráfico 1"</formula>
    </cfRule>
    <cfRule type="expression" dxfId="1077" priority="1632">
      <formula>$Z29="Gráfico 5"</formula>
    </cfRule>
  </conditionalFormatting>
  <conditionalFormatting sqref="AL24">
    <cfRule type="expression" dxfId="1076" priority="1559">
      <formula>$Z24="Reporte 2"</formula>
    </cfRule>
    <cfRule type="expression" dxfId="1075" priority="1560">
      <formula>$Z24="Reporte 1"</formula>
    </cfRule>
    <cfRule type="expression" dxfId="1074" priority="1561">
      <formula>$Z24="Informe 10"</formula>
    </cfRule>
    <cfRule type="expression" dxfId="1073" priority="1562">
      <formula>$Z24="Informe 9"</formula>
    </cfRule>
    <cfRule type="expression" dxfId="1072" priority="1563">
      <formula>$Z24="Informe 8"</formula>
    </cfRule>
    <cfRule type="expression" dxfId="1071" priority="1564">
      <formula>$Z24="Informe 7"</formula>
    </cfRule>
    <cfRule type="expression" dxfId="1070" priority="1565">
      <formula>$Z24="Informe 6"</formula>
    </cfRule>
    <cfRule type="expression" dxfId="1069" priority="1566">
      <formula>$Z24="Informe 5"</formula>
    </cfRule>
    <cfRule type="expression" dxfId="1068" priority="1567">
      <formula>$Z24="Informe 4"</formula>
    </cfRule>
    <cfRule type="expression" dxfId="1067" priority="1568">
      <formula>$Z24="Informe 3"</formula>
    </cfRule>
    <cfRule type="expression" dxfId="1066" priority="1569">
      <formula>$Z24="Informe 2"</formula>
    </cfRule>
    <cfRule type="expression" dxfId="1065" priority="1570">
      <formula>$Z24="Informe 1"</formula>
    </cfRule>
    <cfRule type="expression" dxfId="1064" priority="1571">
      <formula>$Z24="Gráfico 10"</formula>
    </cfRule>
    <cfRule type="expression" dxfId="1063" priority="1572">
      <formula>$Z24="Gráfico 25"</formula>
    </cfRule>
    <cfRule type="expression" dxfId="1062" priority="1573">
      <formula>$Z24="Gráfico 24"</formula>
    </cfRule>
    <cfRule type="expression" dxfId="1061" priority="1574">
      <formula>$Z24="Gráfico 23"</formula>
    </cfRule>
    <cfRule type="expression" dxfId="1060" priority="1575">
      <formula>$Z24="Gráfico 22"</formula>
    </cfRule>
    <cfRule type="expression" dxfId="1059" priority="1576">
      <formula>$Z24="Gráfico 21"</formula>
    </cfRule>
    <cfRule type="expression" dxfId="1058" priority="1577">
      <formula>$Z24="Gráfico 20"</formula>
    </cfRule>
    <cfRule type="expression" dxfId="1057" priority="1578">
      <formula>$Z24="Gráfico 18"</formula>
    </cfRule>
    <cfRule type="expression" dxfId="1056" priority="1579">
      <formula>$Z24="Gráfico 19"</formula>
    </cfRule>
    <cfRule type="expression" dxfId="1055" priority="1580">
      <formula>$Z24="Gráfico 17"</formula>
    </cfRule>
    <cfRule type="expression" dxfId="1054" priority="1581">
      <formula>$Z24="Gráfico 16"</formula>
    </cfRule>
    <cfRule type="expression" dxfId="1053" priority="1582">
      <formula>$Z24="Gráfico 15"</formula>
    </cfRule>
    <cfRule type="expression" dxfId="1052" priority="1583">
      <formula>$Z24="Gráfico 14"</formula>
    </cfRule>
    <cfRule type="expression" dxfId="1051" priority="1584">
      <formula>$Z24="Gráfico 12"</formula>
    </cfRule>
    <cfRule type="expression" dxfId="1050" priority="1585">
      <formula>$Z24="Gráfico 13"</formula>
    </cfRule>
    <cfRule type="expression" dxfId="1049" priority="1586">
      <formula>$Z24="Gráfico 11"</formula>
    </cfRule>
    <cfRule type="expression" dxfId="1048" priority="1587">
      <formula>$Z24="Gráfico 9"</formula>
    </cfRule>
    <cfRule type="expression" dxfId="1047" priority="1588">
      <formula>$Z24="Gráfico 8"</formula>
    </cfRule>
    <cfRule type="expression" dxfId="1046" priority="1589">
      <formula>$Z24="Gráfico 7"</formula>
    </cfRule>
    <cfRule type="expression" dxfId="1045" priority="1590">
      <formula>$Z24="Gráfico 6"</formula>
    </cfRule>
    <cfRule type="expression" dxfId="1044" priority="1591">
      <formula>$Z24="Gráfico 4"</formula>
    </cfRule>
    <cfRule type="expression" dxfId="1043" priority="1592">
      <formula>$Z24="Gráfico 3"</formula>
    </cfRule>
    <cfRule type="expression" dxfId="1042" priority="1593">
      <formula>$Z24="Gráfico 2"</formula>
    </cfRule>
    <cfRule type="expression" dxfId="1041" priority="1594">
      <formula>$Z24="Gráfico 1"</formula>
    </cfRule>
    <cfRule type="expression" dxfId="1040" priority="1595">
      <formula>$Z24="Gráfico 5"</formula>
    </cfRule>
  </conditionalFormatting>
  <conditionalFormatting sqref="K24:K32">
    <cfRule type="expression" dxfId="1039" priority="1558">
      <formula>+LEFT(D24,2)="GR"</formula>
    </cfRule>
  </conditionalFormatting>
  <conditionalFormatting sqref="L24:L32">
    <cfRule type="expression" dxfId="1038" priority="1557">
      <formula>+LEFT(D24,2)="GR"</formula>
    </cfRule>
  </conditionalFormatting>
  <conditionalFormatting sqref="O28:O32">
    <cfRule type="expression" dxfId="1037" priority="1520">
      <formula>$Z28="Reporte 2"</formula>
    </cfRule>
    <cfRule type="expression" dxfId="1036" priority="1521">
      <formula>$Z28="Reporte 1"</formula>
    </cfRule>
    <cfRule type="expression" dxfId="1035" priority="1522">
      <formula>$Z28="Informe 10"</formula>
    </cfRule>
    <cfRule type="expression" dxfId="1034" priority="1523">
      <formula>$Z28="Informe 9"</formula>
    </cfRule>
    <cfRule type="expression" dxfId="1033" priority="1524">
      <formula>$Z28="Informe 8"</formula>
    </cfRule>
    <cfRule type="expression" dxfId="1032" priority="1525">
      <formula>$Z28="Informe 7"</formula>
    </cfRule>
    <cfRule type="expression" dxfId="1031" priority="1526">
      <formula>$Z28="Informe 6"</formula>
    </cfRule>
    <cfRule type="expression" dxfId="1030" priority="1527">
      <formula>$Z28="Informe 5"</formula>
    </cfRule>
    <cfRule type="expression" dxfId="1029" priority="1528">
      <formula>$Z28="Informe 4"</formula>
    </cfRule>
    <cfRule type="expression" dxfId="1028" priority="1529">
      <formula>$Z28="Informe 3"</formula>
    </cfRule>
    <cfRule type="expression" dxfId="1027" priority="1530">
      <formula>$Z28="Informe 2"</formula>
    </cfRule>
    <cfRule type="expression" dxfId="1026" priority="1531">
      <formula>$Z28="Informe 1"</formula>
    </cfRule>
    <cfRule type="expression" dxfId="1025" priority="1532">
      <formula>$Z28="Gráfico 10"</formula>
    </cfRule>
    <cfRule type="expression" dxfId="1024" priority="1533">
      <formula>$Z28="Gráfico 25"</formula>
    </cfRule>
    <cfRule type="expression" dxfId="1023" priority="1534">
      <formula>$Z28="Gráfico 24"</formula>
    </cfRule>
    <cfRule type="expression" dxfId="1022" priority="1535">
      <formula>$Z28="Gráfico 23"</formula>
    </cfRule>
    <cfRule type="expression" dxfId="1021" priority="1536">
      <formula>$Z28="Gráfico 22"</formula>
    </cfRule>
    <cfRule type="expression" dxfId="1020" priority="1537">
      <formula>$Z28="Gráfico 21"</formula>
    </cfRule>
    <cfRule type="expression" dxfId="1019" priority="1538">
      <formula>$Z28="Gráfico 20"</formula>
    </cfRule>
    <cfRule type="expression" dxfId="1018" priority="1539">
      <formula>$Z28="Gráfico 18"</formula>
    </cfRule>
    <cfRule type="expression" dxfId="1017" priority="1540">
      <formula>$Z28="Gráfico 19"</formula>
    </cfRule>
    <cfRule type="expression" dxfId="1016" priority="1541">
      <formula>$Z28="Gráfico 17"</formula>
    </cfRule>
    <cfRule type="expression" dxfId="1015" priority="1542">
      <formula>$Z28="Gráfico 16"</formula>
    </cfRule>
    <cfRule type="expression" dxfId="1014" priority="1543">
      <formula>$Z28="Gráfico 15"</formula>
    </cfRule>
    <cfRule type="expression" dxfId="1013" priority="1544">
      <formula>$Z28="Gráfico 14"</formula>
    </cfRule>
    <cfRule type="expression" dxfId="1012" priority="1545">
      <formula>$Z28="Gráfico 12"</formula>
    </cfRule>
    <cfRule type="expression" dxfId="1011" priority="1546">
      <formula>$Z28="Gráfico 13"</formula>
    </cfRule>
    <cfRule type="expression" dxfId="1010" priority="1547">
      <formula>$Z28="Gráfico 11"</formula>
    </cfRule>
    <cfRule type="expression" dxfId="1009" priority="1548">
      <formula>$Z28="Gráfico 9"</formula>
    </cfRule>
    <cfRule type="expression" dxfId="1008" priority="1549">
      <formula>$Z28="Gráfico 8"</formula>
    </cfRule>
    <cfRule type="expression" dxfId="1007" priority="1550">
      <formula>$Z28="Gráfico 7"</formula>
    </cfRule>
    <cfRule type="expression" dxfId="1006" priority="1551">
      <formula>$Z28="Gráfico 6"</formula>
    </cfRule>
    <cfRule type="expression" dxfId="1005" priority="1552">
      <formula>$Z28="Gráfico 4"</formula>
    </cfRule>
    <cfRule type="expression" dxfId="1004" priority="1553">
      <formula>$Z28="Gráfico 3"</formula>
    </cfRule>
    <cfRule type="expression" dxfId="1003" priority="1554">
      <formula>$Z28="Gráfico 2"</formula>
    </cfRule>
    <cfRule type="expression" dxfId="1002" priority="1555">
      <formula>$Z28="Gráfico 1"</formula>
    </cfRule>
    <cfRule type="expression" dxfId="1001" priority="1556">
      <formula>$Z28="Gráfico 5"</formula>
    </cfRule>
  </conditionalFormatting>
  <conditionalFormatting sqref="N24:N25">
    <cfRule type="expression" dxfId="1000" priority="1483">
      <formula>$Z24="Reporte 2"</formula>
    </cfRule>
    <cfRule type="expression" dxfId="999" priority="1484">
      <formula>$Z24="Reporte 1"</formula>
    </cfRule>
    <cfRule type="expression" dxfId="998" priority="1485">
      <formula>$Z24="Informe 10"</formula>
    </cfRule>
    <cfRule type="expression" dxfId="997" priority="1486">
      <formula>$Z24="Informe 9"</formula>
    </cfRule>
    <cfRule type="expression" dxfId="996" priority="1487">
      <formula>$Z24="Informe 8"</formula>
    </cfRule>
    <cfRule type="expression" dxfId="995" priority="1488">
      <formula>$Z24="Informe 7"</formula>
    </cfRule>
    <cfRule type="expression" dxfId="994" priority="1489">
      <formula>$Z24="Informe 6"</formula>
    </cfRule>
    <cfRule type="expression" dxfId="993" priority="1490">
      <formula>$Z24="Informe 5"</formula>
    </cfRule>
    <cfRule type="expression" dxfId="992" priority="1491">
      <formula>$Z24="Informe 4"</formula>
    </cfRule>
    <cfRule type="expression" dxfId="991" priority="1492">
      <formula>$Z24="Informe 3"</formula>
    </cfRule>
    <cfRule type="expression" dxfId="990" priority="1493">
      <formula>$Z24="Informe 2"</formula>
    </cfRule>
    <cfRule type="expression" dxfId="989" priority="1494">
      <formula>$Z24="Informe 1"</formula>
    </cfRule>
    <cfRule type="expression" dxfId="988" priority="1495">
      <formula>$Z24="Gráfico 10"</formula>
    </cfRule>
    <cfRule type="expression" dxfId="987" priority="1496">
      <formula>$Z24="Gráfico 25"</formula>
    </cfRule>
    <cfRule type="expression" dxfId="986" priority="1497">
      <formula>$Z24="Gráfico 24"</formula>
    </cfRule>
    <cfRule type="expression" dxfId="985" priority="1498">
      <formula>$Z24="Gráfico 23"</formula>
    </cfRule>
    <cfRule type="expression" dxfId="984" priority="1499">
      <formula>$Z24="Gráfico 22"</formula>
    </cfRule>
    <cfRule type="expression" dxfId="983" priority="1500">
      <formula>$Z24="Gráfico 21"</formula>
    </cfRule>
    <cfRule type="expression" dxfId="982" priority="1501">
      <formula>$Z24="Gráfico 20"</formula>
    </cfRule>
    <cfRule type="expression" dxfId="981" priority="1502">
      <formula>$Z24="Gráfico 18"</formula>
    </cfRule>
    <cfRule type="expression" dxfId="980" priority="1503">
      <formula>$Z24="Gráfico 19"</formula>
    </cfRule>
    <cfRule type="expression" dxfId="979" priority="1504">
      <formula>$Z24="Gráfico 17"</formula>
    </cfRule>
    <cfRule type="expression" dxfId="978" priority="1505">
      <formula>$Z24="Gráfico 16"</formula>
    </cfRule>
    <cfRule type="expression" dxfId="977" priority="1506">
      <formula>$Z24="Gráfico 15"</formula>
    </cfRule>
    <cfRule type="expression" dxfId="976" priority="1507">
      <formula>$Z24="Gráfico 14"</formula>
    </cfRule>
    <cfRule type="expression" dxfId="975" priority="1508">
      <formula>$Z24="Gráfico 12"</formula>
    </cfRule>
    <cfRule type="expression" dxfId="974" priority="1509">
      <formula>$Z24="Gráfico 13"</formula>
    </cfRule>
    <cfRule type="expression" dxfId="973" priority="1510">
      <formula>$Z24="Gráfico 11"</formula>
    </cfRule>
    <cfRule type="expression" dxfId="972" priority="1511">
      <formula>$Z24="Gráfico 9"</formula>
    </cfRule>
    <cfRule type="expression" dxfId="971" priority="1512">
      <formula>$Z24="Gráfico 8"</formula>
    </cfRule>
    <cfRule type="expression" dxfId="970" priority="1513">
      <formula>$Z24="Gráfico 7"</formula>
    </cfRule>
    <cfRule type="expression" dxfId="969" priority="1514">
      <formula>$Z24="Gráfico 6"</formula>
    </cfRule>
    <cfRule type="expression" dxfId="968" priority="1515">
      <formula>$Z24="Gráfico 4"</formula>
    </cfRule>
    <cfRule type="expression" dxfId="967" priority="1516">
      <formula>$Z24="Gráfico 3"</formula>
    </cfRule>
    <cfRule type="expression" dxfId="966" priority="1517">
      <formula>$Z24="Gráfico 2"</formula>
    </cfRule>
    <cfRule type="expression" dxfId="965" priority="1518">
      <formula>$Z24="Gráfico 1"</formula>
    </cfRule>
    <cfRule type="expression" dxfId="964" priority="1519">
      <formula>$Z24="Gráfico 5"</formula>
    </cfRule>
  </conditionalFormatting>
  <conditionalFormatting sqref="P24:P32">
    <cfRule type="expression" dxfId="963" priority="1409">
      <formula>$Z24="Reporte 2"</formula>
    </cfRule>
    <cfRule type="expression" dxfId="962" priority="1410">
      <formula>$Z24="Reporte 1"</formula>
    </cfRule>
    <cfRule type="expression" dxfId="961" priority="1411">
      <formula>$Z24="Informe 10"</formula>
    </cfRule>
    <cfRule type="expression" dxfId="960" priority="1412">
      <formula>$Z24="Informe 9"</formula>
    </cfRule>
    <cfRule type="expression" dxfId="959" priority="1413">
      <formula>$Z24="Informe 8"</formula>
    </cfRule>
    <cfRule type="expression" dxfId="958" priority="1414">
      <formula>$Z24="Informe 7"</formula>
    </cfRule>
    <cfRule type="expression" dxfId="957" priority="1415">
      <formula>$Z24="Informe 6"</formula>
    </cfRule>
    <cfRule type="expression" dxfId="956" priority="1416">
      <formula>$Z24="Informe 5"</formula>
    </cfRule>
    <cfRule type="expression" dxfId="955" priority="1417">
      <formula>$Z24="Informe 4"</formula>
    </cfRule>
    <cfRule type="expression" dxfId="954" priority="1418">
      <formula>$Z24="Informe 3"</formula>
    </cfRule>
    <cfRule type="expression" dxfId="953" priority="1419">
      <formula>$Z24="Informe 2"</formula>
    </cfRule>
    <cfRule type="expression" dxfId="952" priority="1420">
      <formula>$Z24="Informe 1"</formula>
    </cfRule>
    <cfRule type="expression" dxfId="951" priority="1421">
      <formula>$Z24="Gráfico 10"</formula>
    </cfRule>
    <cfRule type="expression" dxfId="950" priority="1422">
      <formula>$Z24="Gráfico 25"</formula>
    </cfRule>
    <cfRule type="expression" dxfId="949" priority="1423">
      <formula>$Z24="Gráfico 24"</formula>
    </cfRule>
    <cfRule type="expression" dxfId="948" priority="1424">
      <formula>$Z24="Gráfico 23"</formula>
    </cfRule>
    <cfRule type="expression" dxfId="947" priority="1425">
      <formula>$Z24="Gráfico 22"</formula>
    </cfRule>
    <cfRule type="expression" dxfId="946" priority="1426">
      <formula>$Z24="Gráfico 21"</formula>
    </cfRule>
    <cfRule type="expression" dxfId="945" priority="1427">
      <formula>$Z24="Gráfico 20"</formula>
    </cfRule>
    <cfRule type="expression" dxfId="944" priority="1428">
      <formula>$Z24="Gráfico 18"</formula>
    </cfRule>
    <cfRule type="expression" dxfId="943" priority="1429">
      <formula>$Z24="Gráfico 19"</formula>
    </cfRule>
    <cfRule type="expression" dxfId="942" priority="1430">
      <formula>$Z24="Gráfico 17"</formula>
    </cfRule>
    <cfRule type="expression" dxfId="941" priority="1431">
      <formula>$Z24="Gráfico 16"</formula>
    </cfRule>
    <cfRule type="expression" dxfId="940" priority="1432">
      <formula>$Z24="Gráfico 15"</formula>
    </cfRule>
    <cfRule type="expression" dxfId="939" priority="1433">
      <formula>$Z24="Gráfico 14"</formula>
    </cfRule>
    <cfRule type="expression" dxfId="938" priority="1434">
      <formula>$Z24="Gráfico 12"</formula>
    </cfRule>
    <cfRule type="expression" dxfId="937" priority="1435">
      <formula>$Z24="Gráfico 13"</formula>
    </cfRule>
    <cfRule type="expression" dxfId="936" priority="1436">
      <formula>$Z24="Gráfico 11"</formula>
    </cfRule>
    <cfRule type="expression" dxfId="935" priority="1437">
      <formula>$Z24="Gráfico 9"</formula>
    </cfRule>
    <cfRule type="expression" dxfId="934" priority="1438">
      <formula>$Z24="Gráfico 8"</formula>
    </cfRule>
    <cfRule type="expression" dxfId="933" priority="1439">
      <formula>$Z24="Gráfico 7"</formula>
    </cfRule>
    <cfRule type="expression" dxfId="932" priority="1440">
      <formula>$Z24="Gráfico 6"</formula>
    </cfRule>
    <cfRule type="expression" dxfId="931" priority="1441">
      <formula>$Z24="Gráfico 4"</formula>
    </cfRule>
    <cfRule type="expression" dxfId="930" priority="1442">
      <formula>$Z24="Gráfico 3"</formula>
    </cfRule>
    <cfRule type="expression" dxfId="929" priority="1443">
      <formula>$Z24="Gráfico 2"</formula>
    </cfRule>
    <cfRule type="expression" dxfId="928" priority="1444">
      <formula>$Z24="Gráfico 1"</formula>
    </cfRule>
    <cfRule type="expression" dxfId="927" priority="1445">
      <formula>$Z24="Gráfico 5"</formula>
    </cfRule>
  </conditionalFormatting>
  <conditionalFormatting sqref="V8">
    <cfRule type="expression" dxfId="926" priority="1187">
      <formula>$Z8="Reporte 2"</formula>
    </cfRule>
    <cfRule type="expression" dxfId="925" priority="1188">
      <formula>$Z8="Reporte 1"</formula>
    </cfRule>
    <cfRule type="expression" dxfId="924" priority="1189">
      <formula>$Z8="Informe 10"</formula>
    </cfRule>
    <cfRule type="expression" dxfId="923" priority="1190">
      <formula>$Z8="Informe 9"</formula>
    </cfRule>
    <cfRule type="expression" dxfId="922" priority="1191">
      <formula>$Z8="Informe 8"</formula>
    </cfRule>
    <cfRule type="expression" dxfId="921" priority="1192">
      <formula>$Z8="Informe 7"</formula>
    </cfRule>
    <cfRule type="expression" dxfId="920" priority="1193">
      <formula>$Z8="Informe 6"</formula>
    </cfRule>
    <cfRule type="expression" dxfId="919" priority="1194">
      <formula>$Z8="Informe 5"</formula>
    </cfRule>
    <cfRule type="expression" dxfId="918" priority="1195">
      <formula>$Z8="Informe 4"</formula>
    </cfRule>
    <cfRule type="expression" dxfId="917" priority="1196">
      <formula>$Z8="Informe 3"</formula>
    </cfRule>
    <cfRule type="expression" dxfId="916" priority="1197">
      <formula>$Z8="Informe 2"</formula>
    </cfRule>
    <cfRule type="expression" dxfId="915" priority="1198">
      <formula>$Z8="Informe 1"</formula>
    </cfRule>
    <cfRule type="expression" dxfId="914" priority="1199">
      <formula>$Z8="Gráfico 10"</formula>
    </cfRule>
    <cfRule type="expression" dxfId="913" priority="1200">
      <formula>$Z8="Gráfico 25"</formula>
    </cfRule>
    <cfRule type="expression" dxfId="912" priority="1201">
      <formula>$Z8="Gráfico 24"</formula>
    </cfRule>
    <cfRule type="expression" dxfId="911" priority="1202">
      <formula>$Z8="Gráfico 23"</formula>
    </cfRule>
    <cfRule type="expression" dxfId="910" priority="1203">
      <formula>$Z8="Gráfico 22"</formula>
    </cfRule>
    <cfRule type="expression" dxfId="909" priority="1204">
      <formula>$Z8="Gráfico 21"</formula>
    </cfRule>
    <cfRule type="expression" dxfId="908" priority="1205">
      <formula>$Z8="Gráfico 20"</formula>
    </cfRule>
    <cfRule type="expression" dxfId="907" priority="1206">
      <formula>$Z8="Gráfico 18"</formula>
    </cfRule>
    <cfRule type="expression" dxfId="906" priority="1207">
      <formula>$Z8="Gráfico 19"</formula>
    </cfRule>
    <cfRule type="expression" dxfId="905" priority="1208">
      <formula>$Z8="Gráfico 17"</formula>
    </cfRule>
    <cfRule type="expression" dxfId="904" priority="1209">
      <formula>$Z8="Gráfico 16"</formula>
    </cfRule>
    <cfRule type="expression" dxfId="903" priority="1210">
      <formula>$Z8="Gráfico 15"</formula>
    </cfRule>
    <cfRule type="expression" dxfId="902" priority="1211">
      <formula>$Z8="Gráfico 14"</formula>
    </cfRule>
    <cfRule type="expression" dxfId="901" priority="1212">
      <formula>$Z8="Gráfico 12"</formula>
    </cfRule>
    <cfRule type="expression" dxfId="900" priority="1213">
      <formula>$Z8="Gráfico 13"</formula>
    </cfRule>
    <cfRule type="expression" dxfId="899" priority="1214">
      <formula>$Z8="Gráfico 11"</formula>
    </cfRule>
    <cfRule type="expression" dxfId="898" priority="1215">
      <formula>$Z8="Gráfico 9"</formula>
    </cfRule>
    <cfRule type="expression" dxfId="897" priority="1216">
      <formula>$Z8="Gráfico 8"</formula>
    </cfRule>
    <cfRule type="expression" dxfId="896" priority="1217">
      <formula>$Z8="Gráfico 7"</formula>
    </cfRule>
    <cfRule type="expression" dxfId="895" priority="1218">
      <formula>$Z8="Gráfico 6"</formula>
    </cfRule>
    <cfRule type="expression" dxfId="894" priority="1219">
      <formula>$Z8="Gráfico 4"</formula>
    </cfRule>
    <cfRule type="expression" dxfId="893" priority="1220">
      <formula>$Z8="Gráfico 3"</formula>
    </cfRule>
    <cfRule type="expression" dxfId="892" priority="1221">
      <formula>$Z8="Gráfico 2"</formula>
    </cfRule>
    <cfRule type="expression" dxfId="891" priority="1222">
      <formula>$Z8="Gráfico 1"</formula>
    </cfRule>
    <cfRule type="expression" dxfId="890" priority="1223">
      <formula>$Z8="Gráfico 5"</formula>
    </cfRule>
  </conditionalFormatting>
  <conditionalFormatting sqref="Z9:Z13">
    <cfRule type="expression" dxfId="889" priority="928">
      <formula>$Z9="Reporte 2"</formula>
    </cfRule>
    <cfRule type="expression" dxfId="888" priority="929">
      <formula>$Z9="Reporte 1"</formula>
    </cfRule>
    <cfRule type="expression" dxfId="887" priority="930">
      <formula>$Z9="Informe 10"</formula>
    </cfRule>
    <cfRule type="expression" dxfId="886" priority="931">
      <formula>$Z9="Informe 9"</formula>
    </cfRule>
    <cfRule type="expression" dxfId="885" priority="932">
      <formula>$Z9="Informe 8"</formula>
    </cfRule>
    <cfRule type="expression" dxfId="884" priority="933">
      <formula>$Z9="Informe 7"</formula>
    </cfRule>
    <cfRule type="expression" dxfId="883" priority="934">
      <formula>$Z9="Informe 6"</formula>
    </cfRule>
    <cfRule type="expression" dxfId="882" priority="935">
      <formula>$Z9="Informe 5"</formula>
    </cfRule>
    <cfRule type="expression" dxfId="881" priority="936">
      <formula>$Z9="Informe 4"</formula>
    </cfRule>
    <cfRule type="expression" dxfId="880" priority="937">
      <formula>$Z9="Informe 3"</formula>
    </cfRule>
    <cfRule type="expression" dxfId="879" priority="938">
      <formula>$Z9="Informe 2"</formula>
    </cfRule>
    <cfRule type="expression" dxfId="878" priority="939">
      <formula>$Z9="Informe 1"</formula>
    </cfRule>
    <cfRule type="expression" dxfId="877" priority="940">
      <formula>$Z9="Gráfico 10"</formula>
    </cfRule>
    <cfRule type="expression" dxfId="876" priority="941">
      <formula>$Z9="Gráfico 25"</formula>
    </cfRule>
    <cfRule type="expression" dxfId="875" priority="942">
      <formula>$Z9="Gráfico 24"</formula>
    </cfRule>
    <cfRule type="expression" dxfId="874" priority="943">
      <formula>$Z9="Gráfico 23"</formula>
    </cfRule>
    <cfRule type="expression" dxfId="873" priority="944">
      <formula>$Z9="Gráfico 22"</formula>
    </cfRule>
    <cfRule type="expression" dxfId="872" priority="945">
      <formula>$Z9="Gráfico 21"</formula>
    </cfRule>
    <cfRule type="expression" dxfId="871" priority="946">
      <formula>$Z9="Gráfico 20"</formula>
    </cfRule>
    <cfRule type="expression" dxfId="870" priority="947">
      <formula>$Z9="Gráfico 18"</formula>
    </cfRule>
    <cfRule type="expression" dxfId="869" priority="948">
      <formula>$Z9="Gráfico 19"</formula>
    </cfRule>
    <cfRule type="expression" dxfId="868" priority="949">
      <formula>$Z9="Gráfico 17"</formula>
    </cfRule>
    <cfRule type="expression" dxfId="867" priority="950">
      <formula>$Z9="Gráfico 16"</formula>
    </cfRule>
    <cfRule type="expression" dxfId="866" priority="951">
      <formula>$Z9="Gráfico 15"</formula>
    </cfRule>
    <cfRule type="expression" dxfId="865" priority="952">
      <formula>$Z9="Gráfico 14"</formula>
    </cfRule>
    <cfRule type="expression" dxfId="864" priority="953">
      <formula>$Z9="Gráfico 12"</formula>
    </cfRule>
    <cfRule type="expression" dxfId="863" priority="954">
      <formula>$Z9="Gráfico 13"</formula>
    </cfRule>
    <cfRule type="expression" dxfId="862" priority="955">
      <formula>$Z9="Gráfico 11"</formula>
    </cfRule>
    <cfRule type="expression" dxfId="861" priority="956">
      <formula>$Z9="Gráfico 9"</formula>
    </cfRule>
    <cfRule type="expression" dxfId="860" priority="957">
      <formula>$Z9="Gráfico 8"</formula>
    </cfRule>
    <cfRule type="expression" dxfId="859" priority="958">
      <formula>$Z9="Gráfico 7"</formula>
    </cfRule>
    <cfRule type="expression" dxfId="858" priority="959">
      <formula>$Z9="Gráfico 6"</formula>
    </cfRule>
    <cfRule type="expression" dxfId="857" priority="960">
      <formula>$Z9="Gráfico 4"</formula>
    </cfRule>
    <cfRule type="expression" dxfId="856" priority="961">
      <formula>$Z9="Gráfico 3"</formula>
    </cfRule>
    <cfRule type="expression" dxfId="855" priority="962">
      <formula>$Z9="Gráfico 2"</formula>
    </cfRule>
    <cfRule type="expression" dxfId="854" priority="963">
      <formula>$Z9="Gráfico 1"</formula>
    </cfRule>
    <cfRule type="expression" dxfId="853" priority="964">
      <formula>$Z9="Gráfico 5"</formula>
    </cfRule>
  </conditionalFormatting>
  <conditionalFormatting sqref="Z14:Z18">
    <cfRule type="expression" dxfId="852" priority="891">
      <formula>$Z14="Reporte 2"</formula>
    </cfRule>
    <cfRule type="expression" dxfId="851" priority="892">
      <formula>$Z14="Reporte 1"</formula>
    </cfRule>
    <cfRule type="expression" dxfId="850" priority="893">
      <formula>$Z14="Informe 10"</formula>
    </cfRule>
    <cfRule type="expression" dxfId="849" priority="894">
      <formula>$Z14="Informe 9"</formula>
    </cfRule>
    <cfRule type="expression" dxfId="848" priority="895">
      <formula>$Z14="Informe 8"</formula>
    </cfRule>
    <cfRule type="expression" dxfId="847" priority="896">
      <formula>$Z14="Informe 7"</formula>
    </cfRule>
    <cfRule type="expression" dxfId="846" priority="897">
      <formula>$Z14="Informe 6"</formula>
    </cfRule>
    <cfRule type="expression" dxfId="845" priority="898">
      <formula>$Z14="Informe 5"</formula>
    </cfRule>
    <cfRule type="expression" dxfId="844" priority="899">
      <formula>$Z14="Informe 4"</formula>
    </cfRule>
    <cfRule type="expression" dxfId="843" priority="900">
      <formula>$Z14="Informe 3"</formula>
    </cfRule>
    <cfRule type="expression" dxfId="842" priority="901">
      <formula>$Z14="Informe 2"</formula>
    </cfRule>
    <cfRule type="expression" dxfId="841" priority="902">
      <formula>$Z14="Informe 1"</formula>
    </cfRule>
    <cfRule type="expression" dxfId="840" priority="903">
      <formula>$Z14="Gráfico 10"</formula>
    </cfRule>
    <cfRule type="expression" dxfId="839" priority="904">
      <formula>$Z14="Gráfico 25"</formula>
    </cfRule>
    <cfRule type="expression" dxfId="838" priority="905">
      <formula>$Z14="Gráfico 24"</formula>
    </cfRule>
    <cfRule type="expression" dxfId="837" priority="906">
      <formula>$Z14="Gráfico 23"</formula>
    </cfRule>
    <cfRule type="expression" dxfId="836" priority="907">
      <formula>$Z14="Gráfico 22"</formula>
    </cfRule>
    <cfRule type="expression" dxfId="835" priority="908">
      <formula>$Z14="Gráfico 21"</formula>
    </cfRule>
    <cfRule type="expression" dxfId="834" priority="909">
      <formula>$Z14="Gráfico 20"</formula>
    </cfRule>
    <cfRule type="expression" dxfId="833" priority="910">
      <formula>$Z14="Gráfico 18"</formula>
    </cfRule>
    <cfRule type="expression" dxfId="832" priority="911">
      <formula>$Z14="Gráfico 19"</formula>
    </cfRule>
    <cfRule type="expression" dxfId="831" priority="912">
      <formula>$Z14="Gráfico 17"</formula>
    </cfRule>
    <cfRule type="expression" dxfId="830" priority="913">
      <formula>$Z14="Gráfico 16"</formula>
    </cfRule>
    <cfRule type="expression" dxfId="829" priority="914">
      <formula>$Z14="Gráfico 15"</formula>
    </cfRule>
    <cfRule type="expression" dxfId="828" priority="915">
      <formula>$Z14="Gráfico 14"</formula>
    </cfRule>
    <cfRule type="expression" dxfId="827" priority="916">
      <formula>$Z14="Gráfico 12"</formula>
    </cfRule>
    <cfRule type="expression" dxfId="826" priority="917">
      <formula>$Z14="Gráfico 13"</formula>
    </cfRule>
    <cfRule type="expression" dxfId="825" priority="918">
      <formula>$Z14="Gráfico 11"</formula>
    </cfRule>
    <cfRule type="expression" dxfId="824" priority="919">
      <formula>$Z14="Gráfico 9"</formula>
    </cfRule>
    <cfRule type="expression" dxfId="823" priority="920">
      <formula>$Z14="Gráfico 8"</formula>
    </cfRule>
    <cfRule type="expression" dxfId="822" priority="921">
      <formula>$Z14="Gráfico 7"</formula>
    </cfRule>
    <cfRule type="expression" dxfId="821" priority="922">
      <formula>$Z14="Gráfico 6"</formula>
    </cfRule>
    <cfRule type="expression" dxfId="820" priority="923">
      <formula>$Z14="Gráfico 4"</formula>
    </cfRule>
    <cfRule type="expression" dxfId="819" priority="924">
      <formula>$Z14="Gráfico 3"</formula>
    </cfRule>
    <cfRule type="expression" dxfId="818" priority="925">
      <formula>$Z14="Gráfico 2"</formula>
    </cfRule>
    <cfRule type="expression" dxfId="817" priority="926">
      <formula>$Z14="Gráfico 1"</formula>
    </cfRule>
    <cfRule type="expression" dxfId="816" priority="927">
      <formula>$Z14="Gráfico 5"</formula>
    </cfRule>
  </conditionalFormatting>
  <conditionalFormatting sqref="Z19:Z23">
    <cfRule type="expression" dxfId="815" priority="854">
      <formula>$Z19="Reporte 2"</formula>
    </cfRule>
    <cfRule type="expression" dxfId="814" priority="855">
      <formula>$Z19="Reporte 1"</formula>
    </cfRule>
    <cfRule type="expression" dxfId="813" priority="856">
      <formula>$Z19="Informe 10"</formula>
    </cfRule>
    <cfRule type="expression" dxfId="812" priority="857">
      <formula>$Z19="Informe 9"</formula>
    </cfRule>
    <cfRule type="expression" dxfId="811" priority="858">
      <formula>$Z19="Informe 8"</formula>
    </cfRule>
    <cfRule type="expression" dxfId="810" priority="859">
      <formula>$Z19="Informe 7"</formula>
    </cfRule>
    <cfRule type="expression" dxfId="809" priority="860">
      <formula>$Z19="Informe 6"</formula>
    </cfRule>
    <cfRule type="expression" dxfId="808" priority="861">
      <formula>$Z19="Informe 5"</formula>
    </cfRule>
    <cfRule type="expression" dxfId="807" priority="862">
      <formula>$Z19="Informe 4"</formula>
    </cfRule>
    <cfRule type="expression" dxfId="806" priority="863">
      <formula>$Z19="Informe 3"</formula>
    </cfRule>
    <cfRule type="expression" dxfId="805" priority="864">
      <formula>$Z19="Informe 2"</formula>
    </cfRule>
    <cfRule type="expression" dxfId="804" priority="865">
      <formula>$Z19="Informe 1"</formula>
    </cfRule>
    <cfRule type="expression" dxfId="803" priority="866">
      <formula>$Z19="Gráfico 10"</formula>
    </cfRule>
    <cfRule type="expression" dxfId="802" priority="867">
      <formula>$Z19="Gráfico 25"</formula>
    </cfRule>
    <cfRule type="expression" dxfId="801" priority="868">
      <formula>$Z19="Gráfico 24"</formula>
    </cfRule>
    <cfRule type="expression" dxfId="800" priority="869">
      <formula>$Z19="Gráfico 23"</formula>
    </cfRule>
    <cfRule type="expression" dxfId="799" priority="870">
      <formula>$Z19="Gráfico 22"</formula>
    </cfRule>
    <cfRule type="expression" dxfId="798" priority="871">
      <formula>$Z19="Gráfico 21"</formula>
    </cfRule>
    <cfRule type="expression" dxfId="797" priority="872">
      <formula>$Z19="Gráfico 20"</formula>
    </cfRule>
    <cfRule type="expression" dxfId="796" priority="873">
      <formula>$Z19="Gráfico 18"</formula>
    </cfRule>
    <cfRule type="expression" dxfId="795" priority="874">
      <formula>$Z19="Gráfico 19"</formula>
    </cfRule>
    <cfRule type="expression" dxfId="794" priority="875">
      <formula>$Z19="Gráfico 17"</formula>
    </cfRule>
    <cfRule type="expression" dxfId="793" priority="876">
      <formula>$Z19="Gráfico 16"</formula>
    </cfRule>
    <cfRule type="expression" dxfId="792" priority="877">
      <formula>$Z19="Gráfico 15"</formula>
    </cfRule>
    <cfRule type="expression" dxfId="791" priority="878">
      <formula>$Z19="Gráfico 14"</formula>
    </cfRule>
    <cfRule type="expression" dxfId="790" priority="879">
      <formula>$Z19="Gráfico 12"</formula>
    </cfRule>
    <cfRule type="expression" dxfId="789" priority="880">
      <formula>$Z19="Gráfico 13"</formula>
    </cfRule>
    <cfRule type="expression" dxfId="788" priority="881">
      <formula>$Z19="Gráfico 11"</formula>
    </cfRule>
    <cfRule type="expression" dxfId="787" priority="882">
      <formula>$Z19="Gráfico 9"</formula>
    </cfRule>
    <cfRule type="expression" dxfId="786" priority="883">
      <formula>$Z19="Gráfico 8"</formula>
    </cfRule>
    <cfRule type="expression" dxfId="785" priority="884">
      <formula>$Z19="Gráfico 7"</formula>
    </cfRule>
    <cfRule type="expression" dxfId="784" priority="885">
      <formula>$Z19="Gráfico 6"</formula>
    </cfRule>
    <cfRule type="expression" dxfId="783" priority="886">
      <formula>$Z19="Gráfico 4"</formula>
    </cfRule>
    <cfRule type="expression" dxfId="782" priority="887">
      <formula>$Z19="Gráfico 3"</formula>
    </cfRule>
    <cfRule type="expression" dxfId="781" priority="888">
      <formula>$Z19="Gráfico 2"</formula>
    </cfRule>
    <cfRule type="expression" dxfId="780" priority="889">
      <formula>$Z19="Gráfico 1"</formula>
    </cfRule>
    <cfRule type="expression" dxfId="779" priority="890">
      <formula>$Z19="Gráfico 5"</formula>
    </cfRule>
  </conditionalFormatting>
  <conditionalFormatting sqref="Z24:Z28">
    <cfRule type="expression" dxfId="778" priority="817">
      <formula>$Z24="Reporte 2"</formula>
    </cfRule>
    <cfRule type="expression" dxfId="777" priority="818">
      <formula>$Z24="Reporte 1"</formula>
    </cfRule>
    <cfRule type="expression" dxfId="776" priority="819">
      <formula>$Z24="Informe 10"</formula>
    </cfRule>
    <cfRule type="expression" dxfId="775" priority="820">
      <formula>$Z24="Informe 9"</formula>
    </cfRule>
    <cfRule type="expression" dxfId="774" priority="821">
      <formula>$Z24="Informe 8"</formula>
    </cfRule>
    <cfRule type="expression" dxfId="773" priority="822">
      <formula>$Z24="Informe 7"</formula>
    </cfRule>
    <cfRule type="expression" dxfId="772" priority="823">
      <formula>$Z24="Informe 6"</formula>
    </cfRule>
    <cfRule type="expression" dxfId="771" priority="824">
      <formula>$Z24="Informe 5"</formula>
    </cfRule>
    <cfRule type="expression" dxfId="770" priority="825">
      <formula>$Z24="Informe 4"</formula>
    </cfRule>
    <cfRule type="expression" dxfId="769" priority="826">
      <formula>$Z24="Informe 3"</formula>
    </cfRule>
    <cfRule type="expression" dxfId="768" priority="827">
      <formula>$Z24="Informe 2"</formula>
    </cfRule>
    <cfRule type="expression" dxfId="767" priority="828">
      <formula>$Z24="Informe 1"</formula>
    </cfRule>
    <cfRule type="expression" dxfId="766" priority="829">
      <formula>$Z24="Gráfico 10"</formula>
    </cfRule>
    <cfRule type="expression" dxfId="765" priority="830">
      <formula>$Z24="Gráfico 25"</formula>
    </cfRule>
    <cfRule type="expression" dxfId="764" priority="831">
      <formula>$Z24="Gráfico 24"</formula>
    </cfRule>
    <cfRule type="expression" dxfId="763" priority="832">
      <formula>$Z24="Gráfico 23"</formula>
    </cfRule>
    <cfRule type="expression" dxfId="762" priority="833">
      <formula>$Z24="Gráfico 22"</formula>
    </cfRule>
    <cfRule type="expression" dxfId="761" priority="834">
      <formula>$Z24="Gráfico 21"</formula>
    </cfRule>
    <cfRule type="expression" dxfId="760" priority="835">
      <formula>$Z24="Gráfico 20"</formula>
    </cfRule>
    <cfRule type="expression" dxfId="759" priority="836">
      <formula>$Z24="Gráfico 18"</formula>
    </cfRule>
    <cfRule type="expression" dxfId="758" priority="837">
      <formula>$Z24="Gráfico 19"</formula>
    </cfRule>
    <cfRule type="expression" dxfId="757" priority="838">
      <formula>$Z24="Gráfico 17"</formula>
    </cfRule>
    <cfRule type="expression" dxfId="756" priority="839">
      <formula>$Z24="Gráfico 16"</formula>
    </cfRule>
    <cfRule type="expression" dxfId="755" priority="840">
      <formula>$Z24="Gráfico 15"</formula>
    </cfRule>
    <cfRule type="expression" dxfId="754" priority="841">
      <formula>$Z24="Gráfico 14"</formula>
    </cfRule>
    <cfRule type="expression" dxfId="753" priority="842">
      <formula>$Z24="Gráfico 12"</formula>
    </cfRule>
    <cfRule type="expression" dxfId="752" priority="843">
      <formula>$Z24="Gráfico 13"</formula>
    </cfRule>
    <cfRule type="expression" dxfId="751" priority="844">
      <formula>$Z24="Gráfico 11"</formula>
    </cfRule>
    <cfRule type="expression" dxfId="750" priority="845">
      <formula>$Z24="Gráfico 9"</formula>
    </cfRule>
    <cfRule type="expression" dxfId="749" priority="846">
      <formula>$Z24="Gráfico 8"</formula>
    </cfRule>
    <cfRule type="expression" dxfId="748" priority="847">
      <formula>$Z24="Gráfico 7"</formula>
    </cfRule>
    <cfRule type="expression" dxfId="747" priority="848">
      <formula>$Z24="Gráfico 6"</formula>
    </cfRule>
    <cfRule type="expression" dxfId="746" priority="849">
      <formula>$Z24="Gráfico 4"</formula>
    </cfRule>
    <cfRule type="expression" dxfId="745" priority="850">
      <formula>$Z24="Gráfico 3"</formula>
    </cfRule>
    <cfRule type="expression" dxfId="744" priority="851">
      <formula>$Z24="Gráfico 2"</formula>
    </cfRule>
    <cfRule type="expression" dxfId="743" priority="852">
      <formula>$Z24="Gráfico 1"</formula>
    </cfRule>
    <cfRule type="expression" dxfId="742" priority="853">
      <formula>$Z24="Gráfico 5"</formula>
    </cfRule>
  </conditionalFormatting>
  <conditionalFormatting sqref="M14:M18">
    <cfRule type="expression" dxfId="741" priority="743">
      <formula>$Z14="Reporte 2"</formula>
    </cfRule>
    <cfRule type="expression" dxfId="740" priority="744">
      <formula>$Z14="Reporte 1"</formula>
    </cfRule>
    <cfRule type="expression" dxfId="739" priority="745">
      <formula>$Z14="Informe 10"</formula>
    </cfRule>
    <cfRule type="expression" dxfId="738" priority="746">
      <formula>$Z14="Informe 9"</formula>
    </cfRule>
    <cfRule type="expression" dxfId="737" priority="747">
      <formula>$Z14="Informe 8"</formula>
    </cfRule>
    <cfRule type="expression" dxfId="736" priority="748">
      <formula>$Z14="Informe 7"</formula>
    </cfRule>
    <cfRule type="expression" dxfId="735" priority="749">
      <formula>$Z14="Informe 6"</formula>
    </cfRule>
    <cfRule type="expression" dxfId="734" priority="750">
      <formula>$Z14="Informe 5"</formula>
    </cfRule>
    <cfRule type="expression" dxfId="733" priority="751">
      <formula>$Z14="Informe 4"</formula>
    </cfRule>
    <cfRule type="expression" dxfId="732" priority="752">
      <formula>$Z14="Informe 3"</formula>
    </cfRule>
    <cfRule type="expression" dxfId="731" priority="753">
      <formula>$Z14="Informe 2"</formula>
    </cfRule>
    <cfRule type="expression" dxfId="730" priority="754">
      <formula>$Z14="Informe 1"</formula>
    </cfRule>
    <cfRule type="expression" dxfId="729" priority="755">
      <formula>$Z14="Gráfico 10"</formula>
    </cfRule>
    <cfRule type="expression" dxfId="728" priority="756">
      <formula>$Z14="Gráfico 25"</formula>
    </cfRule>
    <cfRule type="expression" dxfId="727" priority="757">
      <formula>$Z14="Gráfico 24"</formula>
    </cfRule>
    <cfRule type="expression" dxfId="726" priority="758">
      <formula>$Z14="Gráfico 23"</formula>
    </cfRule>
    <cfRule type="expression" dxfId="725" priority="759">
      <formula>$Z14="Gráfico 22"</formula>
    </cfRule>
    <cfRule type="expression" dxfId="724" priority="760">
      <formula>$Z14="Gráfico 21"</formula>
    </cfRule>
    <cfRule type="expression" dxfId="723" priority="761">
      <formula>$Z14="Gráfico 20"</formula>
    </cfRule>
    <cfRule type="expression" dxfId="722" priority="762">
      <formula>$Z14="Gráfico 18"</formula>
    </cfRule>
    <cfRule type="expression" dxfId="721" priority="763">
      <formula>$Z14="Gráfico 19"</formula>
    </cfRule>
    <cfRule type="expression" dxfId="720" priority="764">
      <formula>$Z14="Gráfico 17"</formula>
    </cfRule>
    <cfRule type="expression" dxfId="719" priority="765">
      <formula>$Z14="Gráfico 16"</formula>
    </cfRule>
    <cfRule type="expression" dxfId="718" priority="766">
      <formula>$Z14="Gráfico 15"</formula>
    </cfRule>
    <cfRule type="expression" dxfId="717" priority="767">
      <formula>$Z14="Gráfico 14"</formula>
    </cfRule>
    <cfRule type="expression" dxfId="716" priority="768">
      <formula>$Z14="Gráfico 12"</formula>
    </cfRule>
    <cfRule type="expression" dxfId="715" priority="769">
      <formula>$Z14="Gráfico 13"</formula>
    </cfRule>
    <cfRule type="expression" dxfId="714" priority="770">
      <formula>$Z14="Gráfico 11"</formula>
    </cfRule>
    <cfRule type="expression" dxfId="713" priority="771">
      <formula>$Z14="Gráfico 9"</formula>
    </cfRule>
    <cfRule type="expression" dxfId="712" priority="772">
      <formula>$Z14="Gráfico 8"</formula>
    </cfRule>
    <cfRule type="expression" dxfId="711" priority="773">
      <formula>$Z14="Gráfico 7"</formula>
    </cfRule>
    <cfRule type="expression" dxfId="710" priority="774">
      <formula>$Z14="Gráfico 6"</formula>
    </cfRule>
    <cfRule type="expression" dxfId="709" priority="775">
      <formula>$Z14="Gráfico 4"</formula>
    </cfRule>
    <cfRule type="expression" dxfId="708" priority="776">
      <formula>$Z14="Gráfico 3"</formula>
    </cfRule>
    <cfRule type="expression" dxfId="707" priority="777">
      <formula>$Z14="Gráfico 2"</formula>
    </cfRule>
    <cfRule type="expression" dxfId="706" priority="778">
      <formula>$Z14="Gráfico 1"</formula>
    </cfRule>
    <cfRule type="expression" dxfId="705" priority="779">
      <formula>$Z14="Gráfico 5"</formula>
    </cfRule>
  </conditionalFormatting>
  <conditionalFormatting sqref="M19:M23">
    <cfRule type="expression" dxfId="704" priority="706">
      <formula>$Z19="Reporte 2"</formula>
    </cfRule>
    <cfRule type="expression" dxfId="703" priority="707">
      <formula>$Z19="Reporte 1"</formula>
    </cfRule>
    <cfRule type="expression" dxfId="702" priority="708">
      <formula>$Z19="Informe 10"</formula>
    </cfRule>
    <cfRule type="expression" dxfId="701" priority="709">
      <formula>$Z19="Informe 9"</formula>
    </cfRule>
    <cfRule type="expression" dxfId="700" priority="710">
      <formula>$Z19="Informe 8"</formula>
    </cfRule>
    <cfRule type="expression" dxfId="699" priority="711">
      <formula>$Z19="Informe 7"</formula>
    </cfRule>
    <cfRule type="expression" dxfId="698" priority="712">
      <formula>$Z19="Informe 6"</formula>
    </cfRule>
    <cfRule type="expression" dxfId="697" priority="713">
      <formula>$Z19="Informe 5"</formula>
    </cfRule>
    <cfRule type="expression" dxfId="696" priority="714">
      <formula>$Z19="Informe 4"</formula>
    </cfRule>
    <cfRule type="expression" dxfId="695" priority="715">
      <formula>$Z19="Informe 3"</formula>
    </cfRule>
    <cfRule type="expression" dxfId="694" priority="716">
      <formula>$Z19="Informe 2"</formula>
    </cfRule>
    <cfRule type="expression" dxfId="693" priority="717">
      <formula>$Z19="Informe 1"</formula>
    </cfRule>
    <cfRule type="expression" dxfId="692" priority="718">
      <formula>$Z19="Gráfico 10"</formula>
    </cfRule>
    <cfRule type="expression" dxfId="691" priority="719">
      <formula>$Z19="Gráfico 25"</formula>
    </cfRule>
    <cfRule type="expression" dxfId="690" priority="720">
      <formula>$Z19="Gráfico 24"</formula>
    </cfRule>
    <cfRule type="expression" dxfId="689" priority="721">
      <formula>$Z19="Gráfico 23"</formula>
    </cfRule>
    <cfRule type="expression" dxfId="688" priority="722">
      <formula>$Z19="Gráfico 22"</formula>
    </cfRule>
    <cfRule type="expression" dxfId="687" priority="723">
      <formula>$Z19="Gráfico 21"</formula>
    </cfRule>
    <cfRule type="expression" dxfId="686" priority="724">
      <formula>$Z19="Gráfico 20"</formula>
    </cfRule>
    <cfRule type="expression" dxfId="685" priority="725">
      <formula>$Z19="Gráfico 18"</formula>
    </cfRule>
    <cfRule type="expression" dxfId="684" priority="726">
      <formula>$Z19="Gráfico 19"</formula>
    </cfRule>
    <cfRule type="expression" dxfId="683" priority="727">
      <formula>$Z19="Gráfico 17"</formula>
    </cfRule>
    <cfRule type="expression" dxfId="682" priority="728">
      <formula>$Z19="Gráfico 16"</formula>
    </cfRule>
    <cfRule type="expression" dxfId="681" priority="729">
      <formula>$Z19="Gráfico 15"</formula>
    </cfRule>
    <cfRule type="expression" dxfId="680" priority="730">
      <formula>$Z19="Gráfico 14"</formula>
    </cfRule>
    <cfRule type="expression" dxfId="679" priority="731">
      <formula>$Z19="Gráfico 12"</formula>
    </cfRule>
    <cfRule type="expression" dxfId="678" priority="732">
      <formula>$Z19="Gráfico 13"</formula>
    </cfRule>
    <cfRule type="expression" dxfId="677" priority="733">
      <formula>$Z19="Gráfico 11"</formula>
    </cfRule>
    <cfRule type="expression" dxfId="676" priority="734">
      <formula>$Z19="Gráfico 9"</formula>
    </cfRule>
    <cfRule type="expression" dxfId="675" priority="735">
      <formula>$Z19="Gráfico 8"</formula>
    </cfRule>
    <cfRule type="expression" dxfId="674" priority="736">
      <formula>$Z19="Gráfico 7"</formula>
    </cfRule>
    <cfRule type="expression" dxfId="673" priority="737">
      <formula>$Z19="Gráfico 6"</formula>
    </cfRule>
    <cfRule type="expression" dxfId="672" priority="738">
      <formula>$Z19="Gráfico 4"</formula>
    </cfRule>
    <cfRule type="expression" dxfId="671" priority="739">
      <formula>$Z19="Gráfico 3"</formula>
    </cfRule>
    <cfRule type="expression" dxfId="670" priority="740">
      <formula>$Z19="Gráfico 2"</formula>
    </cfRule>
    <cfRule type="expression" dxfId="669" priority="741">
      <formula>$Z19="Gráfico 1"</formula>
    </cfRule>
    <cfRule type="expression" dxfId="668" priority="742">
      <formula>$Z19="Gráfico 5"</formula>
    </cfRule>
  </conditionalFormatting>
  <conditionalFormatting sqref="M24:M28">
    <cfRule type="expression" dxfId="667" priority="669">
      <formula>$Z24="Reporte 2"</formula>
    </cfRule>
    <cfRule type="expression" dxfId="666" priority="670">
      <formula>$Z24="Reporte 1"</formula>
    </cfRule>
    <cfRule type="expression" dxfId="665" priority="671">
      <formula>$Z24="Informe 10"</formula>
    </cfRule>
    <cfRule type="expression" dxfId="664" priority="672">
      <formula>$Z24="Informe 9"</formula>
    </cfRule>
    <cfRule type="expression" dxfId="663" priority="673">
      <formula>$Z24="Informe 8"</formula>
    </cfRule>
    <cfRule type="expression" dxfId="662" priority="674">
      <formula>$Z24="Informe 7"</formula>
    </cfRule>
    <cfRule type="expression" dxfId="661" priority="675">
      <formula>$Z24="Informe 6"</formula>
    </cfRule>
    <cfRule type="expression" dxfId="660" priority="676">
      <formula>$Z24="Informe 5"</formula>
    </cfRule>
    <cfRule type="expression" dxfId="659" priority="677">
      <formula>$Z24="Informe 4"</formula>
    </cfRule>
    <cfRule type="expression" dxfId="658" priority="678">
      <formula>$Z24="Informe 3"</formula>
    </cfRule>
    <cfRule type="expression" dxfId="657" priority="679">
      <formula>$Z24="Informe 2"</formula>
    </cfRule>
    <cfRule type="expression" dxfId="656" priority="680">
      <formula>$Z24="Informe 1"</formula>
    </cfRule>
    <cfRule type="expression" dxfId="655" priority="681">
      <formula>$Z24="Gráfico 10"</formula>
    </cfRule>
    <cfRule type="expression" dxfId="654" priority="682">
      <formula>$Z24="Gráfico 25"</formula>
    </cfRule>
    <cfRule type="expression" dxfId="653" priority="683">
      <formula>$Z24="Gráfico 24"</formula>
    </cfRule>
    <cfRule type="expression" dxfId="652" priority="684">
      <formula>$Z24="Gráfico 23"</formula>
    </cfRule>
    <cfRule type="expression" dxfId="651" priority="685">
      <formula>$Z24="Gráfico 22"</formula>
    </cfRule>
    <cfRule type="expression" dxfId="650" priority="686">
      <formula>$Z24="Gráfico 21"</formula>
    </cfRule>
    <cfRule type="expression" dxfId="649" priority="687">
      <formula>$Z24="Gráfico 20"</formula>
    </cfRule>
    <cfRule type="expression" dxfId="648" priority="688">
      <formula>$Z24="Gráfico 18"</formula>
    </cfRule>
    <cfRule type="expression" dxfId="647" priority="689">
      <formula>$Z24="Gráfico 19"</formula>
    </cfRule>
    <cfRule type="expression" dxfId="646" priority="690">
      <formula>$Z24="Gráfico 17"</formula>
    </cfRule>
    <cfRule type="expression" dxfId="645" priority="691">
      <formula>$Z24="Gráfico 16"</formula>
    </cfRule>
    <cfRule type="expression" dxfId="644" priority="692">
      <formula>$Z24="Gráfico 15"</formula>
    </cfRule>
    <cfRule type="expression" dxfId="643" priority="693">
      <formula>$Z24="Gráfico 14"</formula>
    </cfRule>
    <cfRule type="expression" dxfId="642" priority="694">
      <formula>$Z24="Gráfico 12"</formula>
    </cfRule>
    <cfRule type="expression" dxfId="641" priority="695">
      <formula>$Z24="Gráfico 13"</formula>
    </cfRule>
    <cfRule type="expression" dxfId="640" priority="696">
      <formula>$Z24="Gráfico 11"</formula>
    </cfRule>
    <cfRule type="expression" dxfId="639" priority="697">
      <formula>$Z24="Gráfico 9"</formula>
    </cfRule>
    <cfRule type="expression" dxfId="638" priority="698">
      <formula>$Z24="Gráfico 8"</formula>
    </cfRule>
    <cfRule type="expression" dxfId="637" priority="699">
      <formula>$Z24="Gráfico 7"</formula>
    </cfRule>
    <cfRule type="expression" dxfId="636" priority="700">
      <formula>$Z24="Gráfico 6"</formula>
    </cfRule>
    <cfRule type="expression" dxfId="635" priority="701">
      <formula>$Z24="Gráfico 4"</formula>
    </cfRule>
    <cfRule type="expression" dxfId="634" priority="702">
      <formula>$Z24="Gráfico 3"</formula>
    </cfRule>
    <cfRule type="expression" dxfId="633" priority="703">
      <formula>$Z24="Gráfico 2"</formula>
    </cfRule>
    <cfRule type="expression" dxfId="632" priority="704">
      <formula>$Z24="Gráfico 1"</formula>
    </cfRule>
    <cfRule type="expression" dxfId="631" priority="705">
      <formula>$Z24="Gráfico 5"</formula>
    </cfRule>
  </conditionalFormatting>
  <conditionalFormatting sqref="M29:M32">
    <cfRule type="expression" dxfId="630" priority="632">
      <formula>$Z29="Reporte 2"</formula>
    </cfRule>
    <cfRule type="expression" dxfId="629" priority="633">
      <formula>$Z29="Reporte 1"</formula>
    </cfRule>
    <cfRule type="expression" dxfId="628" priority="634">
      <formula>$Z29="Informe 10"</formula>
    </cfRule>
    <cfRule type="expression" dxfId="627" priority="635">
      <formula>$Z29="Informe 9"</formula>
    </cfRule>
    <cfRule type="expression" dxfId="626" priority="636">
      <formula>$Z29="Informe 8"</formula>
    </cfRule>
    <cfRule type="expression" dxfId="625" priority="637">
      <formula>$Z29="Informe 7"</formula>
    </cfRule>
    <cfRule type="expression" dxfId="624" priority="638">
      <formula>$Z29="Informe 6"</formula>
    </cfRule>
    <cfRule type="expression" dxfId="623" priority="639">
      <formula>$Z29="Informe 5"</formula>
    </cfRule>
    <cfRule type="expression" dxfId="622" priority="640">
      <formula>$Z29="Informe 4"</formula>
    </cfRule>
    <cfRule type="expression" dxfId="621" priority="641">
      <formula>$Z29="Informe 3"</formula>
    </cfRule>
    <cfRule type="expression" dxfId="620" priority="642">
      <formula>$Z29="Informe 2"</formula>
    </cfRule>
    <cfRule type="expression" dxfId="619" priority="643">
      <formula>$Z29="Informe 1"</formula>
    </cfRule>
    <cfRule type="expression" dxfId="618" priority="644">
      <formula>$Z29="Gráfico 10"</formula>
    </cfRule>
    <cfRule type="expression" dxfId="617" priority="645">
      <formula>$Z29="Gráfico 25"</formula>
    </cfRule>
    <cfRule type="expression" dxfId="616" priority="646">
      <formula>$Z29="Gráfico 24"</formula>
    </cfRule>
    <cfRule type="expression" dxfId="615" priority="647">
      <formula>$Z29="Gráfico 23"</formula>
    </cfRule>
    <cfRule type="expression" dxfId="614" priority="648">
      <formula>$Z29="Gráfico 22"</formula>
    </cfRule>
    <cfRule type="expression" dxfId="613" priority="649">
      <formula>$Z29="Gráfico 21"</formula>
    </cfRule>
    <cfRule type="expression" dxfId="612" priority="650">
      <formula>$Z29="Gráfico 20"</formula>
    </cfRule>
    <cfRule type="expression" dxfId="611" priority="651">
      <formula>$Z29="Gráfico 18"</formula>
    </cfRule>
    <cfRule type="expression" dxfId="610" priority="652">
      <formula>$Z29="Gráfico 19"</formula>
    </cfRule>
    <cfRule type="expression" dxfId="609" priority="653">
      <formula>$Z29="Gráfico 17"</formula>
    </cfRule>
    <cfRule type="expression" dxfId="608" priority="654">
      <formula>$Z29="Gráfico 16"</formula>
    </cfRule>
    <cfRule type="expression" dxfId="607" priority="655">
      <formula>$Z29="Gráfico 15"</formula>
    </cfRule>
    <cfRule type="expression" dxfId="606" priority="656">
      <formula>$Z29="Gráfico 14"</formula>
    </cfRule>
    <cfRule type="expression" dxfId="605" priority="657">
      <formula>$Z29="Gráfico 12"</formula>
    </cfRule>
    <cfRule type="expression" dxfId="604" priority="658">
      <formula>$Z29="Gráfico 13"</formula>
    </cfRule>
    <cfRule type="expression" dxfId="603" priority="659">
      <formula>$Z29="Gráfico 11"</formula>
    </cfRule>
    <cfRule type="expression" dxfId="602" priority="660">
      <formula>$Z29="Gráfico 9"</formula>
    </cfRule>
    <cfRule type="expression" dxfId="601" priority="661">
      <formula>$Z29="Gráfico 8"</formula>
    </cfRule>
    <cfRule type="expression" dxfId="600" priority="662">
      <formula>$Z29="Gráfico 7"</formula>
    </cfRule>
    <cfRule type="expression" dxfId="599" priority="663">
      <formula>$Z29="Gráfico 6"</formula>
    </cfRule>
    <cfRule type="expression" dxfId="598" priority="664">
      <formula>$Z29="Gráfico 4"</formula>
    </cfRule>
    <cfRule type="expression" dxfId="597" priority="665">
      <formula>$Z29="Gráfico 3"</formula>
    </cfRule>
    <cfRule type="expression" dxfId="596" priority="666">
      <formula>$Z29="Gráfico 2"</formula>
    </cfRule>
    <cfRule type="expression" dxfId="595" priority="667">
      <formula>$Z29="Gráfico 1"</formula>
    </cfRule>
    <cfRule type="expression" dxfId="594" priority="668">
      <formula>$Z29="Gráfico 5"</formula>
    </cfRule>
  </conditionalFormatting>
  <conditionalFormatting sqref="V9:V12">
    <cfRule type="expression" dxfId="593" priority="595">
      <formula>$Z9="Reporte 2"</formula>
    </cfRule>
    <cfRule type="expression" dxfId="592" priority="596">
      <formula>$Z9="Reporte 1"</formula>
    </cfRule>
    <cfRule type="expression" dxfId="591" priority="597">
      <formula>$Z9="Informe 10"</formula>
    </cfRule>
    <cfRule type="expression" dxfId="590" priority="598">
      <formula>$Z9="Informe 9"</formula>
    </cfRule>
    <cfRule type="expression" dxfId="589" priority="599">
      <formula>$Z9="Informe 8"</formula>
    </cfRule>
    <cfRule type="expression" dxfId="588" priority="600">
      <formula>$Z9="Informe 7"</formula>
    </cfRule>
    <cfRule type="expression" dxfId="587" priority="601">
      <formula>$Z9="Informe 6"</formula>
    </cfRule>
    <cfRule type="expression" dxfId="586" priority="602">
      <formula>$Z9="Informe 5"</formula>
    </cfRule>
    <cfRule type="expression" dxfId="585" priority="603">
      <formula>$Z9="Informe 4"</formula>
    </cfRule>
    <cfRule type="expression" dxfId="584" priority="604">
      <formula>$Z9="Informe 3"</formula>
    </cfRule>
    <cfRule type="expression" dxfId="583" priority="605">
      <formula>$Z9="Informe 2"</formula>
    </cfRule>
    <cfRule type="expression" dxfId="582" priority="606">
      <formula>$Z9="Informe 1"</formula>
    </cfRule>
    <cfRule type="expression" dxfId="581" priority="607">
      <formula>$Z9="Gráfico 10"</formula>
    </cfRule>
    <cfRule type="expression" dxfId="580" priority="608">
      <formula>$Z9="Gráfico 25"</formula>
    </cfRule>
    <cfRule type="expression" dxfId="579" priority="609">
      <formula>$Z9="Gráfico 24"</formula>
    </cfRule>
    <cfRule type="expression" dxfId="578" priority="610">
      <formula>$Z9="Gráfico 23"</formula>
    </cfRule>
    <cfRule type="expression" dxfId="577" priority="611">
      <formula>$Z9="Gráfico 22"</formula>
    </cfRule>
    <cfRule type="expression" dxfId="576" priority="612">
      <formula>$Z9="Gráfico 21"</formula>
    </cfRule>
    <cfRule type="expression" dxfId="575" priority="613">
      <formula>$Z9="Gráfico 20"</formula>
    </cfRule>
    <cfRule type="expression" dxfId="574" priority="614">
      <formula>$Z9="Gráfico 18"</formula>
    </cfRule>
    <cfRule type="expression" dxfId="573" priority="615">
      <formula>$Z9="Gráfico 19"</formula>
    </cfRule>
    <cfRule type="expression" dxfId="572" priority="616">
      <formula>$Z9="Gráfico 17"</formula>
    </cfRule>
    <cfRule type="expression" dxfId="571" priority="617">
      <formula>$Z9="Gráfico 16"</formula>
    </cfRule>
    <cfRule type="expression" dxfId="570" priority="618">
      <formula>$Z9="Gráfico 15"</formula>
    </cfRule>
    <cfRule type="expression" dxfId="569" priority="619">
      <formula>$Z9="Gráfico 14"</formula>
    </cfRule>
    <cfRule type="expression" dxfId="568" priority="620">
      <formula>$Z9="Gráfico 12"</formula>
    </cfRule>
    <cfRule type="expression" dxfId="567" priority="621">
      <formula>$Z9="Gráfico 13"</formula>
    </cfRule>
    <cfRule type="expression" dxfId="566" priority="622">
      <formula>$Z9="Gráfico 11"</formula>
    </cfRule>
    <cfRule type="expression" dxfId="565" priority="623">
      <formula>$Z9="Gráfico 9"</formula>
    </cfRule>
    <cfRule type="expression" dxfId="564" priority="624">
      <formula>$Z9="Gráfico 8"</formula>
    </cfRule>
    <cfRule type="expression" dxfId="563" priority="625">
      <formula>$Z9="Gráfico 7"</formula>
    </cfRule>
    <cfRule type="expression" dxfId="562" priority="626">
      <formula>$Z9="Gráfico 6"</formula>
    </cfRule>
    <cfRule type="expression" dxfId="561" priority="627">
      <formula>$Z9="Gráfico 4"</formula>
    </cfRule>
    <cfRule type="expression" dxfId="560" priority="628">
      <formula>$Z9="Gráfico 3"</formula>
    </cfRule>
    <cfRule type="expression" dxfId="559" priority="629">
      <formula>$Z9="Gráfico 2"</formula>
    </cfRule>
    <cfRule type="expression" dxfId="558" priority="630">
      <formula>$Z9="Gráfico 1"</formula>
    </cfRule>
    <cfRule type="expression" dxfId="557" priority="631">
      <formula>$Z9="Gráfico 5"</formula>
    </cfRule>
  </conditionalFormatting>
  <conditionalFormatting sqref="V13">
    <cfRule type="expression" dxfId="556" priority="558">
      <formula>$Z13="Reporte 2"</formula>
    </cfRule>
    <cfRule type="expression" dxfId="555" priority="559">
      <formula>$Z13="Reporte 1"</formula>
    </cfRule>
    <cfRule type="expression" dxfId="554" priority="560">
      <formula>$Z13="Informe 10"</formula>
    </cfRule>
    <cfRule type="expression" dxfId="553" priority="561">
      <formula>$Z13="Informe 9"</formula>
    </cfRule>
    <cfRule type="expression" dxfId="552" priority="562">
      <formula>$Z13="Informe 8"</formula>
    </cfRule>
    <cfRule type="expression" dxfId="551" priority="563">
      <formula>$Z13="Informe 7"</formula>
    </cfRule>
    <cfRule type="expression" dxfId="550" priority="564">
      <formula>$Z13="Informe 6"</formula>
    </cfRule>
    <cfRule type="expression" dxfId="549" priority="565">
      <formula>$Z13="Informe 5"</formula>
    </cfRule>
    <cfRule type="expression" dxfId="548" priority="566">
      <formula>$Z13="Informe 4"</formula>
    </cfRule>
    <cfRule type="expression" dxfId="547" priority="567">
      <formula>$Z13="Informe 3"</formula>
    </cfRule>
    <cfRule type="expression" dxfId="546" priority="568">
      <formula>$Z13="Informe 2"</formula>
    </cfRule>
    <cfRule type="expression" dxfId="545" priority="569">
      <formula>$Z13="Informe 1"</formula>
    </cfRule>
    <cfRule type="expression" dxfId="544" priority="570">
      <formula>$Z13="Gráfico 10"</formula>
    </cfRule>
    <cfRule type="expression" dxfId="543" priority="571">
      <formula>$Z13="Gráfico 25"</formula>
    </cfRule>
    <cfRule type="expression" dxfId="542" priority="572">
      <formula>$Z13="Gráfico 24"</formula>
    </cfRule>
    <cfRule type="expression" dxfId="541" priority="573">
      <formula>$Z13="Gráfico 23"</formula>
    </cfRule>
    <cfRule type="expression" dxfId="540" priority="574">
      <formula>$Z13="Gráfico 22"</formula>
    </cfRule>
    <cfRule type="expression" dxfId="539" priority="575">
      <formula>$Z13="Gráfico 21"</formula>
    </cfRule>
    <cfRule type="expression" dxfId="538" priority="576">
      <formula>$Z13="Gráfico 20"</formula>
    </cfRule>
    <cfRule type="expression" dxfId="537" priority="577">
      <formula>$Z13="Gráfico 18"</formula>
    </cfRule>
    <cfRule type="expression" dxfId="536" priority="578">
      <formula>$Z13="Gráfico 19"</formula>
    </cfRule>
    <cfRule type="expression" dxfId="535" priority="579">
      <formula>$Z13="Gráfico 17"</formula>
    </cfRule>
    <cfRule type="expression" dxfId="534" priority="580">
      <formula>$Z13="Gráfico 16"</formula>
    </cfRule>
    <cfRule type="expression" dxfId="533" priority="581">
      <formula>$Z13="Gráfico 15"</formula>
    </cfRule>
    <cfRule type="expression" dxfId="532" priority="582">
      <formula>$Z13="Gráfico 14"</formula>
    </cfRule>
    <cfRule type="expression" dxfId="531" priority="583">
      <formula>$Z13="Gráfico 12"</formula>
    </cfRule>
    <cfRule type="expression" dxfId="530" priority="584">
      <formula>$Z13="Gráfico 13"</formula>
    </cfRule>
    <cfRule type="expression" dxfId="529" priority="585">
      <formula>$Z13="Gráfico 11"</formula>
    </cfRule>
    <cfRule type="expression" dxfId="528" priority="586">
      <formula>$Z13="Gráfico 9"</formula>
    </cfRule>
    <cfRule type="expression" dxfId="527" priority="587">
      <formula>$Z13="Gráfico 8"</formula>
    </cfRule>
    <cfRule type="expression" dxfId="526" priority="588">
      <formula>$Z13="Gráfico 7"</formula>
    </cfRule>
    <cfRule type="expression" dxfId="525" priority="589">
      <formula>$Z13="Gráfico 6"</formula>
    </cfRule>
    <cfRule type="expression" dxfId="524" priority="590">
      <formula>$Z13="Gráfico 4"</formula>
    </cfRule>
    <cfRule type="expression" dxfId="523" priority="591">
      <formula>$Z13="Gráfico 3"</formula>
    </cfRule>
    <cfRule type="expression" dxfId="522" priority="592">
      <formula>$Z13="Gráfico 2"</formula>
    </cfRule>
    <cfRule type="expression" dxfId="521" priority="593">
      <formula>$Z13="Gráfico 1"</formula>
    </cfRule>
    <cfRule type="expression" dxfId="520" priority="594">
      <formula>$Z13="Gráfico 5"</formula>
    </cfRule>
  </conditionalFormatting>
  <conditionalFormatting sqref="V14:V17">
    <cfRule type="expression" dxfId="519" priority="521">
      <formula>$Z14="Reporte 2"</formula>
    </cfRule>
    <cfRule type="expression" dxfId="518" priority="522">
      <formula>$Z14="Reporte 1"</formula>
    </cfRule>
    <cfRule type="expression" dxfId="517" priority="523">
      <formula>$Z14="Informe 10"</formula>
    </cfRule>
    <cfRule type="expression" dxfId="516" priority="524">
      <formula>$Z14="Informe 9"</formula>
    </cfRule>
    <cfRule type="expression" dxfId="515" priority="525">
      <formula>$Z14="Informe 8"</formula>
    </cfRule>
    <cfRule type="expression" dxfId="514" priority="526">
      <formula>$Z14="Informe 7"</formula>
    </cfRule>
    <cfRule type="expression" dxfId="513" priority="527">
      <formula>$Z14="Informe 6"</formula>
    </cfRule>
    <cfRule type="expression" dxfId="512" priority="528">
      <formula>$Z14="Informe 5"</formula>
    </cfRule>
    <cfRule type="expression" dxfId="511" priority="529">
      <formula>$Z14="Informe 4"</formula>
    </cfRule>
    <cfRule type="expression" dxfId="510" priority="530">
      <formula>$Z14="Informe 3"</formula>
    </cfRule>
    <cfRule type="expression" dxfId="509" priority="531">
      <formula>$Z14="Informe 2"</formula>
    </cfRule>
    <cfRule type="expression" dxfId="508" priority="532">
      <formula>$Z14="Informe 1"</formula>
    </cfRule>
    <cfRule type="expression" dxfId="507" priority="533">
      <formula>$Z14="Gráfico 10"</formula>
    </cfRule>
    <cfRule type="expression" dxfId="506" priority="534">
      <formula>$Z14="Gráfico 25"</formula>
    </cfRule>
    <cfRule type="expression" dxfId="505" priority="535">
      <formula>$Z14="Gráfico 24"</formula>
    </cfRule>
    <cfRule type="expression" dxfId="504" priority="536">
      <formula>$Z14="Gráfico 23"</formula>
    </cfRule>
    <cfRule type="expression" dxfId="503" priority="537">
      <formula>$Z14="Gráfico 22"</formula>
    </cfRule>
    <cfRule type="expression" dxfId="502" priority="538">
      <formula>$Z14="Gráfico 21"</formula>
    </cfRule>
    <cfRule type="expression" dxfId="501" priority="539">
      <formula>$Z14="Gráfico 20"</formula>
    </cfRule>
    <cfRule type="expression" dxfId="500" priority="540">
      <formula>$Z14="Gráfico 18"</formula>
    </cfRule>
    <cfRule type="expression" dxfId="499" priority="541">
      <formula>$Z14="Gráfico 19"</formula>
    </cfRule>
    <cfRule type="expression" dxfId="498" priority="542">
      <formula>$Z14="Gráfico 17"</formula>
    </cfRule>
    <cfRule type="expression" dxfId="497" priority="543">
      <formula>$Z14="Gráfico 16"</formula>
    </cfRule>
    <cfRule type="expression" dxfId="496" priority="544">
      <formula>$Z14="Gráfico 15"</formula>
    </cfRule>
    <cfRule type="expression" dxfId="495" priority="545">
      <formula>$Z14="Gráfico 14"</formula>
    </cfRule>
    <cfRule type="expression" dxfId="494" priority="546">
      <formula>$Z14="Gráfico 12"</formula>
    </cfRule>
    <cfRule type="expression" dxfId="493" priority="547">
      <formula>$Z14="Gráfico 13"</formula>
    </cfRule>
    <cfRule type="expression" dxfId="492" priority="548">
      <formula>$Z14="Gráfico 11"</formula>
    </cfRule>
    <cfRule type="expression" dxfId="491" priority="549">
      <formula>$Z14="Gráfico 9"</formula>
    </cfRule>
    <cfRule type="expression" dxfId="490" priority="550">
      <formula>$Z14="Gráfico 8"</formula>
    </cfRule>
    <cfRule type="expression" dxfId="489" priority="551">
      <formula>$Z14="Gráfico 7"</formula>
    </cfRule>
    <cfRule type="expression" dxfId="488" priority="552">
      <formula>$Z14="Gráfico 6"</formula>
    </cfRule>
    <cfRule type="expression" dxfId="487" priority="553">
      <formula>$Z14="Gráfico 4"</formula>
    </cfRule>
    <cfRule type="expression" dxfId="486" priority="554">
      <formula>$Z14="Gráfico 3"</formula>
    </cfRule>
    <cfRule type="expression" dxfId="485" priority="555">
      <formula>$Z14="Gráfico 2"</formula>
    </cfRule>
    <cfRule type="expression" dxfId="484" priority="556">
      <formula>$Z14="Gráfico 1"</formula>
    </cfRule>
    <cfRule type="expression" dxfId="483" priority="557">
      <formula>$Z14="Gráfico 5"</formula>
    </cfRule>
  </conditionalFormatting>
  <conditionalFormatting sqref="V18">
    <cfRule type="expression" dxfId="482" priority="484">
      <formula>$Z18="Reporte 2"</formula>
    </cfRule>
    <cfRule type="expression" dxfId="481" priority="485">
      <formula>$Z18="Reporte 1"</formula>
    </cfRule>
    <cfRule type="expression" dxfId="480" priority="486">
      <formula>$Z18="Informe 10"</formula>
    </cfRule>
    <cfRule type="expression" dxfId="479" priority="487">
      <formula>$Z18="Informe 9"</formula>
    </cfRule>
    <cfRule type="expression" dxfId="478" priority="488">
      <formula>$Z18="Informe 8"</formula>
    </cfRule>
    <cfRule type="expression" dxfId="477" priority="489">
      <formula>$Z18="Informe 7"</formula>
    </cfRule>
    <cfRule type="expression" dxfId="476" priority="490">
      <formula>$Z18="Informe 6"</formula>
    </cfRule>
    <cfRule type="expression" dxfId="475" priority="491">
      <formula>$Z18="Informe 5"</formula>
    </cfRule>
    <cfRule type="expression" dxfId="474" priority="492">
      <formula>$Z18="Informe 4"</formula>
    </cfRule>
    <cfRule type="expression" dxfId="473" priority="493">
      <formula>$Z18="Informe 3"</formula>
    </cfRule>
    <cfRule type="expression" dxfId="472" priority="494">
      <formula>$Z18="Informe 2"</formula>
    </cfRule>
    <cfRule type="expression" dxfId="471" priority="495">
      <formula>$Z18="Informe 1"</formula>
    </cfRule>
    <cfRule type="expression" dxfId="470" priority="496">
      <formula>$Z18="Gráfico 10"</formula>
    </cfRule>
    <cfRule type="expression" dxfId="469" priority="497">
      <formula>$Z18="Gráfico 25"</formula>
    </cfRule>
    <cfRule type="expression" dxfId="468" priority="498">
      <formula>$Z18="Gráfico 24"</formula>
    </cfRule>
    <cfRule type="expression" dxfId="467" priority="499">
      <formula>$Z18="Gráfico 23"</formula>
    </cfRule>
    <cfRule type="expression" dxfId="466" priority="500">
      <formula>$Z18="Gráfico 22"</formula>
    </cfRule>
    <cfRule type="expression" dxfId="465" priority="501">
      <formula>$Z18="Gráfico 21"</formula>
    </cfRule>
    <cfRule type="expression" dxfId="464" priority="502">
      <formula>$Z18="Gráfico 20"</formula>
    </cfRule>
    <cfRule type="expression" dxfId="463" priority="503">
      <formula>$Z18="Gráfico 18"</formula>
    </cfRule>
    <cfRule type="expression" dxfId="462" priority="504">
      <formula>$Z18="Gráfico 19"</formula>
    </cfRule>
    <cfRule type="expression" dxfId="461" priority="505">
      <formula>$Z18="Gráfico 17"</formula>
    </cfRule>
    <cfRule type="expression" dxfId="460" priority="506">
      <formula>$Z18="Gráfico 16"</formula>
    </cfRule>
    <cfRule type="expression" dxfId="459" priority="507">
      <formula>$Z18="Gráfico 15"</formula>
    </cfRule>
    <cfRule type="expression" dxfId="458" priority="508">
      <formula>$Z18="Gráfico 14"</formula>
    </cfRule>
    <cfRule type="expression" dxfId="457" priority="509">
      <formula>$Z18="Gráfico 12"</formula>
    </cfRule>
    <cfRule type="expression" dxfId="456" priority="510">
      <formula>$Z18="Gráfico 13"</formula>
    </cfRule>
    <cfRule type="expression" dxfId="455" priority="511">
      <formula>$Z18="Gráfico 11"</formula>
    </cfRule>
    <cfRule type="expression" dxfId="454" priority="512">
      <formula>$Z18="Gráfico 9"</formula>
    </cfRule>
    <cfRule type="expression" dxfId="453" priority="513">
      <formula>$Z18="Gráfico 8"</formula>
    </cfRule>
    <cfRule type="expression" dxfId="452" priority="514">
      <formula>$Z18="Gráfico 7"</formula>
    </cfRule>
    <cfRule type="expression" dxfId="451" priority="515">
      <formula>$Z18="Gráfico 6"</formula>
    </cfRule>
    <cfRule type="expression" dxfId="450" priority="516">
      <formula>$Z18="Gráfico 4"</formula>
    </cfRule>
    <cfRule type="expression" dxfId="449" priority="517">
      <formula>$Z18="Gráfico 3"</formula>
    </cfRule>
    <cfRule type="expression" dxfId="448" priority="518">
      <formula>$Z18="Gráfico 2"</formula>
    </cfRule>
    <cfRule type="expression" dxfId="447" priority="519">
      <formula>$Z18="Gráfico 1"</formula>
    </cfRule>
    <cfRule type="expression" dxfId="446" priority="520">
      <formula>$Z18="Gráfico 5"</formula>
    </cfRule>
  </conditionalFormatting>
  <conditionalFormatting sqref="V19:V22">
    <cfRule type="expression" dxfId="445" priority="447">
      <formula>$Z19="Reporte 2"</formula>
    </cfRule>
    <cfRule type="expression" dxfId="444" priority="448">
      <formula>$Z19="Reporte 1"</formula>
    </cfRule>
    <cfRule type="expression" dxfId="443" priority="449">
      <formula>$Z19="Informe 10"</formula>
    </cfRule>
    <cfRule type="expression" dxfId="442" priority="450">
      <formula>$Z19="Informe 9"</formula>
    </cfRule>
    <cfRule type="expression" dxfId="441" priority="451">
      <formula>$Z19="Informe 8"</formula>
    </cfRule>
    <cfRule type="expression" dxfId="440" priority="452">
      <formula>$Z19="Informe 7"</formula>
    </cfRule>
    <cfRule type="expression" dxfId="439" priority="453">
      <formula>$Z19="Informe 6"</formula>
    </cfRule>
    <cfRule type="expression" dxfId="438" priority="454">
      <formula>$Z19="Informe 5"</formula>
    </cfRule>
    <cfRule type="expression" dxfId="437" priority="455">
      <formula>$Z19="Informe 4"</formula>
    </cfRule>
    <cfRule type="expression" dxfId="436" priority="456">
      <formula>$Z19="Informe 3"</formula>
    </cfRule>
    <cfRule type="expression" dxfId="435" priority="457">
      <formula>$Z19="Informe 2"</formula>
    </cfRule>
    <cfRule type="expression" dxfId="434" priority="458">
      <formula>$Z19="Informe 1"</formula>
    </cfRule>
    <cfRule type="expression" dxfId="433" priority="459">
      <formula>$Z19="Gráfico 10"</formula>
    </cfRule>
    <cfRule type="expression" dxfId="432" priority="460">
      <formula>$Z19="Gráfico 25"</formula>
    </cfRule>
    <cfRule type="expression" dxfId="431" priority="461">
      <formula>$Z19="Gráfico 24"</formula>
    </cfRule>
    <cfRule type="expression" dxfId="430" priority="462">
      <formula>$Z19="Gráfico 23"</formula>
    </cfRule>
    <cfRule type="expression" dxfId="429" priority="463">
      <formula>$Z19="Gráfico 22"</formula>
    </cfRule>
    <cfRule type="expression" dxfId="428" priority="464">
      <formula>$Z19="Gráfico 21"</formula>
    </cfRule>
    <cfRule type="expression" dxfId="427" priority="465">
      <formula>$Z19="Gráfico 20"</formula>
    </cfRule>
    <cfRule type="expression" dxfId="426" priority="466">
      <formula>$Z19="Gráfico 18"</formula>
    </cfRule>
    <cfRule type="expression" dxfId="425" priority="467">
      <formula>$Z19="Gráfico 19"</formula>
    </cfRule>
    <cfRule type="expression" dxfId="424" priority="468">
      <formula>$Z19="Gráfico 17"</formula>
    </cfRule>
    <cfRule type="expression" dxfId="423" priority="469">
      <formula>$Z19="Gráfico 16"</formula>
    </cfRule>
    <cfRule type="expression" dxfId="422" priority="470">
      <formula>$Z19="Gráfico 15"</formula>
    </cfRule>
    <cfRule type="expression" dxfId="421" priority="471">
      <formula>$Z19="Gráfico 14"</formula>
    </cfRule>
    <cfRule type="expression" dxfId="420" priority="472">
      <formula>$Z19="Gráfico 12"</formula>
    </cfRule>
    <cfRule type="expression" dxfId="419" priority="473">
      <formula>$Z19="Gráfico 13"</formula>
    </cfRule>
    <cfRule type="expression" dxfId="418" priority="474">
      <formula>$Z19="Gráfico 11"</formula>
    </cfRule>
    <cfRule type="expression" dxfId="417" priority="475">
      <formula>$Z19="Gráfico 9"</formula>
    </cfRule>
    <cfRule type="expression" dxfId="416" priority="476">
      <formula>$Z19="Gráfico 8"</formula>
    </cfRule>
    <cfRule type="expression" dxfId="415" priority="477">
      <formula>$Z19="Gráfico 7"</formula>
    </cfRule>
    <cfRule type="expression" dxfId="414" priority="478">
      <formula>$Z19="Gráfico 6"</formula>
    </cfRule>
    <cfRule type="expression" dxfId="413" priority="479">
      <formula>$Z19="Gráfico 4"</formula>
    </cfRule>
    <cfRule type="expression" dxfId="412" priority="480">
      <formula>$Z19="Gráfico 3"</formula>
    </cfRule>
    <cfRule type="expression" dxfId="411" priority="481">
      <formula>$Z19="Gráfico 2"</formula>
    </cfRule>
    <cfRule type="expression" dxfId="410" priority="482">
      <formula>$Z19="Gráfico 1"</formula>
    </cfRule>
    <cfRule type="expression" dxfId="409" priority="483">
      <formula>$Z19="Gráfico 5"</formula>
    </cfRule>
  </conditionalFormatting>
  <conditionalFormatting sqref="V23">
    <cfRule type="expression" dxfId="408" priority="410">
      <formula>$Z23="Reporte 2"</formula>
    </cfRule>
    <cfRule type="expression" dxfId="407" priority="411">
      <formula>$Z23="Reporte 1"</formula>
    </cfRule>
    <cfRule type="expression" dxfId="406" priority="412">
      <formula>$Z23="Informe 10"</formula>
    </cfRule>
    <cfRule type="expression" dxfId="405" priority="413">
      <formula>$Z23="Informe 9"</formula>
    </cfRule>
    <cfRule type="expression" dxfId="404" priority="414">
      <formula>$Z23="Informe 8"</formula>
    </cfRule>
    <cfRule type="expression" dxfId="403" priority="415">
      <formula>$Z23="Informe 7"</formula>
    </cfRule>
    <cfRule type="expression" dxfId="402" priority="416">
      <formula>$Z23="Informe 6"</formula>
    </cfRule>
    <cfRule type="expression" dxfId="401" priority="417">
      <formula>$Z23="Informe 5"</formula>
    </cfRule>
    <cfRule type="expression" dxfId="400" priority="418">
      <formula>$Z23="Informe 4"</formula>
    </cfRule>
    <cfRule type="expression" dxfId="399" priority="419">
      <formula>$Z23="Informe 3"</formula>
    </cfRule>
    <cfRule type="expression" dxfId="398" priority="420">
      <formula>$Z23="Informe 2"</formula>
    </cfRule>
    <cfRule type="expression" dxfId="397" priority="421">
      <formula>$Z23="Informe 1"</formula>
    </cfRule>
    <cfRule type="expression" dxfId="396" priority="422">
      <formula>$Z23="Gráfico 10"</formula>
    </cfRule>
    <cfRule type="expression" dxfId="395" priority="423">
      <formula>$Z23="Gráfico 25"</formula>
    </cfRule>
    <cfRule type="expression" dxfId="394" priority="424">
      <formula>$Z23="Gráfico 24"</formula>
    </cfRule>
    <cfRule type="expression" dxfId="393" priority="425">
      <formula>$Z23="Gráfico 23"</formula>
    </cfRule>
    <cfRule type="expression" dxfId="392" priority="426">
      <formula>$Z23="Gráfico 22"</formula>
    </cfRule>
    <cfRule type="expression" dxfId="391" priority="427">
      <formula>$Z23="Gráfico 21"</formula>
    </cfRule>
    <cfRule type="expression" dxfId="390" priority="428">
      <formula>$Z23="Gráfico 20"</formula>
    </cfRule>
    <cfRule type="expression" dxfId="389" priority="429">
      <formula>$Z23="Gráfico 18"</formula>
    </cfRule>
    <cfRule type="expression" dxfId="388" priority="430">
      <formula>$Z23="Gráfico 19"</formula>
    </cfRule>
    <cfRule type="expression" dxfId="387" priority="431">
      <formula>$Z23="Gráfico 17"</formula>
    </cfRule>
    <cfRule type="expression" dxfId="386" priority="432">
      <formula>$Z23="Gráfico 16"</formula>
    </cfRule>
    <cfRule type="expression" dxfId="385" priority="433">
      <formula>$Z23="Gráfico 15"</formula>
    </cfRule>
    <cfRule type="expression" dxfId="384" priority="434">
      <formula>$Z23="Gráfico 14"</formula>
    </cfRule>
    <cfRule type="expression" dxfId="383" priority="435">
      <formula>$Z23="Gráfico 12"</formula>
    </cfRule>
    <cfRule type="expression" dxfId="382" priority="436">
      <formula>$Z23="Gráfico 13"</formula>
    </cfRule>
    <cfRule type="expression" dxfId="381" priority="437">
      <formula>$Z23="Gráfico 11"</formula>
    </cfRule>
    <cfRule type="expression" dxfId="380" priority="438">
      <formula>$Z23="Gráfico 9"</formula>
    </cfRule>
    <cfRule type="expression" dxfId="379" priority="439">
      <formula>$Z23="Gráfico 8"</formula>
    </cfRule>
    <cfRule type="expression" dxfId="378" priority="440">
      <formula>$Z23="Gráfico 7"</formula>
    </cfRule>
    <cfRule type="expression" dxfId="377" priority="441">
      <formula>$Z23="Gráfico 6"</formula>
    </cfRule>
    <cfRule type="expression" dxfId="376" priority="442">
      <formula>$Z23="Gráfico 4"</formula>
    </cfRule>
    <cfRule type="expression" dxfId="375" priority="443">
      <formula>$Z23="Gráfico 3"</formula>
    </cfRule>
    <cfRule type="expression" dxfId="374" priority="444">
      <formula>$Z23="Gráfico 2"</formula>
    </cfRule>
    <cfRule type="expression" dxfId="373" priority="445">
      <formula>$Z23="Gráfico 1"</formula>
    </cfRule>
    <cfRule type="expression" dxfId="372" priority="446">
      <formula>$Z23="Gráfico 5"</formula>
    </cfRule>
  </conditionalFormatting>
  <conditionalFormatting sqref="V24:V27">
    <cfRule type="expression" dxfId="371" priority="373">
      <formula>$Z24="Reporte 2"</formula>
    </cfRule>
    <cfRule type="expression" dxfId="370" priority="374">
      <formula>$Z24="Reporte 1"</formula>
    </cfRule>
    <cfRule type="expression" dxfId="369" priority="375">
      <formula>$Z24="Informe 10"</formula>
    </cfRule>
    <cfRule type="expression" dxfId="368" priority="376">
      <formula>$Z24="Informe 9"</formula>
    </cfRule>
    <cfRule type="expression" dxfId="367" priority="377">
      <formula>$Z24="Informe 8"</formula>
    </cfRule>
    <cfRule type="expression" dxfId="366" priority="378">
      <formula>$Z24="Informe 7"</formula>
    </cfRule>
    <cfRule type="expression" dxfId="365" priority="379">
      <formula>$Z24="Informe 6"</formula>
    </cfRule>
    <cfRule type="expression" dxfId="364" priority="380">
      <formula>$Z24="Informe 5"</formula>
    </cfRule>
    <cfRule type="expression" dxfId="363" priority="381">
      <formula>$Z24="Informe 4"</formula>
    </cfRule>
    <cfRule type="expression" dxfId="362" priority="382">
      <formula>$Z24="Informe 3"</formula>
    </cfRule>
    <cfRule type="expression" dxfId="361" priority="383">
      <formula>$Z24="Informe 2"</formula>
    </cfRule>
    <cfRule type="expression" dxfId="360" priority="384">
      <formula>$Z24="Informe 1"</formula>
    </cfRule>
    <cfRule type="expression" dxfId="359" priority="385">
      <formula>$Z24="Gráfico 10"</formula>
    </cfRule>
    <cfRule type="expression" dxfId="358" priority="386">
      <formula>$Z24="Gráfico 25"</formula>
    </cfRule>
    <cfRule type="expression" dxfId="357" priority="387">
      <formula>$Z24="Gráfico 24"</formula>
    </cfRule>
    <cfRule type="expression" dxfId="356" priority="388">
      <formula>$Z24="Gráfico 23"</formula>
    </cfRule>
    <cfRule type="expression" dxfId="355" priority="389">
      <formula>$Z24="Gráfico 22"</formula>
    </cfRule>
    <cfRule type="expression" dxfId="354" priority="390">
      <formula>$Z24="Gráfico 21"</formula>
    </cfRule>
    <cfRule type="expression" dxfId="353" priority="391">
      <formula>$Z24="Gráfico 20"</formula>
    </cfRule>
    <cfRule type="expression" dxfId="352" priority="392">
      <formula>$Z24="Gráfico 18"</formula>
    </cfRule>
    <cfRule type="expression" dxfId="351" priority="393">
      <formula>$Z24="Gráfico 19"</formula>
    </cfRule>
    <cfRule type="expression" dxfId="350" priority="394">
      <formula>$Z24="Gráfico 17"</formula>
    </cfRule>
    <cfRule type="expression" dxfId="349" priority="395">
      <formula>$Z24="Gráfico 16"</formula>
    </cfRule>
    <cfRule type="expression" dxfId="348" priority="396">
      <formula>$Z24="Gráfico 15"</formula>
    </cfRule>
    <cfRule type="expression" dxfId="347" priority="397">
      <formula>$Z24="Gráfico 14"</formula>
    </cfRule>
    <cfRule type="expression" dxfId="346" priority="398">
      <formula>$Z24="Gráfico 12"</formula>
    </cfRule>
    <cfRule type="expression" dxfId="345" priority="399">
      <formula>$Z24="Gráfico 13"</formula>
    </cfRule>
    <cfRule type="expression" dxfId="344" priority="400">
      <formula>$Z24="Gráfico 11"</formula>
    </cfRule>
    <cfRule type="expression" dxfId="343" priority="401">
      <formula>$Z24="Gráfico 9"</formula>
    </cfRule>
    <cfRule type="expression" dxfId="342" priority="402">
      <formula>$Z24="Gráfico 8"</formula>
    </cfRule>
    <cfRule type="expression" dxfId="341" priority="403">
      <formula>$Z24="Gráfico 7"</formula>
    </cfRule>
    <cfRule type="expression" dxfId="340" priority="404">
      <formula>$Z24="Gráfico 6"</formula>
    </cfRule>
    <cfRule type="expression" dxfId="339" priority="405">
      <formula>$Z24="Gráfico 4"</formula>
    </cfRule>
    <cfRule type="expression" dxfId="338" priority="406">
      <formula>$Z24="Gráfico 3"</formula>
    </cfRule>
    <cfRule type="expression" dxfId="337" priority="407">
      <formula>$Z24="Gráfico 2"</formula>
    </cfRule>
    <cfRule type="expression" dxfId="336" priority="408">
      <formula>$Z24="Gráfico 1"</formula>
    </cfRule>
    <cfRule type="expression" dxfId="335" priority="409">
      <formula>$Z24="Gráfico 5"</formula>
    </cfRule>
  </conditionalFormatting>
  <conditionalFormatting sqref="V28">
    <cfRule type="expression" dxfId="334" priority="336">
      <formula>$Z28="Reporte 2"</formula>
    </cfRule>
    <cfRule type="expression" dxfId="333" priority="337">
      <formula>$Z28="Reporte 1"</formula>
    </cfRule>
    <cfRule type="expression" dxfId="332" priority="338">
      <formula>$Z28="Informe 10"</formula>
    </cfRule>
    <cfRule type="expression" dxfId="331" priority="339">
      <formula>$Z28="Informe 9"</formula>
    </cfRule>
    <cfRule type="expression" dxfId="330" priority="340">
      <formula>$Z28="Informe 8"</formula>
    </cfRule>
    <cfRule type="expression" dxfId="329" priority="341">
      <formula>$Z28="Informe 7"</formula>
    </cfRule>
    <cfRule type="expression" dxfId="328" priority="342">
      <formula>$Z28="Informe 6"</formula>
    </cfRule>
    <cfRule type="expression" dxfId="327" priority="343">
      <formula>$Z28="Informe 5"</formula>
    </cfRule>
    <cfRule type="expression" dxfId="326" priority="344">
      <formula>$Z28="Informe 4"</formula>
    </cfRule>
    <cfRule type="expression" dxfId="325" priority="345">
      <formula>$Z28="Informe 3"</formula>
    </cfRule>
    <cfRule type="expression" dxfId="324" priority="346">
      <formula>$Z28="Informe 2"</formula>
    </cfRule>
    <cfRule type="expression" dxfId="323" priority="347">
      <formula>$Z28="Informe 1"</formula>
    </cfRule>
    <cfRule type="expression" dxfId="322" priority="348">
      <formula>$Z28="Gráfico 10"</formula>
    </cfRule>
    <cfRule type="expression" dxfId="321" priority="349">
      <formula>$Z28="Gráfico 25"</formula>
    </cfRule>
    <cfRule type="expression" dxfId="320" priority="350">
      <formula>$Z28="Gráfico 24"</formula>
    </cfRule>
    <cfRule type="expression" dxfId="319" priority="351">
      <formula>$Z28="Gráfico 23"</formula>
    </cfRule>
    <cfRule type="expression" dxfId="318" priority="352">
      <formula>$Z28="Gráfico 22"</formula>
    </cfRule>
    <cfRule type="expression" dxfId="317" priority="353">
      <formula>$Z28="Gráfico 21"</formula>
    </cfRule>
    <cfRule type="expression" dxfId="316" priority="354">
      <formula>$Z28="Gráfico 20"</formula>
    </cfRule>
    <cfRule type="expression" dxfId="315" priority="355">
      <formula>$Z28="Gráfico 18"</formula>
    </cfRule>
    <cfRule type="expression" dxfId="314" priority="356">
      <formula>$Z28="Gráfico 19"</formula>
    </cfRule>
    <cfRule type="expression" dxfId="313" priority="357">
      <formula>$Z28="Gráfico 17"</formula>
    </cfRule>
    <cfRule type="expression" dxfId="312" priority="358">
      <formula>$Z28="Gráfico 16"</formula>
    </cfRule>
    <cfRule type="expression" dxfId="311" priority="359">
      <formula>$Z28="Gráfico 15"</formula>
    </cfRule>
    <cfRule type="expression" dxfId="310" priority="360">
      <formula>$Z28="Gráfico 14"</formula>
    </cfRule>
    <cfRule type="expression" dxfId="309" priority="361">
      <formula>$Z28="Gráfico 12"</formula>
    </cfRule>
    <cfRule type="expression" dxfId="308" priority="362">
      <formula>$Z28="Gráfico 13"</formula>
    </cfRule>
    <cfRule type="expression" dxfId="307" priority="363">
      <formula>$Z28="Gráfico 11"</formula>
    </cfRule>
    <cfRule type="expression" dxfId="306" priority="364">
      <formula>$Z28="Gráfico 9"</formula>
    </cfRule>
    <cfRule type="expression" dxfId="305" priority="365">
      <formula>$Z28="Gráfico 8"</formula>
    </cfRule>
    <cfRule type="expression" dxfId="304" priority="366">
      <formula>$Z28="Gráfico 7"</formula>
    </cfRule>
    <cfRule type="expression" dxfId="303" priority="367">
      <formula>$Z28="Gráfico 6"</formula>
    </cfRule>
    <cfRule type="expression" dxfId="302" priority="368">
      <formula>$Z28="Gráfico 4"</formula>
    </cfRule>
    <cfRule type="expression" dxfId="301" priority="369">
      <formula>$Z28="Gráfico 3"</formula>
    </cfRule>
    <cfRule type="expression" dxfId="300" priority="370">
      <formula>$Z28="Gráfico 2"</formula>
    </cfRule>
    <cfRule type="expression" dxfId="299" priority="371">
      <formula>$Z28="Gráfico 1"</formula>
    </cfRule>
    <cfRule type="expression" dxfId="298" priority="372">
      <formula>$Z28="Gráfico 5"</formula>
    </cfRule>
  </conditionalFormatting>
  <conditionalFormatting sqref="V29:V32">
    <cfRule type="expression" dxfId="297" priority="299">
      <formula>$Z29="Reporte 2"</formula>
    </cfRule>
    <cfRule type="expression" dxfId="296" priority="300">
      <formula>$Z29="Reporte 1"</formula>
    </cfRule>
    <cfRule type="expression" dxfId="295" priority="301">
      <formula>$Z29="Informe 10"</formula>
    </cfRule>
    <cfRule type="expression" dxfId="294" priority="302">
      <formula>$Z29="Informe 9"</formula>
    </cfRule>
    <cfRule type="expression" dxfId="293" priority="303">
      <formula>$Z29="Informe 8"</formula>
    </cfRule>
    <cfRule type="expression" dxfId="292" priority="304">
      <formula>$Z29="Informe 7"</formula>
    </cfRule>
    <cfRule type="expression" dxfId="291" priority="305">
      <formula>$Z29="Informe 6"</formula>
    </cfRule>
    <cfRule type="expression" dxfId="290" priority="306">
      <formula>$Z29="Informe 5"</formula>
    </cfRule>
    <cfRule type="expression" dxfId="289" priority="307">
      <formula>$Z29="Informe 4"</formula>
    </cfRule>
    <cfRule type="expression" dxfId="288" priority="308">
      <formula>$Z29="Informe 3"</formula>
    </cfRule>
    <cfRule type="expression" dxfId="287" priority="309">
      <formula>$Z29="Informe 2"</formula>
    </cfRule>
    <cfRule type="expression" dxfId="286" priority="310">
      <formula>$Z29="Informe 1"</formula>
    </cfRule>
    <cfRule type="expression" dxfId="285" priority="311">
      <formula>$Z29="Gráfico 10"</formula>
    </cfRule>
    <cfRule type="expression" dxfId="284" priority="312">
      <formula>$Z29="Gráfico 25"</formula>
    </cfRule>
    <cfRule type="expression" dxfId="283" priority="313">
      <formula>$Z29="Gráfico 24"</formula>
    </cfRule>
    <cfRule type="expression" dxfId="282" priority="314">
      <formula>$Z29="Gráfico 23"</formula>
    </cfRule>
    <cfRule type="expression" dxfId="281" priority="315">
      <formula>$Z29="Gráfico 22"</formula>
    </cfRule>
    <cfRule type="expression" dxfId="280" priority="316">
      <formula>$Z29="Gráfico 21"</formula>
    </cfRule>
    <cfRule type="expression" dxfId="279" priority="317">
      <formula>$Z29="Gráfico 20"</formula>
    </cfRule>
    <cfRule type="expression" dxfId="278" priority="318">
      <formula>$Z29="Gráfico 18"</formula>
    </cfRule>
    <cfRule type="expression" dxfId="277" priority="319">
      <formula>$Z29="Gráfico 19"</formula>
    </cfRule>
    <cfRule type="expression" dxfId="276" priority="320">
      <formula>$Z29="Gráfico 17"</formula>
    </cfRule>
    <cfRule type="expression" dxfId="275" priority="321">
      <formula>$Z29="Gráfico 16"</formula>
    </cfRule>
    <cfRule type="expression" dxfId="274" priority="322">
      <formula>$Z29="Gráfico 15"</formula>
    </cfRule>
    <cfRule type="expression" dxfId="273" priority="323">
      <formula>$Z29="Gráfico 14"</formula>
    </cfRule>
    <cfRule type="expression" dxfId="272" priority="324">
      <formula>$Z29="Gráfico 12"</formula>
    </cfRule>
    <cfRule type="expression" dxfId="271" priority="325">
      <formula>$Z29="Gráfico 13"</formula>
    </cfRule>
    <cfRule type="expression" dxfId="270" priority="326">
      <formula>$Z29="Gráfico 11"</formula>
    </cfRule>
    <cfRule type="expression" dxfId="269" priority="327">
      <formula>$Z29="Gráfico 9"</formula>
    </cfRule>
    <cfRule type="expression" dxfId="268" priority="328">
      <formula>$Z29="Gráfico 8"</formula>
    </cfRule>
    <cfRule type="expression" dxfId="267" priority="329">
      <formula>$Z29="Gráfico 7"</formula>
    </cfRule>
    <cfRule type="expression" dxfId="266" priority="330">
      <formula>$Z29="Gráfico 6"</formula>
    </cfRule>
    <cfRule type="expression" dxfId="265" priority="331">
      <formula>$Z29="Gráfico 4"</formula>
    </cfRule>
    <cfRule type="expression" dxfId="264" priority="332">
      <formula>$Z29="Gráfico 3"</formula>
    </cfRule>
    <cfRule type="expression" dxfId="263" priority="333">
      <formula>$Z29="Gráfico 2"</formula>
    </cfRule>
    <cfRule type="expression" dxfId="262" priority="334">
      <formula>$Z29="Gráfico 1"</formula>
    </cfRule>
    <cfRule type="expression" dxfId="261" priority="335">
      <formula>$Z29="Gráfico 5"</formula>
    </cfRule>
  </conditionalFormatting>
  <conditionalFormatting sqref="V33">
    <cfRule type="expression" dxfId="260" priority="262">
      <formula>$Z33="Reporte 2"</formula>
    </cfRule>
    <cfRule type="expression" dxfId="259" priority="263">
      <formula>$Z33="Reporte 1"</formula>
    </cfRule>
    <cfRule type="expression" dxfId="258" priority="264">
      <formula>$Z33="Informe 10"</formula>
    </cfRule>
    <cfRule type="expression" dxfId="257" priority="265">
      <formula>$Z33="Informe 9"</formula>
    </cfRule>
    <cfRule type="expression" dxfId="256" priority="266">
      <formula>$Z33="Informe 8"</formula>
    </cfRule>
    <cfRule type="expression" dxfId="255" priority="267">
      <formula>$Z33="Informe 7"</formula>
    </cfRule>
    <cfRule type="expression" dxfId="254" priority="268">
      <formula>$Z33="Informe 6"</formula>
    </cfRule>
    <cfRule type="expression" dxfId="253" priority="269">
      <formula>$Z33="Informe 5"</formula>
    </cfRule>
    <cfRule type="expression" dxfId="252" priority="270">
      <formula>$Z33="Informe 4"</formula>
    </cfRule>
    <cfRule type="expression" dxfId="251" priority="271">
      <formula>$Z33="Informe 3"</formula>
    </cfRule>
    <cfRule type="expression" dxfId="250" priority="272">
      <formula>$Z33="Informe 2"</formula>
    </cfRule>
    <cfRule type="expression" dxfId="249" priority="273">
      <formula>$Z33="Informe 1"</formula>
    </cfRule>
    <cfRule type="expression" dxfId="248" priority="274">
      <formula>$Z33="Gráfico 10"</formula>
    </cfRule>
    <cfRule type="expression" dxfId="247" priority="275">
      <formula>$Z33="Gráfico 25"</formula>
    </cfRule>
    <cfRule type="expression" dxfId="246" priority="276">
      <formula>$Z33="Gráfico 24"</formula>
    </cfRule>
    <cfRule type="expression" dxfId="245" priority="277">
      <formula>$Z33="Gráfico 23"</formula>
    </cfRule>
    <cfRule type="expression" dxfId="244" priority="278">
      <formula>$Z33="Gráfico 22"</formula>
    </cfRule>
    <cfRule type="expression" dxfId="243" priority="279">
      <formula>$Z33="Gráfico 21"</formula>
    </cfRule>
    <cfRule type="expression" dxfId="242" priority="280">
      <formula>$Z33="Gráfico 20"</formula>
    </cfRule>
    <cfRule type="expression" dxfId="241" priority="281">
      <formula>$Z33="Gráfico 18"</formula>
    </cfRule>
    <cfRule type="expression" dxfId="240" priority="282">
      <formula>$Z33="Gráfico 19"</formula>
    </cfRule>
    <cfRule type="expression" dxfId="239" priority="283">
      <formula>$Z33="Gráfico 17"</formula>
    </cfRule>
    <cfRule type="expression" dxfId="238" priority="284">
      <formula>$Z33="Gráfico 16"</formula>
    </cfRule>
    <cfRule type="expression" dxfId="237" priority="285">
      <formula>$Z33="Gráfico 15"</formula>
    </cfRule>
    <cfRule type="expression" dxfId="236" priority="286">
      <formula>$Z33="Gráfico 14"</formula>
    </cfRule>
    <cfRule type="expression" dxfId="235" priority="287">
      <formula>$Z33="Gráfico 12"</formula>
    </cfRule>
    <cfRule type="expression" dxfId="234" priority="288">
      <formula>$Z33="Gráfico 13"</formula>
    </cfRule>
    <cfRule type="expression" dxfId="233" priority="289">
      <formula>$Z33="Gráfico 11"</formula>
    </cfRule>
    <cfRule type="expression" dxfId="232" priority="290">
      <formula>$Z33="Gráfico 9"</formula>
    </cfRule>
    <cfRule type="expression" dxfId="231" priority="291">
      <formula>$Z33="Gráfico 8"</formula>
    </cfRule>
    <cfRule type="expression" dxfId="230" priority="292">
      <formula>$Z33="Gráfico 7"</formula>
    </cfRule>
    <cfRule type="expression" dxfId="229" priority="293">
      <formula>$Z33="Gráfico 6"</formula>
    </cfRule>
    <cfRule type="expression" dxfId="228" priority="294">
      <formula>$Z33="Gráfico 4"</formula>
    </cfRule>
    <cfRule type="expression" dxfId="227" priority="295">
      <formula>$Z33="Gráfico 3"</formula>
    </cfRule>
    <cfRule type="expression" dxfId="226" priority="296">
      <formula>$Z33="Gráfico 2"</formula>
    </cfRule>
    <cfRule type="expression" dxfId="225" priority="297">
      <formula>$Z33="Gráfico 1"</formula>
    </cfRule>
    <cfRule type="expression" dxfId="224" priority="298">
      <formula>$Z33="Gráfico 5"</formula>
    </cfRule>
  </conditionalFormatting>
  <conditionalFormatting sqref="AL34 Y34 Q34:R34 M34:O34 W34 T34:U34">
    <cfRule type="expression" dxfId="223" priority="225">
      <formula>$Z34="Reporte 2"</formula>
    </cfRule>
    <cfRule type="expression" dxfId="222" priority="226">
      <formula>$Z34="Reporte 1"</formula>
    </cfRule>
    <cfRule type="expression" dxfId="221" priority="227">
      <formula>$Z34="Informe 10"</formula>
    </cfRule>
    <cfRule type="expression" dxfId="220" priority="228">
      <formula>$Z34="Informe 9"</formula>
    </cfRule>
    <cfRule type="expression" dxfId="219" priority="229">
      <formula>$Z34="Informe 8"</formula>
    </cfRule>
    <cfRule type="expression" dxfId="218" priority="230">
      <formula>$Z34="Informe 7"</formula>
    </cfRule>
    <cfRule type="expression" dxfId="217" priority="231">
      <formula>$Z34="Informe 6"</formula>
    </cfRule>
    <cfRule type="expression" dxfId="216" priority="232">
      <formula>$Z34="Informe 5"</formula>
    </cfRule>
    <cfRule type="expression" dxfId="215" priority="233">
      <formula>$Z34="Informe 4"</formula>
    </cfRule>
    <cfRule type="expression" dxfId="214" priority="234">
      <formula>$Z34="Informe 3"</formula>
    </cfRule>
    <cfRule type="expression" dxfId="213" priority="235">
      <formula>$Z34="Informe 2"</formula>
    </cfRule>
    <cfRule type="expression" dxfId="212" priority="236">
      <formula>$Z34="Informe 1"</formula>
    </cfRule>
    <cfRule type="expression" dxfId="211" priority="237">
      <formula>$Z34="Gráfico 10"</formula>
    </cfRule>
    <cfRule type="expression" dxfId="210" priority="238">
      <formula>$Z34="Gráfico 25"</formula>
    </cfRule>
    <cfRule type="expression" dxfId="209" priority="239">
      <formula>$Z34="Gráfico 24"</formula>
    </cfRule>
    <cfRule type="expression" dxfId="208" priority="240">
      <formula>$Z34="Gráfico 23"</formula>
    </cfRule>
    <cfRule type="expression" dxfId="207" priority="241">
      <formula>$Z34="Gráfico 22"</formula>
    </cfRule>
    <cfRule type="expression" dxfId="206" priority="242">
      <formula>$Z34="Gráfico 21"</formula>
    </cfRule>
    <cfRule type="expression" dxfId="205" priority="243">
      <formula>$Z34="Gráfico 20"</formula>
    </cfRule>
    <cfRule type="expression" dxfId="204" priority="244">
      <formula>$Z34="Gráfico 18"</formula>
    </cfRule>
    <cfRule type="expression" dxfId="203" priority="245">
      <formula>$Z34="Gráfico 19"</formula>
    </cfRule>
    <cfRule type="expression" dxfId="202" priority="246">
      <formula>$Z34="Gráfico 17"</formula>
    </cfRule>
    <cfRule type="expression" dxfId="201" priority="247">
      <formula>$Z34="Gráfico 16"</formula>
    </cfRule>
    <cfRule type="expression" dxfId="200" priority="248">
      <formula>$Z34="Gráfico 15"</formula>
    </cfRule>
    <cfRule type="expression" dxfId="199" priority="249">
      <formula>$Z34="Gráfico 14"</formula>
    </cfRule>
    <cfRule type="expression" dxfId="198" priority="250">
      <formula>$Z34="Gráfico 12"</formula>
    </cfRule>
    <cfRule type="expression" dxfId="197" priority="251">
      <formula>$Z34="Gráfico 13"</formula>
    </cfRule>
    <cfRule type="expression" dxfId="196" priority="252">
      <formula>$Z34="Gráfico 11"</formula>
    </cfRule>
    <cfRule type="expression" dxfId="195" priority="253">
      <formula>$Z34="Gráfico 9"</formula>
    </cfRule>
    <cfRule type="expression" dxfId="194" priority="254">
      <formula>$Z34="Gráfico 8"</formula>
    </cfRule>
    <cfRule type="expression" dxfId="193" priority="255">
      <formula>$Z34="Gráfico 7"</formula>
    </cfRule>
    <cfRule type="expression" dxfId="192" priority="256">
      <formula>$Z34="Gráfico 6"</formula>
    </cfRule>
    <cfRule type="expression" dxfId="191" priority="257">
      <formula>$Z34="Gráfico 4"</formula>
    </cfRule>
    <cfRule type="expression" dxfId="190" priority="258">
      <formula>$Z34="Gráfico 3"</formula>
    </cfRule>
    <cfRule type="expression" dxfId="189" priority="259">
      <formula>$Z34="Gráfico 2"</formula>
    </cfRule>
    <cfRule type="expression" dxfId="188" priority="260">
      <formula>$Z34="Gráfico 1"</formula>
    </cfRule>
    <cfRule type="expression" dxfId="187" priority="261">
      <formula>$Z34="Gráfico 5"</formula>
    </cfRule>
  </conditionalFormatting>
  <conditionalFormatting sqref="S34">
    <cfRule type="expression" dxfId="186" priority="188">
      <formula>$Z34="Reporte 2"</formula>
    </cfRule>
    <cfRule type="expression" dxfId="185" priority="189">
      <formula>$Z34="Reporte 1"</formula>
    </cfRule>
    <cfRule type="expression" dxfId="184" priority="190">
      <formula>$Z34="Informe 10"</formula>
    </cfRule>
    <cfRule type="expression" dxfId="183" priority="191">
      <formula>$Z34="Informe 9"</formula>
    </cfRule>
    <cfRule type="expression" dxfId="182" priority="192">
      <formula>$Z34="Informe 8"</formula>
    </cfRule>
    <cfRule type="expression" dxfId="181" priority="193">
      <formula>$Z34="Informe 7"</formula>
    </cfRule>
    <cfRule type="expression" dxfId="180" priority="194">
      <formula>$Z34="Informe 6"</formula>
    </cfRule>
    <cfRule type="expression" dxfId="179" priority="195">
      <formula>$Z34="Informe 5"</formula>
    </cfRule>
    <cfRule type="expression" dxfId="178" priority="196">
      <formula>$Z34="Informe 4"</formula>
    </cfRule>
    <cfRule type="expression" dxfId="177" priority="197">
      <formula>$Z34="Informe 3"</formula>
    </cfRule>
    <cfRule type="expression" dxfId="176" priority="198">
      <formula>$Z34="Informe 2"</formula>
    </cfRule>
    <cfRule type="expression" dxfId="175" priority="199">
      <formula>$Z34="Informe 1"</formula>
    </cfRule>
    <cfRule type="expression" dxfId="174" priority="200">
      <formula>$Z34="Gráfico 10"</formula>
    </cfRule>
    <cfRule type="expression" dxfId="173" priority="201">
      <formula>$Z34="Gráfico 25"</formula>
    </cfRule>
    <cfRule type="expression" dxfId="172" priority="202">
      <formula>$Z34="Gráfico 24"</formula>
    </cfRule>
    <cfRule type="expression" dxfId="171" priority="203">
      <formula>$Z34="Gráfico 23"</formula>
    </cfRule>
    <cfRule type="expression" dxfId="170" priority="204">
      <formula>$Z34="Gráfico 22"</formula>
    </cfRule>
    <cfRule type="expression" dxfId="169" priority="205">
      <formula>$Z34="Gráfico 21"</formula>
    </cfRule>
    <cfRule type="expression" dxfId="168" priority="206">
      <formula>$Z34="Gráfico 20"</formula>
    </cfRule>
    <cfRule type="expression" dxfId="167" priority="207">
      <formula>$Z34="Gráfico 18"</formula>
    </cfRule>
    <cfRule type="expression" dxfId="166" priority="208">
      <formula>$Z34="Gráfico 19"</formula>
    </cfRule>
    <cfRule type="expression" dxfId="165" priority="209">
      <formula>$Z34="Gráfico 17"</formula>
    </cfRule>
    <cfRule type="expression" dxfId="164" priority="210">
      <formula>$Z34="Gráfico 16"</formula>
    </cfRule>
    <cfRule type="expression" dxfId="163" priority="211">
      <formula>$Z34="Gráfico 15"</formula>
    </cfRule>
    <cfRule type="expression" dxfId="162" priority="212">
      <formula>$Z34="Gráfico 14"</formula>
    </cfRule>
    <cfRule type="expression" dxfId="161" priority="213">
      <formula>$Z34="Gráfico 12"</formula>
    </cfRule>
    <cfRule type="expression" dxfId="160" priority="214">
      <formula>$Z34="Gráfico 13"</formula>
    </cfRule>
    <cfRule type="expression" dxfId="159" priority="215">
      <formula>$Z34="Gráfico 11"</formula>
    </cfRule>
    <cfRule type="expression" dxfId="158" priority="216">
      <formula>$Z34="Gráfico 9"</formula>
    </cfRule>
    <cfRule type="expression" dxfId="157" priority="217">
      <formula>$Z34="Gráfico 8"</formula>
    </cfRule>
    <cfRule type="expression" dxfId="156" priority="218">
      <formula>$Z34="Gráfico 7"</formula>
    </cfRule>
    <cfRule type="expression" dxfId="155" priority="219">
      <formula>$Z34="Gráfico 6"</formula>
    </cfRule>
    <cfRule type="expression" dxfId="154" priority="220">
      <formula>$Z34="Gráfico 4"</formula>
    </cfRule>
    <cfRule type="expression" dxfId="153" priority="221">
      <formula>$Z34="Gráfico 3"</formula>
    </cfRule>
    <cfRule type="expression" dxfId="152" priority="222">
      <formula>$Z34="Gráfico 2"</formula>
    </cfRule>
    <cfRule type="expression" dxfId="151" priority="223">
      <formula>$Z34="Gráfico 1"</formula>
    </cfRule>
    <cfRule type="expression" dxfId="150" priority="224">
      <formula>$Z34="Gráfico 5"</formula>
    </cfRule>
  </conditionalFormatting>
  <conditionalFormatting sqref="AL34">
    <cfRule type="expression" dxfId="149" priority="151">
      <formula>$Z34="Reporte 2"</formula>
    </cfRule>
    <cfRule type="expression" dxfId="148" priority="152">
      <formula>$Z34="Reporte 1"</formula>
    </cfRule>
    <cfRule type="expression" dxfId="147" priority="153">
      <formula>$Z34="Informe 10"</formula>
    </cfRule>
    <cfRule type="expression" dxfId="146" priority="154">
      <formula>$Z34="Informe 9"</formula>
    </cfRule>
    <cfRule type="expression" dxfId="145" priority="155">
      <formula>$Z34="Informe 8"</formula>
    </cfRule>
    <cfRule type="expression" dxfId="144" priority="156">
      <formula>$Z34="Informe 7"</formula>
    </cfRule>
    <cfRule type="expression" dxfId="143" priority="157">
      <formula>$Z34="Informe 6"</formula>
    </cfRule>
    <cfRule type="expression" dxfId="142" priority="158">
      <formula>$Z34="Informe 5"</formula>
    </cfRule>
    <cfRule type="expression" dxfId="141" priority="159">
      <formula>$Z34="Informe 4"</formula>
    </cfRule>
    <cfRule type="expression" dxfId="140" priority="160">
      <formula>$Z34="Informe 3"</formula>
    </cfRule>
    <cfRule type="expression" dxfId="139" priority="161">
      <formula>$Z34="Informe 2"</formula>
    </cfRule>
    <cfRule type="expression" dxfId="138" priority="162">
      <formula>$Z34="Informe 1"</formula>
    </cfRule>
    <cfRule type="expression" dxfId="137" priority="163">
      <formula>$Z34="Gráfico 10"</formula>
    </cfRule>
    <cfRule type="expression" dxfId="136" priority="164">
      <formula>$Z34="Gráfico 25"</formula>
    </cfRule>
    <cfRule type="expression" dxfId="135" priority="165">
      <formula>$Z34="Gráfico 24"</formula>
    </cfRule>
    <cfRule type="expression" dxfId="134" priority="166">
      <formula>$Z34="Gráfico 23"</formula>
    </cfRule>
    <cfRule type="expression" dxfId="133" priority="167">
      <formula>$Z34="Gráfico 22"</formula>
    </cfRule>
    <cfRule type="expression" dxfId="132" priority="168">
      <formula>$Z34="Gráfico 21"</formula>
    </cfRule>
    <cfRule type="expression" dxfId="131" priority="169">
      <formula>$Z34="Gráfico 20"</formula>
    </cfRule>
    <cfRule type="expression" dxfId="130" priority="170">
      <formula>$Z34="Gráfico 18"</formula>
    </cfRule>
    <cfRule type="expression" dxfId="129" priority="171">
      <formula>$Z34="Gráfico 19"</formula>
    </cfRule>
    <cfRule type="expression" dxfId="128" priority="172">
      <formula>$Z34="Gráfico 17"</formula>
    </cfRule>
    <cfRule type="expression" dxfId="127" priority="173">
      <formula>$Z34="Gráfico 16"</formula>
    </cfRule>
    <cfRule type="expression" dxfId="126" priority="174">
      <formula>$Z34="Gráfico 15"</formula>
    </cfRule>
    <cfRule type="expression" dxfId="125" priority="175">
      <formula>$Z34="Gráfico 14"</formula>
    </cfRule>
    <cfRule type="expression" dxfId="124" priority="176">
      <formula>$Z34="Gráfico 12"</formula>
    </cfRule>
    <cfRule type="expression" dxfId="123" priority="177">
      <formula>$Z34="Gráfico 13"</formula>
    </cfRule>
    <cfRule type="expression" dxfId="122" priority="178">
      <formula>$Z34="Gráfico 11"</formula>
    </cfRule>
    <cfRule type="expression" dxfId="121" priority="179">
      <formula>$Z34="Gráfico 9"</formula>
    </cfRule>
    <cfRule type="expression" dxfId="120" priority="180">
      <formula>$Z34="Gráfico 8"</formula>
    </cfRule>
    <cfRule type="expression" dxfId="119" priority="181">
      <formula>$Z34="Gráfico 7"</formula>
    </cfRule>
    <cfRule type="expression" dxfId="118" priority="182">
      <formula>$Z34="Gráfico 6"</formula>
    </cfRule>
    <cfRule type="expression" dxfId="117" priority="183">
      <formula>$Z34="Gráfico 4"</formula>
    </cfRule>
    <cfRule type="expression" dxfId="116" priority="184">
      <formula>$Z34="Gráfico 3"</formula>
    </cfRule>
    <cfRule type="expression" dxfId="115" priority="185">
      <formula>$Z34="Gráfico 2"</formula>
    </cfRule>
    <cfRule type="expression" dxfId="114" priority="186">
      <formula>$Z34="Gráfico 1"</formula>
    </cfRule>
    <cfRule type="expression" dxfId="113" priority="187">
      <formula>$Z34="Gráfico 5"</formula>
    </cfRule>
  </conditionalFormatting>
  <conditionalFormatting sqref="K34">
    <cfRule type="expression" dxfId="112" priority="150">
      <formula>+LEFT(D34,2)="GR"</formula>
    </cfRule>
  </conditionalFormatting>
  <conditionalFormatting sqref="L34">
    <cfRule type="expression" dxfId="111" priority="149">
      <formula>+LEFT(D34,2)="GR"</formula>
    </cfRule>
  </conditionalFormatting>
  <conditionalFormatting sqref="Z34">
    <cfRule type="expression" dxfId="110" priority="112">
      <formula>$Z34="Reporte 2"</formula>
    </cfRule>
    <cfRule type="expression" dxfId="109" priority="113">
      <formula>$Z34="Reporte 1"</formula>
    </cfRule>
    <cfRule type="expression" dxfId="108" priority="114">
      <formula>$Z34="Informe 10"</formula>
    </cfRule>
    <cfRule type="expression" dxfId="107" priority="115">
      <formula>$Z34="Informe 9"</formula>
    </cfRule>
    <cfRule type="expression" dxfId="106" priority="116">
      <formula>$Z34="Informe 8"</formula>
    </cfRule>
    <cfRule type="expression" dxfId="105" priority="117">
      <formula>$Z34="Informe 7"</formula>
    </cfRule>
    <cfRule type="expression" dxfId="104" priority="118">
      <formula>$Z34="Informe 6"</formula>
    </cfRule>
    <cfRule type="expression" dxfId="103" priority="119">
      <formula>$Z34="Informe 5"</formula>
    </cfRule>
    <cfRule type="expression" dxfId="102" priority="120">
      <formula>$Z34="Informe 4"</formula>
    </cfRule>
    <cfRule type="expression" dxfId="101" priority="121">
      <formula>$Z34="Informe 3"</formula>
    </cfRule>
    <cfRule type="expression" dxfId="100" priority="122">
      <formula>$Z34="Informe 2"</formula>
    </cfRule>
    <cfRule type="expression" dxfId="99" priority="123">
      <formula>$Z34="Informe 1"</formula>
    </cfRule>
    <cfRule type="expression" dxfId="98" priority="124">
      <formula>$Z34="Gráfico 10"</formula>
    </cfRule>
    <cfRule type="expression" dxfId="97" priority="125">
      <formula>$Z34="Gráfico 25"</formula>
    </cfRule>
    <cfRule type="expression" dxfId="96" priority="126">
      <formula>$Z34="Gráfico 24"</formula>
    </cfRule>
    <cfRule type="expression" dxfId="95" priority="127">
      <formula>$Z34="Gráfico 23"</formula>
    </cfRule>
    <cfRule type="expression" dxfId="94" priority="128">
      <formula>$Z34="Gráfico 22"</formula>
    </cfRule>
    <cfRule type="expression" dxfId="93" priority="129">
      <formula>$Z34="Gráfico 21"</formula>
    </cfRule>
    <cfRule type="expression" dxfId="92" priority="130">
      <formula>$Z34="Gráfico 20"</formula>
    </cfRule>
    <cfRule type="expression" dxfId="91" priority="131">
      <formula>$Z34="Gráfico 18"</formula>
    </cfRule>
    <cfRule type="expression" dxfId="90" priority="132">
      <formula>$Z34="Gráfico 19"</formula>
    </cfRule>
    <cfRule type="expression" dxfId="89" priority="133">
      <formula>$Z34="Gráfico 17"</formula>
    </cfRule>
    <cfRule type="expression" dxfId="88" priority="134">
      <formula>$Z34="Gráfico 16"</formula>
    </cfRule>
    <cfRule type="expression" dxfId="87" priority="135">
      <formula>$Z34="Gráfico 15"</formula>
    </cfRule>
    <cfRule type="expression" dxfId="86" priority="136">
      <formula>$Z34="Gráfico 14"</formula>
    </cfRule>
    <cfRule type="expression" dxfId="85" priority="137">
      <formula>$Z34="Gráfico 12"</formula>
    </cfRule>
    <cfRule type="expression" dxfId="84" priority="138">
      <formula>$Z34="Gráfico 13"</formula>
    </cfRule>
    <cfRule type="expression" dxfId="83" priority="139">
      <formula>$Z34="Gráfico 11"</formula>
    </cfRule>
    <cfRule type="expression" dxfId="82" priority="140">
      <formula>$Z34="Gráfico 9"</formula>
    </cfRule>
    <cfRule type="expression" dxfId="81" priority="141">
      <formula>$Z34="Gráfico 8"</formula>
    </cfRule>
    <cfRule type="expression" dxfId="80" priority="142">
      <formula>$Z34="Gráfico 7"</formula>
    </cfRule>
    <cfRule type="expression" dxfId="79" priority="143">
      <formula>$Z34="Gráfico 6"</formula>
    </cfRule>
    <cfRule type="expression" dxfId="78" priority="144">
      <formula>$Z34="Gráfico 4"</formula>
    </cfRule>
    <cfRule type="expression" dxfId="77" priority="145">
      <formula>$Z34="Gráfico 3"</formula>
    </cfRule>
    <cfRule type="expression" dxfId="76" priority="146">
      <formula>$Z34="Gráfico 2"</formula>
    </cfRule>
    <cfRule type="expression" dxfId="75" priority="147">
      <formula>$Z34="Gráfico 1"</formula>
    </cfRule>
    <cfRule type="expression" dxfId="74" priority="148">
      <formula>$Z34="Gráfico 5"</formula>
    </cfRule>
  </conditionalFormatting>
  <conditionalFormatting sqref="V34">
    <cfRule type="expression" dxfId="73" priority="38">
      <formula>$Z34="Reporte 2"</formula>
    </cfRule>
    <cfRule type="expression" dxfId="72" priority="39">
      <formula>$Z34="Reporte 1"</formula>
    </cfRule>
    <cfRule type="expression" dxfId="71" priority="40">
      <formula>$Z34="Informe 10"</formula>
    </cfRule>
    <cfRule type="expression" dxfId="70" priority="41">
      <formula>$Z34="Informe 9"</formula>
    </cfRule>
    <cfRule type="expression" dxfId="69" priority="42">
      <formula>$Z34="Informe 8"</formula>
    </cfRule>
    <cfRule type="expression" dxfId="68" priority="43">
      <formula>$Z34="Informe 7"</formula>
    </cfRule>
    <cfRule type="expression" dxfId="67" priority="44">
      <formula>$Z34="Informe 6"</formula>
    </cfRule>
    <cfRule type="expression" dxfId="66" priority="45">
      <formula>$Z34="Informe 5"</formula>
    </cfRule>
    <cfRule type="expression" dxfId="65" priority="46">
      <formula>$Z34="Informe 4"</formula>
    </cfRule>
    <cfRule type="expression" dxfId="64" priority="47">
      <formula>$Z34="Informe 3"</formula>
    </cfRule>
    <cfRule type="expression" dxfId="63" priority="48">
      <formula>$Z34="Informe 2"</formula>
    </cfRule>
    <cfRule type="expression" dxfId="62" priority="49">
      <formula>$Z34="Informe 1"</formula>
    </cfRule>
    <cfRule type="expression" dxfId="61" priority="50">
      <formula>$Z34="Gráfico 10"</formula>
    </cfRule>
    <cfRule type="expression" dxfId="60" priority="51">
      <formula>$Z34="Gráfico 25"</formula>
    </cfRule>
    <cfRule type="expression" dxfId="59" priority="52">
      <formula>$Z34="Gráfico 24"</formula>
    </cfRule>
    <cfRule type="expression" dxfId="58" priority="53">
      <formula>$Z34="Gráfico 23"</formula>
    </cfRule>
    <cfRule type="expression" dxfId="57" priority="54">
      <formula>$Z34="Gráfico 22"</formula>
    </cfRule>
    <cfRule type="expression" dxfId="56" priority="55">
      <formula>$Z34="Gráfico 21"</formula>
    </cfRule>
    <cfRule type="expression" dxfId="55" priority="56">
      <formula>$Z34="Gráfico 20"</formula>
    </cfRule>
    <cfRule type="expression" dxfId="54" priority="57">
      <formula>$Z34="Gráfico 18"</formula>
    </cfRule>
    <cfRule type="expression" dxfId="53" priority="58">
      <formula>$Z34="Gráfico 19"</formula>
    </cfRule>
    <cfRule type="expression" dxfId="52" priority="59">
      <formula>$Z34="Gráfico 17"</formula>
    </cfRule>
    <cfRule type="expression" dxfId="51" priority="60">
      <formula>$Z34="Gráfico 16"</formula>
    </cfRule>
    <cfRule type="expression" dxfId="50" priority="61">
      <formula>$Z34="Gráfico 15"</formula>
    </cfRule>
    <cfRule type="expression" dxfId="49" priority="62">
      <formula>$Z34="Gráfico 14"</formula>
    </cfRule>
    <cfRule type="expression" dxfId="48" priority="63">
      <formula>$Z34="Gráfico 12"</formula>
    </cfRule>
    <cfRule type="expression" dxfId="47" priority="64">
      <formula>$Z34="Gráfico 13"</formula>
    </cfRule>
    <cfRule type="expression" dxfId="46" priority="65">
      <formula>$Z34="Gráfico 11"</formula>
    </cfRule>
    <cfRule type="expression" dxfId="45" priority="66">
      <formula>$Z34="Gráfico 9"</formula>
    </cfRule>
    <cfRule type="expression" dxfId="44" priority="67">
      <formula>$Z34="Gráfico 8"</formula>
    </cfRule>
    <cfRule type="expression" dxfId="43" priority="68">
      <formula>$Z34="Gráfico 7"</formula>
    </cfRule>
    <cfRule type="expression" dxfId="42" priority="69">
      <formula>$Z34="Gráfico 6"</formula>
    </cfRule>
    <cfRule type="expression" dxfId="41" priority="70">
      <formula>$Z34="Gráfico 4"</formula>
    </cfRule>
    <cfRule type="expression" dxfId="40" priority="71">
      <formula>$Z34="Gráfico 3"</formula>
    </cfRule>
    <cfRule type="expression" dxfId="39" priority="72">
      <formula>$Z34="Gráfico 2"</formula>
    </cfRule>
    <cfRule type="expression" dxfId="38" priority="73">
      <formula>$Z34="Gráfico 1"</formula>
    </cfRule>
    <cfRule type="expression" dxfId="37" priority="74">
      <formula>$Z34="Gráfico 5"</formula>
    </cfRule>
  </conditionalFormatting>
  <conditionalFormatting sqref="P34">
    <cfRule type="expression" dxfId="36" priority="1">
      <formula>$Z34="Reporte 2"</formula>
    </cfRule>
    <cfRule type="expression" dxfId="35" priority="2">
      <formula>$Z34="Reporte 1"</formula>
    </cfRule>
    <cfRule type="expression" dxfId="34" priority="3">
      <formula>$Z34="Informe 10"</formula>
    </cfRule>
    <cfRule type="expression" dxfId="33" priority="4">
      <formula>$Z34="Informe 9"</formula>
    </cfRule>
    <cfRule type="expression" dxfId="32" priority="5">
      <formula>$Z34="Informe 8"</formula>
    </cfRule>
    <cfRule type="expression" dxfId="31" priority="6">
      <formula>$Z34="Informe 7"</formula>
    </cfRule>
    <cfRule type="expression" dxfId="30" priority="7">
      <formula>$Z34="Informe 6"</formula>
    </cfRule>
    <cfRule type="expression" dxfId="29" priority="8">
      <formula>$Z34="Informe 5"</formula>
    </cfRule>
    <cfRule type="expression" dxfId="28" priority="9">
      <formula>$Z34="Informe 4"</formula>
    </cfRule>
    <cfRule type="expression" dxfId="27" priority="10">
      <formula>$Z34="Informe 3"</formula>
    </cfRule>
    <cfRule type="expression" dxfId="26" priority="11">
      <formula>$Z34="Informe 2"</formula>
    </cfRule>
    <cfRule type="expression" dxfId="25" priority="12">
      <formula>$Z34="Informe 1"</formula>
    </cfRule>
    <cfRule type="expression" dxfId="24" priority="13">
      <formula>$Z34="Gráfico 10"</formula>
    </cfRule>
    <cfRule type="expression" dxfId="23" priority="14">
      <formula>$Z34="Gráfico 25"</formula>
    </cfRule>
    <cfRule type="expression" dxfId="22" priority="15">
      <formula>$Z34="Gráfico 24"</formula>
    </cfRule>
    <cfRule type="expression" dxfId="21" priority="16">
      <formula>$Z34="Gráfico 23"</formula>
    </cfRule>
    <cfRule type="expression" dxfId="20" priority="17">
      <formula>$Z34="Gráfico 22"</formula>
    </cfRule>
    <cfRule type="expression" dxfId="19" priority="18">
      <formula>$Z34="Gráfico 21"</formula>
    </cfRule>
    <cfRule type="expression" dxfId="18" priority="19">
      <formula>$Z34="Gráfico 20"</formula>
    </cfRule>
    <cfRule type="expression" dxfId="17" priority="20">
      <formula>$Z34="Gráfico 18"</formula>
    </cfRule>
    <cfRule type="expression" dxfId="16" priority="21">
      <formula>$Z34="Gráfico 19"</formula>
    </cfRule>
    <cfRule type="expression" dxfId="15" priority="22">
      <formula>$Z34="Gráfico 17"</formula>
    </cfRule>
    <cfRule type="expression" dxfId="14" priority="23">
      <formula>$Z34="Gráfico 16"</formula>
    </cfRule>
    <cfRule type="expression" dxfId="13" priority="24">
      <formula>$Z34="Gráfico 15"</formula>
    </cfRule>
    <cfRule type="expression" dxfId="12" priority="25">
      <formula>$Z34="Gráfico 14"</formula>
    </cfRule>
    <cfRule type="expression" dxfId="11" priority="26">
      <formula>$Z34="Gráfico 12"</formula>
    </cfRule>
    <cfRule type="expression" dxfId="10" priority="27">
      <formula>$Z34="Gráfico 13"</formula>
    </cfRule>
    <cfRule type="expression" dxfId="9" priority="28">
      <formula>$Z34="Gráfico 11"</formula>
    </cfRule>
    <cfRule type="expression" dxfId="8" priority="29">
      <formula>$Z34="Gráfico 9"</formula>
    </cfRule>
    <cfRule type="expression" dxfId="7" priority="30">
      <formula>$Z34="Gráfico 8"</formula>
    </cfRule>
    <cfRule type="expression" dxfId="6" priority="31">
      <formula>$Z34="Gráfico 7"</formula>
    </cfRule>
    <cfRule type="expression" dxfId="5" priority="32">
      <formula>$Z34="Gráfico 6"</formula>
    </cfRule>
    <cfRule type="expression" dxfId="4" priority="33">
      <formula>$Z34="Gráfico 4"</formula>
    </cfRule>
    <cfRule type="expression" dxfId="3" priority="34">
      <formula>$Z34="Gráfico 3"</formula>
    </cfRule>
    <cfRule type="expression" dxfId="2" priority="35">
      <formula>$Z34="Gráfico 2"</formula>
    </cfRule>
    <cfRule type="expression" dxfId="1" priority="36">
      <formula>$Z34="Gráfico 1"</formula>
    </cfRule>
    <cfRule type="expression" dxfId="0" priority="37">
      <formula>$Z34="Gráfico 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3" sqref="E13"/>
    </sheetView>
  </sheetViews>
  <sheetFormatPr baseColWidth="10" defaultRowHeight="15" x14ac:dyDescent="0.25"/>
  <sheetData>
    <row r="1" spans="1:3" x14ac:dyDescent="0.25">
      <c r="A1" s="5" t="s">
        <v>10672</v>
      </c>
      <c r="B1" s="5" t="s">
        <v>754</v>
      </c>
      <c r="C1" s="5" t="s">
        <v>10479</v>
      </c>
    </row>
    <row r="2" spans="1:3" x14ac:dyDescent="0.25">
      <c r="A2" s="16">
        <v>1</v>
      </c>
      <c r="B2" t="s">
        <v>795</v>
      </c>
      <c r="C2" s="16">
        <f>+VLOOKUP(Region23[[#This Row],[Código_Región]],Codigos_regiones[],3,0)</f>
        <v>252</v>
      </c>
    </row>
    <row r="3" spans="1:3" x14ac:dyDescent="0.25">
      <c r="A3" s="16">
        <v>2</v>
      </c>
      <c r="B3" t="s">
        <v>756</v>
      </c>
      <c r="C3" s="16">
        <f>+VLOOKUP(Region23[[#This Row],[Código_Región]],Codigos_regiones[],3,0)</f>
        <v>239</v>
      </c>
    </row>
    <row r="4" spans="1:3" x14ac:dyDescent="0.25">
      <c r="A4" s="16">
        <v>3</v>
      </c>
      <c r="B4" t="s">
        <v>765</v>
      </c>
      <c r="C4" s="16">
        <f>+VLOOKUP(Region23[[#This Row],[Código_Región]],Codigos_regiones[],3,0)</f>
        <v>242</v>
      </c>
    </row>
    <row r="5" spans="1:3" x14ac:dyDescent="0.25">
      <c r="A5" s="16">
        <v>4</v>
      </c>
      <c r="B5" t="s">
        <v>771</v>
      </c>
      <c r="C5" s="16">
        <f>+VLOOKUP(Region23[[#This Row],[Código_Región]],Codigos_regiones[],3,0)</f>
        <v>244</v>
      </c>
    </row>
    <row r="6" spans="1:3" x14ac:dyDescent="0.25">
      <c r="A6" s="16">
        <v>5</v>
      </c>
      <c r="B6" t="s">
        <v>798</v>
      </c>
      <c r="C6" s="16">
        <f>+VLOOKUP(Region23[[#This Row],[Código_Región]],Codigos_regiones[],3,0)</f>
        <v>253</v>
      </c>
    </row>
    <row r="7" spans="1:3" x14ac:dyDescent="0.25">
      <c r="A7" s="16">
        <v>6</v>
      </c>
      <c r="B7" t="s">
        <v>1781</v>
      </c>
      <c r="C7" s="16">
        <f>+VLOOKUP(Region23[[#This Row],[Código_Región]],Codigos_regiones[],3,0)</f>
        <v>245</v>
      </c>
    </row>
    <row r="8" spans="1:3" x14ac:dyDescent="0.25">
      <c r="A8" s="16">
        <v>7</v>
      </c>
      <c r="B8" t="s">
        <v>786</v>
      </c>
      <c r="C8" s="16">
        <f>+VLOOKUP(Region23[[#This Row],[Código_Región]],Codigos_regiones[],3,0)</f>
        <v>249</v>
      </c>
    </row>
    <row r="9" spans="1:3" x14ac:dyDescent="0.25">
      <c r="A9" s="16">
        <v>8</v>
      </c>
      <c r="B9" t="s">
        <v>768</v>
      </c>
      <c r="C9" s="16">
        <f>+VLOOKUP(Region23[[#This Row],[Código_Región]],Codigos_regiones[],3,0)</f>
        <v>243</v>
      </c>
    </row>
    <row r="10" spans="1:3" x14ac:dyDescent="0.25">
      <c r="A10" s="16">
        <v>9</v>
      </c>
      <c r="B10" t="s">
        <v>762</v>
      </c>
      <c r="C10" s="16">
        <f>+VLOOKUP(Region23[[#This Row],[Código_Región]],Codigos_regiones[],3,0)</f>
        <v>241</v>
      </c>
    </row>
    <row r="11" spans="1:3" x14ac:dyDescent="0.25">
      <c r="A11" s="16">
        <v>10</v>
      </c>
      <c r="B11" t="s">
        <v>777</v>
      </c>
      <c r="C11" s="16">
        <f>+VLOOKUP(Region23[[#This Row],[Código_Región]],Codigos_regiones[],3,0)</f>
        <v>246</v>
      </c>
    </row>
    <row r="12" spans="1:3" x14ac:dyDescent="0.25">
      <c r="A12" s="16">
        <v>11</v>
      </c>
      <c r="B12" t="s">
        <v>10713</v>
      </c>
      <c r="C12" s="16">
        <f>+VLOOKUP(Region23[[#This Row],[Código_Región]],Codigos_regiones[],3,0)</f>
        <v>238</v>
      </c>
    </row>
    <row r="13" spans="1:3" x14ac:dyDescent="0.25">
      <c r="A13" s="16">
        <v>12</v>
      </c>
      <c r="B13" t="s">
        <v>10711</v>
      </c>
      <c r="C13" s="16">
        <f>+VLOOKUP(Region23[[#This Row],[Código_Región]],Codigos_regiones[],3,0)</f>
        <v>248</v>
      </c>
    </row>
    <row r="14" spans="1:3" x14ac:dyDescent="0.25">
      <c r="A14" s="16">
        <v>13</v>
      </c>
      <c r="B14" t="s">
        <v>10680</v>
      </c>
      <c r="C14" s="16">
        <f>+VLOOKUP(Region23[[#This Row],[Código_Región]],Codigos_regiones[],3,0)</f>
        <v>251</v>
      </c>
    </row>
    <row r="15" spans="1:3" x14ac:dyDescent="0.25">
      <c r="A15" s="16">
        <v>14</v>
      </c>
      <c r="B15" t="s">
        <v>780</v>
      </c>
      <c r="C15" s="16">
        <f>+VLOOKUP(Region23[[#This Row],[Código_Región]],Codigos_regiones[],3,0)</f>
        <v>247</v>
      </c>
    </row>
    <row r="16" spans="1:3" x14ac:dyDescent="0.25">
      <c r="A16" s="16">
        <v>15</v>
      </c>
      <c r="B16" t="s">
        <v>759</v>
      </c>
      <c r="C16" s="16">
        <f>+VLOOKUP(Region23[[#This Row],[Código_Región]],Codigos_regiones[],3,0)</f>
        <v>240</v>
      </c>
    </row>
    <row r="17" spans="1:3" x14ac:dyDescent="0.25">
      <c r="A17" s="16">
        <v>16</v>
      </c>
      <c r="B17" t="s">
        <v>789</v>
      </c>
      <c r="C17"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topLeftCell="A142" workbookViewId="0">
      <selection activeCell="G151" sqref="G151"/>
    </sheetView>
  </sheetViews>
  <sheetFormatPr baseColWidth="10" defaultRowHeight="15" x14ac:dyDescent="0.25"/>
  <sheetData>
    <row r="1" spans="1:3" x14ac:dyDescent="0.25">
      <c r="A1" s="7" t="s">
        <v>13761</v>
      </c>
      <c r="B1" s="7" t="s">
        <v>1061</v>
      </c>
      <c r="C1" s="7" t="s">
        <v>10480</v>
      </c>
    </row>
    <row r="2" spans="1:3" x14ac:dyDescent="0.25">
      <c r="A2" s="16">
        <v>1101</v>
      </c>
      <c r="B2" t="s">
        <v>1059</v>
      </c>
      <c r="C2" s="16">
        <f>+VLOOKUP(Comuna7[[#This Row],[Cod_comuna]],Codigos_comunas[],3,0)</f>
        <v>343</v>
      </c>
    </row>
    <row r="3" spans="1:3" x14ac:dyDescent="0.25">
      <c r="A3" s="16">
        <v>1107</v>
      </c>
      <c r="B3" t="s">
        <v>1064</v>
      </c>
      <c r="C3" s="16">
        <f>+VLOOKUP(Comuna7[[#This Row],[Cod_comuna]],Codigos_comunas[],3,0)</f>
        <v>344</v>
      </c>
    </row>
    <row r="4" spans="1:3" x14ac:dyDescent="0.25">
      <c r="A4" s="16">
        <v>1401</v>
      </c>
      <c r="B4" t="s">
        <v>1067</v>
      </c>
      <c r="C4" s="16">
        <f>+VLOOKUP(Comuna7[[#This Row],[Cod_comuna]],Codigos_comunas[],3,0)</f>
        <v>345</v>
      </c>
    </row>
    <row r="5" spans="1:3" x14ac:dyDescent="0.25">
      <c r="A5" s="16">
        <v>1402</v>
      </c>
      <c r="B5" t="s">
        <v>1070</v>
      </c>
      <c r="C5" s="16">
        <f>+VLOOKUP(Comuna7[[#This Row],[Cod_comuna]],Codigos_comunas[],3,0)</f>
        <v>346</v>
      </c>
    </row>
    <row r="6" spans="1:3" x14ac:dyDescent="0.25">
      <c r="A6" s="16">
        <v>1403</v>
      </c>
      <c r="B6" t="s">
        <v>1073</v>
      </c>
      <c r="C6" s="16">
        <f>+VLOOKUP(Comuna7[[#This Row],[Cod_comuna]],Codigos_comunas[],3,0)</f>
        <v>347</v>
      </c>
    </row>
    <row r="7" spans="1:3" x14ac:dyDescent="0.25">
      <c r="A7" s="16">
        <v>1404</v>
      </c>
      <c r="B7" t="s">
        <v>1076</v>
      </c>
      <c r="C7" s="16">
        <f>+VLOOKUP(Comuna7[[#This Row],[Cod_comuna]],Codigos_comunas[],3,0)</f>
        <v>348</v>
      </c>
    </row>
    <row r="8" spans="1:3" x14ac:dyDescent="0.25">
      <c r="A8" s="16">
        <v>1405</v>
      </c>
      <c r="B8" t="s">
        <v>1079</v>
      </c>
      <c r="C8" s="16">
        <f>+VLOOKUP(Comuna7[[#This Row],[Cod_comuna]],Codigos_comunas[],3,0)</f>
        <v>349</v>
      </c>
    </row>
    <row r="9" spans="1:3" x14ac:dyDescent="0.25">
      <c r="A9" s="16">
        <v>2101</v>
      </c>
      <c r="B9" t="s">
        <v>756</v>
      </c>
      <c r="C9" s="16">
        <f>+VLOOKUP(Comuna7[[#This Row],[Cod_comuna]],Codigos_comunas[],3,0)</f>
        <v>350</v>
      </c>
    </row>
    <row r="10" spans="1:3" x14ac:dyDescent="0.25">
      <c r="A10" s="16">
        <v>2102</v>
      </c>
      <c r="B10" t="s">
        <v>1084</v>
      </c>
      <c r="C10" s="16">
        <f>+VLOOKUP(Comuna7[[#This Row],[Cod_comuna]],Codigos_comunas[],3,0)</f>
        <v>351</v>
      </c>
    </row>
    <row r="11" spans="1:3" x14ac:dyDescent="0.25">
      <c r="A11" s="16">
        <v>2103</v>
      </c>
      <c r="B11" t="s">
        <v>1087</v>
      </c>
      <c r="C11" s="16">
        <f>+VLOOKUP(Comuna7[[#This Row],[Cod_comuna]],Codigos_comunas[],3,0)</f>
        <v>352</v>
      </c>
    </row>
    <row r="12" spans="1:3" x14ac:dyDescent="0.25">
      <c r="A12" s="16">
        <v>2104</v>
      </c>
      <c r="B12" t="s">
        <v>1090</v>
      </c>
      <c r="C12" s="16">
        <f>+VLOOKUP(Comuna7[[#This Row],[Cod_comuna]],Codigos_comunas[],3,0)</f>
        <v>353</v>
      </c>
    </row>
    <row r="13" spans="1:3" x14ac:dyDescent="0.25">
      <c r="A13" s="16">
        <v>2201</v>
      </c>
      <c r="B13" t="s">
        <v>1093</v>
      </c>
      <c r="C13" s="16">
        <f>+VLOOKUP(Comuna7[[#This Row],[Cod_comuna]],Codigos_comunas[],3,0)</f>
        <v>354</v>
      </c>
    </row>
    <row r="14" spans="1:3" x14ac:dyDescent="0.25">
      <c r="A14" s="16">
        <v>2202</v>
      </c>
      <c r="B14" t="s">
        <v>1096</v>
      </c>
      <c r="C14" s="16">
        <f>+VLOOKUP(Comuna7[[#This Row],[Cod_comuna]],Codigos_comunas[],3,0)</f>
        <v>355</v>
      </c>
    </row>
    <row r="15" spans="1:3" x14ac:dyDescent="0.25">
      <c r="A15" s="16">
        <v>2203</v>
      </c>
      <c r="B15" t="s">
        <v>1099</v>
      </c>
      <c r="C15" s="16">
        <f>+VLOOKUP(Comuna7[[#This Row],[Cod_comuna]],Codigos_comunas[],3,0)</f>
        <v>356</v>
      </c>
    </row>
    <row r="16" spans="1:3" x14ac:dyDescent="0.25">
      <c r="A16" s="16">
        <v>2301</v>
      </c>
      <c r="B16" t="s">
        <v>1102</v>
      </c>
      <c r="C16" s="16">
        <f>+VLOOKUP(Comuna7[[#This Row],[Cod_comuna]],Codigos_comunas[],3,0)</f>
        <v>357</v>
      </c>
    </row>
    <row r="17" spans="1:3" x14ac:dyDescent="0.25">
      <c r="A17" s="16">
        <v>2302</v>
      </c>
      <c r="B17" t="s">
        <v>1105</v>
      </c>
      <c r="C17" s="16">
        <f>+VLOOKUP(Comuna7[[#This Row],[Cod_comuna]],Codigos_comunas[],3,0)</f>
        <v>358</v>
      </c>
    </row>
    <row r="18" spans="1:3" x14ac:dyDescent="0.25">
      <c r="A18" s="16">
        <v>3101</v>
      </c>
      <c r="B18" t="s">
        <v>1108</v>
      </c>
      <c r="C18" s="16">
        <f>+VLOOKUP(Comuna7[[#This Row],[Cod_comuna]],Codigos_comunas[],3,0)</f>
        <v>359</v>
      </c>
    </row>
    <row r="19" spans="1:3" x14ac:dyDescent="0.25">
      <c r="A19" s="16">
        <v>3102</v>
      </c>
      <c r="B19" t="s">
        <v>1111</v>
      </c>
      <c r="C19" s="16">
        <f>+VLOOKUP(Comuna7[[#This Row],[Cod_comuna]],Codigos_comunas[],3,0)</f>
        <v>360</v>
      </c>
    </row>
    <row r="20" spans="1:3" x14ac:dyDescent="0.25">
      <c r="A20" s="16">
        <v>3103</v>
      </c>
      <c r="B20" t="s">
        <v>1114</v>
      </c>
      <c r="C20" s="16">
        <f>+VLOOKUP(Comuna7[[#This Row],[Cod_comuna]],Codigos_comunas[],3,0)</f>
        <v>361</v>
      </c>
    </row>
    <row r="21" spans="1:3" x14ac:dyDescent="0.25">
      <c r="A21" s="16">
        <v>3201</v>
      </c>
      <c r="B21" t="s">
        <v>1117</v>
      </c>
      <c r="C21" s="16">
        <f>+VLOOKUP(Comuna7[[#This Row],[Cod_comuna]],Codigos_comunas[],3,0)</f>
        <v>362</v>
      </c>
    </row>
    <row r="22" spans="1:3" x14ac:dyDescent="0.25">
      <c r="A22" s="16">
        <v>3202</v>
      </c>
      <c r="B22" t="s">
        <v>1120</v>
      </c>
      <c r="C22" s="16">
        <f>+VLOOKUP(Comuna7[[#This Row],[Cod_comuna]],Codigos_comunas[],3,0)</f>
        <v>363</v>
      </c>
    </row>
    <row r="23" spans="1:3" x14ac:dyDescent="0.25">
      <c r="A23" s="16">
        <v>3301</v>
      </c>
      <c r="B23" t="s">
        <v>1123</v>
      </c>
      <c r="C23" s="16">
        <f>+VLOOKUP(Comuna7[[#This Row],[Cod_comuna]],Codigos_comunas[],3,0)</f>
        <v>364</v>
      </c>
    </row>
    <row r="24" spans="1:3" x14ac:dyDescent="0.25">
      <c r="A24" s="16">
        <v>3302</v>
      </c>
      <c r="B24" t="s">
        <v>1126</v>
      </c>
      <c r="C24" s="16">
        <f>+VLOOKUP(Comuna7[[#This Row],[Cod_comuna]],Codigos_comunas[],3,0)</f>
        <v>365</v>
      </c>
    </row>
    <row r="25" spans="1:3" x14ac:dyDescent="0.25">
      <c r="A25" s="16">
        <v>3303</v>
      </c>
      <c r="B25" t="s">
        <v>1129</v>
      </c>
      <c r="C25" s="16">
        <f>+VLOOKUP(Comuna7[[#This Row],[Cod_comuna]],Codigos_comunas[],3,0)</f>
        <v>366</v>
      </c>
    </row>
    <row r="26" spans="1:3" x14ac:dyDescent="0.25">
      <c r="A26" s="16">
        <v>3304</v>
      </c>
      <c r="B26" t="s">
        <v>1132</v>
      </c>
      <c r="C26" s="16">
        <f>+VLOOKUP(Comuna7[[#This Row],[Cod_comuna]],Codigos_comunas[],3,0)</f>
        <v>367</v>
      </c>
    </row>
    <row r="27" spans="1:3" x14ac:dyDescent="0.25">
      <c r="A27" s="16">
        <v>4101</v>
      </c>
      <c r="B27" t="s">
        <v>1135</v>
      </c>
      <c r="C27" s="16">
        <f>+VLOOKUP(Comuna7[[#This Row],[Cod_comuna]],Codigos_comunas[],3,0)</f>
        <v>368</v>
      </c>
    </row>
    <row r="28" spans="1:3" x14ac:dyDescent="0.25">
      <c r="A28" s="16">
        <v>4102</v>
      </c>
      <c r="B28" t="s">
        <v>771</v>
      </c>
      <c r="C28" s="16">
        <f>+VLOOKUP(Comuna7[[#This Row],[Cod_comuna]],Codigos_comunas[],3,0)</f>
        <v>369</v>
      </c>
    </row>
    <row r="29" spans="1:3" x14ac:dyDescent="0.25">
      <c r="A29" s="16">
        <v>4103</v>
      </c>
      <c r="B29" t="s">
        <v>1140</v>
      </c>
      <c r="C29" s="16">
        <f>+VLOOKUP(Comuna7[[#This Row],[Cod_comuna]],Codigos_comunas[],3,0)</f>
        <v>370</v>
      </c>
    </row>
    <row r="30" spans="1:3" x14ac:dyDescent="0.25">
      <c r="A30" s="16">
        <v>4104</v>
      </c>
      <c r="B30" t="s">
        <v>1143</v>
      </c>
      <c r="C30" s="16">
        <f>+VLOOKUP(Comuna7[[#This Row],[Cod_comuna]],Codigos_comunas[],3,0)</f>
        <v>371</v>
      </c>
    </row>
    <row r="31" spans="1:3" x14ac:dyDescent="0.25">
      <c r="A31" s="16">
        <v>4105</v>
      </c>
      <c r="B31" t="s">
        <v>1146</v>
      </c>
      <c r="C31" s="16">
        <f>+VLOOKUP(Comuna7[[#This Row],[Cod_comuna]],Codigos_comunas[],3,0)</f>
        <v>372</v>
      </c>
    </row>
    <row r="32" spans="1:3" x14ac:dyDescent="0.25">
      <c r="A32" s="16">
        <v>4106</v>
      </c>
      <c r="B32" t="s">
        <v>1149</v>
      </c>
      <c r="C32" s="16">
        <f>+VLOOKUP(Comuna7[[#This Row],[Cod_comuna]],Codigos_comunas[],3,0)</f>
        <v>373</v>
      </c>
    </row>
    <row r="33" spans="1:3" x14ac:dyDescent="0.25">
      <c r="A33" s="16">
        <v>4201</v>
      </c>
      <c r="B33" t="s">
        <v>1152</v>
      </c>
      <c r="C33" s="16">
        <f>+VLOOKUP(Comuna7[[#This Row],[Cod_comuna]],Codigos_comunas[],3,0)</f>
        <v>374</v>
      </c>
    </row>
    <row r="34" spans="1:3" x14ac:dyDescent="0.25">
      <c r="A34" s="16">
        <v>4202</v>
      </c>
      <c r="B34" t="s">
        <v>1155</v>
      </c>
      <c r="C34" s="16">
        <f>+VLOOKUP(Comuna7[[#This Row],[Cod_comuna]],Codigos_comunas[],3,0)</f>
        <v>375</v>
      </c>
    </row>
    <row r="35" spans="1:3" x14ac:dyDescent="0.25">
      <c r="A35" s="16">
        <v>4203</v>
      </c>
      <c r="B35" t="s">
        <v>1158</v>
      </c>
      <c r="C35" s="16">
        <f>+VLOOKUP(Comuna7[[#This Row],[Cod_comuna]],Codigos_comunas[],3,0)</f>
        <v>376</v>
      </c>
    </row>
    <row r="36" spans="1:3" x14ac:dyDescent="0.25">
      <c r="A36" s="16">
        <v>4204</v>
      </c>
      <c r="B36" t="s">
        <v>1161</v>
      </c>
      <c r="C36" s="16">
        <f>+VLOOKUP(Comuna7[[#This Row],[Cod_comuna]],Codigos_comunas[],3,0)</f>
        <v>377</v>
      </c>
    </row>
    <row r="37" spans="1:3" x14ac:dyDescent="0.25">
      <c r="A37" s="16">
        <v>4301</v>
      </c>
      <c r="B37" t="s">
        <v>1164</v>
      </c>
      <c r="C37" s="16">
        <f>+VLOOKUP(Comuna7[[#This Row],[Cod_comuna]],Codigos_comunas[],3,0)</f>
        <v>378</v>
      </c>
    </row>
    <row r="38" spans="1:3" x14ac:dyDescent="0.25">
      <c r="A38" s="16">
        <v>4302</v>
      </c>
      <c r="B38" t="s">
        <v>1167</v>
      </c>
      <c r="C38" s="16">
        <f>+VLOOKUP(Comuna7[[#This Row],[Cod_comuna]],Codigos_comunas[],3,0)</f>
        <v>379</v>
      </c>
    </row>
    <row r="39" spans="1:3" x14ac:dyDescent="0.25">
      <c r="A39" s="16">
        <v>4303</v>
      </c>
      <c r="B39" t="s">
        <v>1170</v>
      </c>
      <c r="C39" s="16">
        <f>+VLOOKUP(Comuna7[[#This Row],[Cod_comuna]],Codigos_comunas[],3,0)</f>
        <v>380</v>
      </c>
    </row>
    <row r="40" spans="1:3" x14ac:dyDescent="0.25">
      <c r="A40" s="16">
        <v>4304</v>
      </c>
      <c r="B40" t="s">
        <v>1173</v>
      </c>
      <c r="C40" s="16">
        <f>+VLOOKUP(Comuna7[[#This Row],[Cod_comuna]],Codigos_comunas[],3,0)</f>
        <v>381</v>
      </c>
    </row>
    <row r="41" spans="1:3" x14ac:dyDescent="0.25">
      <c r="A41" s="16">
        <v>4305</v>
      </c>
      <c r="B41" t="s">
        <v>1176</v>
      </c>
      <c r="C41" s="16">
        <f>+VLOOKUP(Comuna7[[#This Row],[Cod_comuna]],Codigos_comunas[],3,0)</f>
        <v>382</v>
      </c>
    </row>
    <row r="42" spans="1:3" x14ac:dyDescent="0.25">
      <c r="A42" s="16">
        <v>5101</v>
      </c>
      <c r="B42" t="s">
        <v>798</v>
      </c>
      <c r="C42" s="16">
        <f>+VLOOKUP(Comuna7[[#This Row],[Cod_comuna]],Codigos_comunas[],3,0)</f>
        <v>383</v>
      </c>
    </row>
    <row r="43" spans="1:3" x14ac:dyDescent="0.25">
      <c r="A43" s="16">
        <v>5102</v>
      </c>
      <c r="B43" t="s">
        <v>1181</v>
      </c>
      <c r="C43" s="16">
        <f>+VLOOKUP(Comuna7[[#This Row],[Cod_comuna]],Codigos_comunas[],3,0)</f>
        <v>384</v>
      </c>
    </row>
    <row r="44" spans="1:3" x14ac:dyDescent="0.25">
      <c r="A44" s="16">
        <v>5103</v>
      </c>
      <c r="B44" t="s">
        <v>1184</v>
      </c>
      <c r="C44" s="16">
        <f>+VLOOKUP(Comuna7[[#This Row],[Cod_comuna]],Codigos_comunas[],3,0)</f>
        <v>385</v>
      </c>
    </row>
    <row r="45" spans="1:3" x14ac:dyDescent="0.25">
      <c r="A45" s="16">
        <v>5104</v>
      </c>
      <c r="B45" t="s">
        <v>1187</v>
      </c>
      <c r="C45" s="16">
        <f>+VLOOKUP(Comuna7[[#This Row],[Cod_comuna]],Codigos_comunas[],3,0)</f>
        <v>386</v>
      </c>
    </row>
    <row r="46" spans="1:3" x14ac:dyDescent="0.25">
      <c r="A46" s="16">
        <v>5105</v>
      </c>
      <c r="B46" t="s">
        <v>1190</v>
      </c>
      <c r="C46" s="16">
        <f>+VLOOKUP(Comuna7[[#This Row],[Cod_comuna]],Codigos_comunas[],3,0)</f>
        <v>387</v>
      </c>
    </row>
    <row r="47" spans="1:3" x14ac:dyDescent="0.25">
      <c r="A47" s="16">
        <v>5107</v>
      </c>
      <c r="B47" t="s">
        <v>1193</v>
      </c>
      <c r="C47" s="16">
        <f>+VLOOKUP(Comuna7[[#This Row],[Cod_comuna]],Codigos_comunas[],3,0)</f>
        <v>388</v>
      </c>
    </row>
    <row r="48" spans="1:3" x14ac:dyDescent="0.25">
      <c r="A48" s="16">
        <v>5109</v>
      </c>
      <c r="B48" t="s">
        <v>1196</v>
      </c>
      <c r="C48" s="16">
        <f>+VLOOKUP(Comuna7[[#This Row],[Cod_comuna]],Codigos_comunas[],3,0)</f>
        <v>389</v>
      </c>
    </row>
    <row r="49" spans="1:3" x14ac:dyDescent="0.25">
      <c r="A49" s="16">
        <v>5201</v>
      </c>
      <c r="B49" t="s">
        <v>1199</v>
      </c>
      <c r="C49" s="16">
        <f>+VLOOKUP(Comuna7[[#This Row],[Cod_comuna]],Codigos_comunas[],3,0)</f>
        <v>390</v>
      </c>
    </row>
    <row r="50" spans="1:3" x14ac:dyDescent="0.25">
      <c r="A50" s="16">
        <v>5301</v>
      </c>
      <c r="B50" t="s">
        <v>1202</v>
      </c>
      <c r="C50" s="16">
        <f>+VLOOKUP(Comuna7[[#This Row],[Cod_comuna]],Codigos_comunas[],3,0)</f>
        <v>391</v>
      </c>
    </row>
    <row r="51" spans="1:3" x14ac:dyDescent="0.25">
      <c r="A51" s="16">
        <v>5302</v>
      </c>
      <c r="B51" t="s">
        <v>1205</v>
      </c>
      <c r="C51" s="16">
        <f>+VLOOKUP(Comuna7[[#This Row],[Cod_comuna]],Codigos_comunas[],3,0)</f>
        <v>392</v>
      </c>
    </row>
    <row r="52" spans="1:3" x14ac:dyDescent="0.25">
      <c r="A52" s="16">
        <v>5303</v>
      </c>
      <c r="B52" t="s">
        <v>1208</v>
      </c>
      <c r="C52" s="16">
        <f>+VLOOKUP(Comuna7[[#This Row],[Cod_comuna]],Codigos_comunas[],3,0)</f>
        <v>393</v>
      </c>
    </row>
    <row r="53" spans="1:3" x14ac:dyDescent="0.25">
      <c r="A53" s="16">
        <v>5304</v>
      </c>
      <c r="B53" t="s">
        <v>1211</v>
      </c>
      <c r="C53" s="16">
        <f>+VLOOKUP(Comuna7[[#This Row],[Cod_comuna]],Codigos_comunas[],3,0)</f>
        <v>394</v>
      </c>
    </row>
    <row r="54" spans="1:3" x14ac:dyDescent="0.25">
      <c r="A54" s="16">
        <v>5401</v>
      </c>
      <c r="B54" t="s">
        <v>1214</v>
      </c>
      <c r="C54" s="16">
        <f>+VLOOKUP(Comuna7[[#This Row],[Cod_comuna]],Codigos_comunas[],3,0)</f>
        <v>395</v>
      </c>
    </row>
    <row r="55" spans="1:3" x14ac:dyDescent="0.25">
      <c r="A55" s="16">
        <v>5402</v>
      </c>
      <c r="B55" t="s">
        <v>1217</v>
      </c>
      <c r="C55" s="16">
        <f>+VLOOKUP(Comuna7[[#This Row],[Cod_comuna]],Codigos_comunas[],3,0)</f>
        <v>396</v>
      </c>
    </row>
    <row r="56" spans="1:3" x14ac:dyDescent="0.25">
      <c r="A56" s="16">
        <v>5403</v>
      </c>
      <c r="B56" t="s">
        <v>1220</v>
      </c>
      <c r="C56" s="16">
        <f>+VLOOKUP(Comuna7[[#This Row],[Cod_comuna]],Codigos_comunas[],3,0)</f>
        <v>397</v>
      </c>
    </row>
    <row r="57" spans="1:3" x14ac:dyDescent="0.25">
      <c r="A57" s="16">
        <v>5404</v>
      </c>
      <c r="B57" t="s">
        <v>1223</v>
      </c>
      <c r="C57" s="16">
        <f>+VLOOKUP(Comuna7[[#This Row],[Cod_comuna]],Codigos_comunas[],3,0)</f>
        <v>398</v>
      </c>
    </row>
    <row r="58" spans="1:3" x14ac:dyDescent="0.25">
      <c r="A58" s="16">
        <v>5405</v>
      </c>
      <c r="B58" t="s">
        <v>1226</v>
      </c>
      <c r="C58" s="16">
        <f>+VLOOKUP(Comuna7[[#This Row],[Cod_comuna]],Codigos_comunas[],3,0)</f>
        <v>399</v>
      </c>
    </row>
    <row r="59" spans="1:3" x14ac:dyDescent="0.25">
      <c r="A59" s="16">
        <v>5501</v>
      </c>
      <c r="B59" t="s">
        <v>1229</v>
      </c>
      <c r="C59" s="16">
        <f>+VLOOKUP(Comuna7[[#This Row],[Cod_comuna]],Codigos_comunas[],3,0)</f>
        <v>400</v>
      </c>
    </row>
    <row r="60" spans="1:3" x14ac:dyDescent="0.25">
      <c r="A60" s="16">
        <v>5502</v>
      </c>
      <c r="B60" t="s">
        <v>10714</v>
      </c>
      <c r="C60" s="16">
        <f>+VLOOKUP(Comuna7[[#This Row],[Cod_comuna]],Codigos_comunas[],3,0)</f>
        <v>401</v>
      </c>
    </row>
    <row r="61" spans="1:3" x14ac:dyDescent="0.25">
      <c r="A61" s="16">
        <v>5503</v>
      </c>
      <c r="B61" t="s">
        <v>1235</v>
      </c>
      <c r="C61" s="16">
        <f>+VLOOKUP(Comuna7[[#This Row],[Cod_comuna]],Codigos_comunas[],3,0)</f>
        <v>402</v>
      </c>
    </row>
    <row r="62" spans="1:3" x14ac:dyDescent="0.25">
      <c r="A62" s="16">
        <v>5504</v>
      </c>
      <c r="B62" t="s">
        <v>1238</v>
      </c>
      <c r="C62" s="16">
        <f>+VLOOKUP(Comuna7[[#This Row],[Cod_comuna]],Codigos_comunas[],3,0)</f>
        <v>403</v>
      </c>
    </row>
    <row r="63" spans="1:3" x14ac:dyDescent="0.25">
      <c r="A63" s="16">
        <v>5506</v>
      </c>
      <c r="B63" t="s">
        <v>1241</v>
      </c>
      <c r="C63" s="16">
        <f>+VLOOKUP(Comuna7[[#This Row],[Cod_comuna]],Codigos_comunas[],3,0)</f>
        <v>404</v>
      </c>
    </row>
    <row r="64" spans="1:3" x14ac:dyDescent="0.25">
      <c r="A64" s="16">
        <v>5601</v>
      </c>
      <c r="B64" t="s">
        <v>1244</v>
      </c>
      <c r="C64" s="16">
        <f>+VLOOKUP(Comuna7[[#This Row],[Cod_comuna]],Codigos_comunas[],3,0)</f>
        <v>405</v>
      </c>
    </row>
    <row r="65" spans="1:3" x14ac:dyDescent="0.25">
      <c r="A65" s="16">
        <v>5602</v>
      </c>
      <c r="B65" t="s">
        <v>1247</v>
      </c>
      <c r="C65" s="16">
        <f>+VLOOKUP(Comuna7[[#This Row],[Cod_comuna]],Codigos_comunas[],3,0)</f>
        <v>406</v>
      </c>
    </row>
    <row r="66" spans="1:3" x14ac:dyDescent="0.25">
      <c r="A66" s="16">
        <v>5603</v>
      </c>
      <c r="B66" t="s">
        <v>1250</v>
      </c>
      <c r="C66" s="16">
        <f>+VLOOKUP(Comuna7[[#This Row],[Cod_comuna]],Codigos_comunas[],3,0)</f>
        <v>407</v>
      </c>
    </row>
    <row r="67" spans="1:3" x14ac:dyDescent="0.25">
      <c r="A67" s="16">
        <v>5604</v>
      </c>
      <c r="B67" t="s">
        <v>1253</v>
      </c>
      <c r="C67" s="16">
        <f>+VLOOKUP(Comuna7[[#This Row],[Cod_comuna]],Codigos_comunas[],3,0)</f>
        <v>408</v>
      </c>
    </row>
    <row r="68" spans="1:3" x14ac:dyDescent="0.25">
      <c r="A68" s="16">
        <v>5605</v>
      </c>
      <c r="B68" t="s">
        <v>1256</v>
      </c>
      <c r="C68" s="16">
        <f>+VLOOKUP(Comuna7[[#This Row],[Cod_comuna]],Codigos_comunas[],3,0)</f>
        <v>409</v>
      </c>
    </row>
    <row r="69" spans="1:3" x14ac:dyDescent="0.25">
      <c r="A69" s="16">
        <v>5606</v>
      </c>
      <c r="B69" t="s">
        <v>1259</v>
      </c>
      <c r="C69" s="16">
        <f>+VLOOKUP(Comuna7[[#This Row],[Cod_comuna]],Codigos_comunas[],3,0)</f>
        <v>410</v>
      </c>
    </row>
    <row r="70" spans="1:3" x14ac:dyDescent="0.25">
      <c r="A70" s="16">
        <v>5701</v>
      </c>
      <c r="B70" t="s">
        <v>1262</v>
      </c>
      <c r="C70" s="16">
        <f>+VLOOKUP(Comuna7[[#This Row],[Cod_comuna]],Codigos_comunas[],3,0)</f>
        <v>411</v>
      </c>
    </row>
    <row r="71" spans="1:3" x14ac:dyDescent="0.25">
      <c r="A71" s="16">
        <v>5702</v>
      </c>
      <c r="B71" t="s">
        <v>1265</v>
      </c>
      <c r="C71" s="16">
        <f>+VLOOKUP(Comuna7[[#This Row],[Cod_comuna]],Codigos_comunas[],3,0)</f>
        <v>412</v>
      </c>
    </row>
    <row r="72" spans="1:3" x14ac:dyDescent="0.25">
      <c r="A72" s="16">
        <v>5703</v>
      </c>
      <c r="B72" t="s">
        <v>1268</v>
      </c>
      <c r="C72" s="16">
        <f>+VLOOKUP(Comuna7[[#This Row],[Cod_comuna]],Codigos_comunas[],3,0)</f>
        <v>413</v>
      </c>
    </row>
    <row r="73" spans="1:3" x14ac:dyDescent="0.25">
      <c r="A73" s="16">
        <v>5704</v>
      </c>
      <c r="B73" t="s">
        <v>1271</v>
      </c>
      <c r="C73" s="16">
        <f>+VLOOKUP(Comuna7[[#This Row],[Cod_comuna]],Codigos_comunas[],3,0)</f>
        <v>414</v>
      </c>
    </row>
    <row r="74" spans="1:3" x14ac:dyDescent="0.25">
      <c r="A74" s="16">
        <v>5705</v>
      </c>
      <c r="B74" t="s">
        <v>1274</v>
      </c>
      <c r="C74" s="16">
        <f>+VLOOKUP(Comuna7[[#This Row],[Cod_comuna]],Codigos_comunas[],3,0)</f>
        <v>415</v>
      </c>
    </row>
    <row r="75" spans="1:3" x14ac:dyDescent="0.25">
      <c r="A75" s="16">
        <v>5706</v>
      </c>
      <c r="B75" t="s">
        <v>1277</v>
      </c>
      <c r="C75" s="16">
        <f>+VLOOKUP(Comuna7[[#This Row],[Cod_comuna]],Codigos_comunas[],3,0)</f>
        <v>416</v>
      </c>
    </row>
    <row r="76" spans="1:3" x14ac:dyDescent="0.25">
      <c r="A76" s="16">
        <v>5801</v>
      </c>
      <c r="B76" t="s">
        <v>1280</v>
      </c>
      <c r="C76" s="16">
        <f>+VLOOKUP(Comuna7[[#This Row],[Cod_comuna]],Codigos_comunas[],3,0)</f>
        <v>417</v>
      </c>
    </row>
    <row r="77" spans="1:3" x14ac:dyDescent="0.25">
      <c r="A77" s="16">
        <v>5802</v>
      </c>
      <c r="B77" t="s">
        <v>1283</v>
      </c>
      <c r="C77" s="16">
        <f>+VLOOKUP(Comuna7[[#This Row],[Cod_comuna]],Codigos_comunas[],3,0)</f>
        <v>418</v>
      </c>
    </row>
    <row r="78" spans="1:3" x14ac:dyDescent="0.25">
      <c r="A78" s="16">
        <v>5803</v>
      </c>
      <c r="B78" t="s">
        <v>1286</v>
      </c>
      <c r="C78" s="16">
        <f>+VLOOKUP(Comuna7[[#This Row],[Cod_comuna]],Codigos_comunas[],3,0)</f>
        <v>419</v>
      </c>
    </row>
    <row r="79" spans="1:3" x14ac:dyDescent="0.25">
      <c r="A79" s="16">
        <v>5804</v>
      </c>
      <c r="B79" t="s">
        <v>1289</v>
      </c>
      <c r="C79" s="16">
        <f>+VLOOKUP(Comuna7[[#This Row],[Cod_comuna]],Codigos_comunas[],3,0)</f>
        <v>420</v>
      </c>
    </row>
    <row r="80" spans="1:3" x14ac:dyDescent="0.25">
      <c r="A80" s="16">
        <v>6101</v>
      </c>
      <c r="B80" t="s">
        <v>1292</v>
      </c>
      <c r="C80" s="16">
        <f>+VLOOKUP(Comuna7[[#This Row],[Cod_comuna]],Codigos_comunas[],3,0)</f>
        <v>421</v>
      </c>
    </row>
    <row r="81" spans="1:3" x14ac:dyDescent="0.25">
      <c r="A81" s="16">
        <v>6102</v>
      </c>
      <c r="B81" t="s">
        <v>1295</v>
      </c>
      <c r="C81" s="16">
        <f>+VLOOKUP(Comuna7[[#This Row],[Cod_comuna]],Codigos_comunas[],3,0)</f>
        <v>422</v>
      </c>
    </row>
    <row r="82" spans="1:3" x14ac:dyDescent="0.25">
      <c r="A82" s="16">
        <v>6103</v>
      </c>
      <c r="B82" t="s">
        <v>1298</v>
      </c>
      <c r="C82" s="16">
        <f>+VLOOKUP(Comuna7[[#This Row],[Cod_comuna]],Codigos_comunas[],3,0)</f>
        <v>423</v>
      </c>
    </row>
    <row r="83" spans="1:3" x14ac:dyDescent="0.25">
      <c r="A83" s="16">
        <v>6104</v>
      </c>
      <c r="B83" t="s">
        <v>1301</v>
      </c>
      <c r="C83" s="16">
        <f>+VLOOKUP(Comuna7[[#This Row],[Cod_comuna]],Codigos_comunas[],3,0)</f>
        <v>424</v>
      </c>
    </row>
    <row r="84" spans="1:3" x14ac:dyDescent="0.25">
      <c r="A84" s="16">
        <v>6105</v>
      </c>
      <c r="B84" t="s">
        <v>1304</v>
      </c>
      <c r="C84" s="16">
        <f>+VLOOKUP(Comuna7[[#This Row],[Cod_comuna]],Codigos_comunas[],3,0)</f>
        <v>425</v>
      </c>
    </row>
    <row r="85" spans="1:3" x14ac:dyDescent="0.25">
      <c r="A85" s="16">
        <v>6106</v>
      </c>
      <c r="B85" t="s">
        <v>1307</v>
      </c>
      <c r="C85" s="16">
        <f>+VLOOKUP(Comuna7[[#This Row],[Cod_comuna]],Codigos_comunas[],3,0)</f>
        <v>426</v>
      </c>
    </row>
    <row r="86" spans="1:3" x14ac:dyDescent="0.25">
      <c r="A86" s="16">
        <v>6107</v>
      </c>
      <c r="B86" t="s">
        <v>1310</v>
      </c>
      <c r="C86" s="16">
        <f>+VLOOKUP(Comuna7[[#This Row],[Cod_comuna]],Codigos_comunas[],3,0)</f>
        <v>427</v>
      </c>
    </row>
    <row r="87" spans="1:3" x14ac:dyDescent="0.25">
      <c r="A87" s="16">
        <v>6108</v>
      </c>
      <c r="B87" t="s">
        <v>1313</v>
      </c>
      <c r="C87" s="16">
        <f>+VLOOKUP(Comuna7[[#This Row],[Cod_comuna]],Codigos_comunas[],3,0)</f>
        <v>428</v>
      </c>
    </row>
    <row r="88" spans="1:3" x14ac:dyDescent="0.25">
      <c r="A88" s="16">
        <v>6109</v>
      </c>
      <c r="B88" t="s">
        <v>1316</v>
      </c>
      <c r="C88" s="16">
        <f>+VLOOKUP(Comuna7[[#This Row],[Cod_comuna]],Codigos_comunas[],3,0)</f>
        <v>429</v>
      </c>
    </row>
    <row r="89" spans="1:3" x14ac:dyDescent="0.25">
      <c r="A89" s="16">
        <v>6110</v>
      </c>
      <c r="B89" t="s">
        <v>1319</v>
      </c>
      <c r="C89" s="16">
        <f>+VLOOKUP(Comuna7[[#This Row],[Cod_comuna]],Codigos_comunas[],3,0)</f>
        <v>430</v>
      </c>
    </row>
    <row r="90" spans="1:3" x14ac:dyDescent="0.25">
      <c r="A90" s="16">
        <v>6111</v>
      </c>
      <c r="B90" t="s">
        <v>1322</v>
      </c>
      <c r="C90" s="16">
        <f>+VLOOKUP(Comuna7[[#This Row],[Cod_comuna]],Codigos_comunas[],3,0)</f>
        <v>431</v>
      </c>
    </row>
    <row r="91" spans="1:3" x14ac:dyDescent="0.25">
      <c r="A91" s="16">
        <v>6112</v>
      </c>
      <c r="B91" t="s">
        <v>1325</v>
      </c>
      <c r="C91" s="16">
        <f>+VLOOKUP(Comuna7[[#This Row],[Cod_comuna]],Codigos_comunas[],3,0)</f>
        <v>432</v>
      </c>
    </row>
    <row r="92" spans="1:3" x14ac:dyDescent="0.25">
      <c r="A92" s="16">
        <v>6113</v>
      </c>
      <c r="B92" t="s">
        <v>1328</v>
      </c>
      <c r="C92" s="16">
        <f>+VLOOKUP(Comuna7[[#This Row],[Cod_comuna]],Codigos_comunas[],3,0)</f>
        <v>433</v>
      </c>
    </row>
    <row r="93" spans="1:3" x14ac:dyDescent="0.25">
      <c r="A93" s="16">
        <v>6114</v>
      </c>
      <c r="B93" t="s">
        <v>1331</v>
      </c>
      <c r="C93" s="16">
        <f>+VLOOKUP(Comuna7[[#This Row],[Cod_comuna]],Codigos_comunas[],3,0)</f>
        <v>434</v>
      </c>
    </row>
    <row r="94" spans="1:3" x14ac:dyDescent="0.25">
      <c r="A94" s="16">
        <v>6115</v>
      </c>
      <c r="B94" t="s">
        <v>1334</v>
      </c>
      <c r="C94" s="16">
        <f>+VLOOKUP(Comuna7[[#This Row],[Cod_comuna]],Codigos_comunas[],3,0)</f>
        <v>435</v>
      </c>
    </row>
    <row r="95" spans="1:3" x14ac:dyDescent="0.25">
      <c r="A95" s="16">
        <v>6116</v>
      </c>
      <c r="B95" t="s">
        <v>1337</v>
      </c>
      <c r="C95" s="16">
        <f>+VLOOKUP(Comuna7[[#This Row],[Cod_comuna]],Codigos_comunas[],3,0)</f>
        <v>436</v>
      </c>
    </row>
    <row r="96" spans="1:3" x14ac:dyDescent="0.25">
      <c r="A96" s="16">
        <v>6117</v>
      </c>
      <c r="B96" t="s">
        <v>1035</v>
      </c>
      <c r="C96" s="16">
        <f>+VLOOKUP(Comuna7[[#This Row],[Cod_comuna]],Codigos_comunas[],3,0)</f>
        <v>437</v>
      </c>
    </row>
    <row r="97" spans="1:3" x14ac:dyDescent="0.25">
      <c r="A97" s="16">
        <v>6201</v>
      </c>
      <c r="B97" t="s">
        <v>1342</v>
      </c>
      <c r="C97" s="16">
        <f>+VLOOKUP(Comuna7[[#This Row],[Cod_comuna]],Codigos_comunas[],3,0)</f>
        <v>438</v>
      </c>
    </row>
    <row r="98" spans="1:3" x14ac:dyDescent="0.25">
      <c r="A98" s="16">
        <v>6202</v>
      </c>
      <c r="B98" t="s">
        <v>1345</v>
      </c>
      <c r="C98" s="16">
        <f>+VLOOKUP(Comuna7[[#This Row],[Cod_comuna]],Codigos_comunas[],3,0)</f>
        <v>439</v>
      </c>
    </row>
    <row r="99" spans="1:3" x14ac:dyDescent="0.25">
      <c r="A99" s="16">
        <v>6203</v>
      </c>
      <c r="B99" t="s">
        <v>1348</v>
      </c>
      <c r="C99" s="16">
        <f>+VLOOKUP(Comuna7[[#This Row],[Cod_comuna]],Codigos_comunas[],3,0)</f>
        <v>440</v>
      </c>
    </row>
    <row r="100" spans="1:3" x14ac:dyDescent="0.25">
      <c r="A100" s="16">
        <v>6204</v>
      </c>
      <c r="B100" t="s">
        <v>13770</v>
      </c>
      <c r="C100" s="16">
        <f>+VLOOKUP(Comuna7[[#This Row],[Cod_comuna]],Codigos_comunas[],3,0)</f>
        <v>441</v>
      </c>
    </row>
    <row r="101" spans="1:3" x14ac:dyDescent="0.25">
      <c r="A101" s="16">
        <v>6205</v>
      </c>
      <c r="B101" t="s">
        <v>1354</v>
      </c>
      <c r="C101" s="16">
        <f>+VLOOKUP(Comuna7[[#This Row],[Cod_comuna]],Codigos_comunas[],3,0)</f>
        <v>442</v>
      </c>
    </row>
    <row r="102" spans="1:3" x14ac:dyDescent="0.25">
      <c r="A102" s="16">
        <v>6206</v>
      </c>
      <c r="B102" t="s">
        <v>1357</v>
      </c>
      <c r="C102" s="16">
        <f>+VLOOKUP(Comuna7[[#This Row],[Cod_comuna]],Codigos_comunas[],3,0)</f>
        <v>443</v>
      </c>
    </row>
    <row r="103" spans="1:3" x14ac:dyDescent="0.25">
      <c r="A103" s="16">
        <v>6301</v>
      </c>
      <c r="B103" t="s">
        <v>1360</v>
      </c>
      <c r="C103" s="16">
        <f>+VLOOKUP(Comuna7[[#This Row],[Cod_comuna]],Codigos_comunas[],3,0)</f>
        <v>444</v>
      </c>
    </row>
    <row r="104" spans="1:3" x14ac:dyDescent="0.25">
      <c r="A104" s="16">
        <v>6302</v>
      </c>
      <c r="B104" t="s">
        <v>1363</v>
      </c>
      <c r="C104" s="16">
        <f>+VLOOKUP(Comuna7[[#This Row],[Cod_comuna]],Codigos_comunas[],3,0)</f>
        <v>445</v>
      </c>
    </row>
    <row r="105" spans="1:3" x14ac:dyDescent="0.25">
      <c r="A105" s="16">
        <v>6303</v>
      </c>
      <c r="B105" t="s">
        <v>1366</v>
      </c>
      <c r="C105" s="16">
        <f>+VLOOKUP(Comuna7[[#This Row],[Cod_comuna]],Codigos_comunas[],3,0)</f>
        <v>446</v>
      </c>
    </row>
    <row r="106" spans="1:3" x14ac:dyDescent="0.25">
      <c r="A106" s="16">
        <v>6304</v>
      </c>
      <c r="B106" t="s">
        <v>1369</v>
      </c>
      <c r="C106" s="16">
        <f>+VLOOKUP(Comuna7[[#This Row],[Cod_comuna]],Codigos_comunas[],3,0)</f>
        <v>447</v>
      </c>
    </row>
    <row r="107" spans="1:3" x14ac:dyDescent="0.25">
      <c r="A107" s="16">
        <v>6305</v>
      </c>
      <c r="B107" t="s">
        <v>1372</v>
      </c>
      <c r="C107" s="16">
        <f>+VLOOKUP(Comuna7[[#This Row],[Cod_comuna]],Codigos_comunas[],3,0)</f>
        <v>448</v>
      </c>
    </row>
    <row r="108" spans="1:3" x14ac:dyDescent="0.25">
      <c r="A108" s="16">
        <v>6306</v>
      </c>
      <c r="B108" t="s">
        <v>1375</v>
      </c>
      <c r="C108" s="16">
        <f>+VLOOKUP(Comuna7[[#This Row],[Cod_comuna]],Codigos_comunas[],3,0)</f>
        <v>449</v>
      </c>
    </row>
    <row r="109" spans="1:3" x14ac:dyDescent="0.25">
      <c r="A109" s="16">
        <v>6307</v>
      </c>
      <c r="B109" t="s">
        <v>1378</v>
      </c>
      <c r="C109" s="16">
        <f>+VLOOKUP(Comuna7[[#This Row],[Cod_comuna]],Codigos_comunas[],3,0)</f>
        <v>450</v>
      </c>
    </row>
    <row r="110" spans="1:3" x14ac:dyDescent="0.25">
      <c r="A110" s="16">
        <v>6308</v>
      </c>
      <c r="B110" t="s">
        <v>1381</v>
      </c>
      <c r="C110" s="16">
        <f>+VLOOKUP(Comuna7[[#This Row],[Cod_comuna]],Codigos_comunas[],3,0)</f>
        <v>451</v>
      </c>
    </row>
    <row r="111" spans="1:3" x14ac:dyDescent="0.25">
      <c r="A111" s="16">
        <v>6309</v>
      </c>
      <c r="B111" t="s">
        <v>1384</v>
      </c>
      <c r="C111" s="16">
        <f>+VLOOKUP(Comuna7[[#This Row],[Cod_comuna]],Codigos_comunas[],3,0)</f>
        <v>452</v>
      </c>
    </row>
    <row r="112" spans="1:3" x14ac:dyDescent="0.25">
      <c r="A112" s="16">
        <v>6310</v>
      </c>
      <c r="B112" t="s">
        <v>1387</v>
      </c>
      <c r="C112" s="16">
        <f>+VLOOKUP(Comuna7[[#This Row],[Cod_comuna]],Codigos_comunas[],3,0)</f>
        <v>453</v>
      </c>
    </row>
    <row r="113" spans="1:3" x14ac:dyDescent="0.25">
      <c r="A113" s="16">
        <v>7101</v>
      </c>
      <c r="B113" t="s">
        <v>1390</v>
      </c>
      <c r="C113" s="16">
        <f>+VLOOKUP(Comuna7[[#This Row],[Cod_comuna]],Codigos_comunas[],3,0)</f>
        <v>454</v>
      </c>
    </row>
    <row r="114" spans="1:3" x14ac:dyDescent="0.25">
      <c r="A114" s="16">
        <v>7102</v>
      </c>
      <c r="B114" t="s">
        <v>1393</v>
      </c>
      <c r="C114" s="16">
        <f>+VLOOKUP(Comuna7[[#This Row],[Cod_comuna]],Codigos_comunas[],3,0)</f>
        <v>455</v>
      </c>
    </row>
    <row r="115" spans="1:3" x14ac:dyDescent="0.25">
      <c r="A115" s="16">
        <v>7103</v>
      </c>
      <c r="B115" t="s">
        <v>1396</v>
      </c>
      <c r="C115" s="16">
        <f>+VLOOKUP(Comuna7[[#This Row],[Cod_comuna]],Codigos_comunas[],3,0)</f>
        <v>456</v>
      </c>
    </row>
    <row r="116" spans="1:3" x14ac:dyDescent="0.25">
      <c r="A116" s="16">
        <v>7104</v>
      </c>
      <c r="B116" t="s">
        <v>1399</v>
      </c>
      <c r="C116" s="16">
        <f>+VLOOKUP(Comuna7[[#This Row],[Cod_comuna]],Codigos_comunas[],3,0)</f>
        <v>457</v>
      </c>
    </row>
    <row r="117" spans="1:3" x14ac:dyDescent="0.25">
      <c r="A117" s="16">
        <v>7105</v>
      </c>
      <c r="B117" t="s">
        <v>786</v>
      </c>
      <c r="C117" s="16">
        <f>+VLOOKUP(Comuna7[[#This Row],[Cod_comuna]],Codigos_comunas[],3,0)</f>
        <v>458</v>
      </c>
    </row>
    <row r="118" spans="1:3" x14ac:dyDescent="0.25">
      <c r="A118" s="16">
        <v>7106</v>
      </c>
      <c r="B118" t="s">
        <v>1404</v>
      </c>
      <c r="C118" s="16">
        <f>+VLOOKUP(Comuna7[[#This Row],[Cod_comuna]],Codigos_comunas[],3,0)</f>
        <v>459</v>
      </c>
    </row>
    <row r="119" spans="1:3" x14ac:dyDescent="0.25">
      <c r="A119" s="16">
        <v>7107</v>
      </c>
      <c r="B119" t="s">
        <v>1407</v>
      </c>
      <c r="C119" s="16">
        <f>+VLOOKUP(Comuna7[[#This Row],[Cod_comuna]],Codigos_comunas[],3,0)</f>
        <v>460</v>
      </c>
    </row>
    <row r="120" spans="1:3" x14ac:dyDescent="0.25">
      <c r="A120" s="16">
        <v>7108</v>
      </c>
      <c r="B120" t="s">
        <v>1410</v>
      </c>
      <c r="C120" s="16">
        <f>+VLOOKUP(Comuna7[[#This Row],[Cod_comuna]],Codigos_comunas[],3,0)</f>
        <v>461</v>
      </c>
    </row>
    <row r="121" spans="1:3" x14ac:dyDescent="0.25">
      <c r="A121" s="16">
        <v>7109</v>
      </c>
      <c r="B121" t="s">
        <v>1413</v>
      </c>
      <c r="C121" s="16">
        <f>+VLOOKUP(Comuna7[[#This Row],[Cod_comuna]],Codigos_comunas[],3,0)</f>
        <v>462</v>
      </c>
    </row>
    <row r="122" spans="1:3" x14ac:dyDescent="0.25">
      <c r="A122" s="16">
        <v>7110</v>
      </c>
      <c r="B122" t="s">
        <v>1416</v>
      </c>
      <c r="C122" s="16">
        <f>+VLOOKUP(Comuna7[[#This Row],[Cod_comuna]],Codigos_comunas[],3,0)</f>
        <v>463</v>
      </c>
    </row>
    <row r="123" spans="1:3" x14ac:dyDescent="0.25">
      <c r="A123" s="16">
        <v>7201</v>
      </c>
      <c r="B123" t="s">
        <v>1419</v>
      </c>
      <c r="C123" s="16">
        <f>+VLOOKUP(Comuna7[[#This Row],[Cod_comuna]],Codigos_comunas[],3,0)</f>
        <v>464</v>
      </c>
    </row>
    <row r="124" spans="1:3" x14ac:dyDescent="0.25">
      <c r="A124" s="16">
        <v>7202</v>
      </c>
      <c r="B124" t="s">
        <v>1422</v>
      </c>
      <c r="C124" s="16">
        <f>+VLOOKUP(Comuna7[[#This Row],[Cod_comuna]],Codigos_comunas[],3,0)</f>
        <v>465</v>
      </c>
    </row>
    <row r="125" spans="1:3" x14ac:dyDescent="0.25">
      <c r="A125" s="16">
        <v>7203</v>
      </c>
      <c r="B125" t="s">
        <v>1425</v>
      </c>
      <c r="C125" s="16">
        <f>+VLOOKUP(Comuna7[[#This Row],[Cod_comuna]],Codigos_comunas[],3,0)</f>
        <v>466</v>
      </c>
    </row>
    <row r="126" spans="1:3" x14ac:dyDescent="0.25">
      <c r="A126" s="16">
        <v>7301</v>
      </c>
      <c r="B126" t="s">
        <v>1428</v>
      </c>
      <c r="C126" s="16">
        <f>+VLOOKUP(Comuna7[[#This Row],[Cod_comuna]],Codigos_comunas[],3,0)</f>
        <v>467</v>
      </c>
    </row>
    <row r="127" spans="1:3" x14ac:dyDescent="0.25">
      <c r="A127" s="16">
        <v>7302</v>
      </c>
      <c r="B127" t="s">
        <v>1431</v>
      </c>
      <c r="C127" s="16">
        <f>+VLOOKUP(Comuna7[[#This Row],[Cod_comuna]],Codigos_comunas[],3,0)</f>
        <v>468</v>
      </c>
    </row>
    <row r="128" spans="1:3" x14ac:dyDescent="0.25">
      <c r="A128" s="16">
        <v>7303</v>
      </c>
      <c r="B128" t="s">
        <v>1434</v>
      </c>
      <c r="C128" s="16">
        <f>+VLOOKUP(Comuna7[[#This Row],[Cod_comuna]],Codigos_comunas[],3,0)</f>
        <v>469</v>
      </c>
    </row>
    <row r="129" spans="1:3" x14ac:dyDescent="0.25">
      <c r="A129" s="16">
        <v>7304</v>
      </c>
      <c r="B129" t="s">
        <v>1437</v>
      </c>
      <c r="C129" s="16">
        <f>+VLOOKUP(Comuna7[[#This Row],[Cod_comuna]],Codigos_comunas[],3,0)</f>
        <v>470</v>
      </c>
    </row>
    <row r="130" spans="1:3" x14ac:dyDescent="0.25">
      <c r="A130" s="16">
        <v>7305</v>
      </c>
      <c r="B130" t="s">
        <v>1440</v>
      </c>
      <c r="C130" s="16">
        <f>+VLOOKUP(Comuna7[[#This Row],[Cod_comuna]],Codigos_comunas[],3,0)</f>
        <v>471</v>
      </c>
    </row>
    <row r="131" spans="1:3" x14ac:dyDescent="0.25">
      <c r="A131" s="16">
        <v>7307</v>
      </c>
      <c r="B131" t="s">
        <v>1446</v>
      </c>
      <c r="C131" s="16">
        <f>+VLOOKUP(Comuna7[[#This Row],[Cod_comuna]],Codigos_comunas[],3,0)</f>
        <v>473</v>
      </c>
    </row>
    <row r="132" spans="1:3" x14ac:dyDescent="0.25">
      <c r="A132" s="16">
        <v>7308</v>
      </c>
      <c r="B132" t="s">
        <v>1449</v>
      </c>
      <c r="C132" s="16">
        <f>+VLOOKUP(Comuna7[[#This Row],[Cod_comuna]],Codigos_comunas[],3,0)</f>
        <v>474</v>
      </c>
    </row>
    <row r="133" spans="1:3" x14ac:dyDescent="0.25">
      <c r="A133" s="16">
        <v>7309</v>
      </c>
      <c r="B133" t="s">
        <v>1452</v>
      </c>
      <c r="C133" s="16">
        <f>+VLOOKUP(Comuna7[[#This Row],[Cod_comuna]],Codigos_comunas[],3,0)</f>
        <v>475</v>
      </c>
    </row>
    <row r="134" spans="1:3" x14ac:dyDescent="0.25">
      <c r="A134" s="16">
        <v>7401</v>
      </c>
      <c r="B134" t="s">
        <v>1455</v>
      </c>
      <c r="C134" s="16">
        <f>+VLOOKUP(Comuna7[[#This Row],[Cod_comuna]],Codigos_comunas[],3,0)</f>
        <v>476</v>
      </c>
    </row>
    <row r="135" spans="1:3" x14ac:dyDescent="0.25">
      <c r="A135" s="16">
        <v>7402</v>
      </c>
      <c r="B135" t="s">
        <v>1458</v>
      </c>
      <c r="C135" s="16">
        <f>+VLOOKUP(Comuna7[[#This Row],[Cod_comuna]],Codigos_comunas[],3,0)</f>
        <v>477</v>
      </c>
    </row>
    <row r="136" spans="1:3" x14ac:dyDescent="0.25">
      <c r="A136" s="16">
        <v>7403</v>
      </c>
      <c r="B136" t="s">
        <v>1461</v>
      </c>
      <c r="C136" s="16">
        <f>+VLOOKUP(Comuna7[[#This Row],[Cod_comuna]],Codigos_comunas[],3,0)</f>
        <v>478</v>
      </c>
    </row>
    <row r="137" spans="1:3" x14ac:dyDescent="0.25">
      <c r="A137" s="16">
        <v>7404</v>
      </c>
      <c r="B137" t="s">
        <v>1464</v>
      </c>
      <c r="C137" s="16">
        <f>+VLOOKUP(Comuna7[[#This Row],[Cod_comuna]],Codigos_comunas[],3,0)</f>
        <v>479</v>
      </c>
    </row>
    <row r="138" spans="1:3" x14ac:dyDescent="0.25">
      <c r="A138" s="16">
        <v>7405</v>
      </c>
      <c r="B138" t="s">
        <v>1467</v>
      </c>
      <c r="C138" s="16">
        <f>+VLOOKUP(Comuna7[[#This Row],[Cod_comuna]],Codigos_comunas[],3,0)</f>
        <v>480</v>
      </c>
    </row>
    <row r="139" spans="1:3" x14ac:dyDescent="0.25">
      <c r="A139" s="16">
        <v>7406</v>
      </c>
      <c r="B139" t="s">
        <v>1470</v>
      </c>
      <c r="C139" s="16">
        <f>+VLOOKUP(Comuna7[[#This Row],[Cod_comuna]],Codigos_comunas[],3,0)</f>
        <v>481</v>
      </c>
    </row>
    <row r="140" spans="1:3" x14ac:dyDescent="0.25">
      <c r="A140" s="16">
        <v>7407</v>
      </c>
      <c r="B140" t="s">
        <v>1473</v>
      </c>
      <c r="C140" s="16">
        <f>+VLOOKUP(Comuna7[[#This Row],[Cod_comuna]],Codigos_comunas[],3,0)</f>
        <v>482</v>
      </c>
    </row>
    <row r="141" spans="1:3" x14ac:dyDescent="0.25">
      <c r="A141" s="16">
        <v>7408</v>
      </c>
      <c r="B141" t="s">
        <v>1476</v>
      </c>
      <c r="C141" s="16">
        <f>+VLOOKUP(Comuna7[[#This Row],[Cod_comuna]],Codigos_comunas[],3,0)</f>
        <v>483</v>
      </c>
    </row>
    <row r="142" spans="1:3" x14ac:dyDescent="0.25">
      <c r="A142" s="16">
        <v>8101</v>
      </c>
      <c r="B142" t="s">
        <v>1479</v>
      </c>
      <c r="C142" s="16">
        <f>+VLOOKUP(Comuna7[[#This Row],[Cod_comuna]],Codigos_comunas[],3,0)</f>
        <v>484</v>
      </c>
    </row>
    <row r="143" spans="1:3" x14ac:dyDescent="0.25">
      <c r="A143" s="16">
        <v>8102</v>
      </c>
      <c r="B143" t="s">
        <v>1482</v>
      </c>
      <c r="C143" s="16">
        <f>+VLOOKUP(Comuna7[[#This Row],[Cod_comuna]],Codigos_comunas[],3,0)</f>
        <v>485</v>
      </c>
    </row>
    <row r="144" spans="1:3" x14ac:dyDescent="0.25">
      <c r="A144" s="16">
        <v>8103</v>
      </c>
      <c r="B144" t="s">
        <v>1485</v>
      </c>
      <c r="C144" s="16">
        <f>+VLOOKUP(Comuna7[[#This Row],[Cod_comuna]],Codigos_comunas[],3,0)</f>
        <v>486</v>
      </c>
    </row>
    <row r="145" spans="1:3" x14ac:dyDescent="0.25">
      <c r="A145" s="16">
        <v>8104</v>
      </c>
      <c r="B145" t="s">
        <v>1488</v>
      </c>
      <c r="C145" s="16">
        <f>+VLOOKUP(Comuna7[[#This Row],[Cod_comuna]],Codigos_comunas[],3,0)</f>
        <v>487</v>
      </c>
    </row>
    <row r="146" spans="1:3" x14ac:dyDescent="0.25">
      <c r="A146" s="16">
        <v>8105</v>
      </c>
      <c r="B146" t="s">
        <v>1491</v>
      </c>
      <c r="C146" s="16">
        <f>+VLOOKUP(Comuna7[[#This Row],[Cod_comuna]],Codigos_comunas[],3,0)</f>
        <v>488</v>
      </c>
    </row>
    <row r="147" spans="1:3" x14ac:dyDescent="0.25">
      <c r="A147" s="16">
        <v>8106</v>
      </c>
      <c r="B147" t="s">
        <v>1494</v>
      </c>
      <c r="C147" s="16">
        <f>+VLOOKUP(Comuna7[[#This Row],[Cod_comuna]],Codigos_comunas[],3,0)</f>
        <v>489</v>
      </c>
    </row>
    <row r="148" spans="1:3" x14ac:dyDescent="0.25">
      <c r="A148" s="16">
        <v>8107</v>
      </c>
      <c r="B148" t="s">
        <v>1497</v>
      </c>
      <c r="C148" s="16">
        <f>+VLOOKUP(Comuna7[[#This Row],[Cod_comuna]],Codigos_comunas[],3,0)</f>
        <v>490</v>
      </c>
    </row>
    <row r="149" spans="1:3" x14ac:dyDescent="0.25">
      <c r="A149" s="16">
        <v>8108</v>
      </c>
      <c r="B149" t="s">
        <v>13771</v>
      </c>
      <c r="C149" s="16">
        <f>+VLOOKUP(Comuna7[[#This Row],[Cod_comuna]],Codigos_comunas[],3,0)</f>
        <v>491</v>
      </c>
    </row>
    <row r="150" spans="1:3" x14ac:dyDescent="0.25">
      <c r="A150" s="16">
        <v>8109</v>
      </c>
      <c r="B150" t="s">
        <v>1503</v>
      </c>
      <c r="C150" s="16">
        <f>+VLOOKUP(Comuna7[[#This Row],[Cod_comuna]],Codigos_comunas[],3,0)</f>
        <v>492</v>
      </c>
    </row>
    <row r="151" spans="1:3" x14ac:dyDescent="0.25">
      <c r="A151" s="16">
        <v>8110</v>
      </c>
      <c r="B151" t="s">
        <v>1506</v>
      </c>
      <c r="C151" s="16">
        <f>+VLOOKUP(Comuna7[[#This Row],[Cod_comuna]],Codigos_comunas[],3,0)</f>
        <v>493</v>
      </c>
    </row>
    <row r="152" spans="1:3" x14ac:dyDescent="0.25">
      <c r="A152" s="16">
        <v>8111</v>
      </c>
      <c r="B152" t="s">
        <v>1509</v>
      </c>
      <c r="C152" s="16">
        <f>+VLOOKUP(Comuna7[[#This Row],[Cod_comuna]],Codigos_comunas[],3,0)</f>
        <v>494</v>
      </c>
    </row>
    <row r="153" spans="1:3" x14ac:dyDescent="0.25">
      <c r="A153" s="16">
        <v>8112</v>
      </c>
      <c r="B153" t="s">
        <v>1512</v>
      </c>
      <c r="C153" s="16">
        <f>+VLOOKUP(Comuna7[[#This Row],[Cod_comuna]],Codigos_comunas[],3,0)</f>
        <v>495</v>
      </c>
    </row>
    <row r="154" spans="1:3" x14ac:dyDescent="0.25">
      <c r="A154" s="16">
        <v>8201</v>
      </c>
      <c r="B154" t="s">
        <v>1515</v>
      </c>
      <c r="C154" s="16">
        <f>+VLOOKUP(Comuna7[[#This Row],[Cod_comuna]],Codigos_comunas[],3,0)</f>
        <v>496</v>
      </c>
    </row>
    <row r="155" spans="1:3" x14ac:dyDescent="0.25">
      <c r="A155" s="16">
        <v>8202</v>
      </c>
      <c r="B155" t="s">
        <v>1518</v>
      </c>
      <c r="C155" s="16">
        <f>+VLOOKUP(Comuna7[[#This Row],[Cod_comuna]],Codigos_comunas[],3,0)</f>
        <v>497</v>
      </c>
    </row>
    <row r="156" spans="1:3" x14ac:dyDescent="0.25">
      <c r="A156" s="16">
        <v>8203</v>
      </c>
      <c r="B156" t="s">
        <v>1521</v>
      </c>
      <c r="C156" s="16">
        <f>+VLOOKUP(Comuna7[[#This Row],[Cod_comuna]],Codigos_comunas[],3,0)</f>
        <v>498</v>
      </c>
    </row>
    <row r="157" spans="1:3" x14ac:dyDescent="0.25">
      <c r="A157" s="16">
        <v>8204</v>
      </c>
      <c r="B157" t="s">
        <v>1524</v>
      </c>
      <c r="C157" s="16">
        <f>+VLOOKUP(Comuna7[[#This Row],[Cod_comuna]],Codigos_comunas[],3,0)</f>
        <v>499</v>
      </c>
    </row>
    <row r="158" spans="1:3" x14ac:dyDescent="0.25">
      <c r="A158" s="16">
        <v>8205</v>
      </c>
      <c r="B158" t="s">
        <v>1527</v>
      </c>
      <c r="C158" s="16">
        <f>+VLOOKUP(Comuna7[[#This Row],[Cod_comuna]],Codigos_comunas[],3,0)</f>
        <v>500</v>
      </c>
    </row>
    <row r="159" spans="1:3" x14ac:dyDescent="0.25">
      <c r="A159" s="16">
        <v>8206</v>
      </c>
      <c r="B159" t="s">
        <v>13772</v>
      </c>
      <c r="C159" s="16">
        <f>+VLOOKUP(Comuna7[[#This Row],[Cod_comuna]],Codigos_comunas[],3,0)</f>
        <v>501</v>
      </c>
    </row>
    <row r="160" spans="1:3" x14ac:dyDescent="0.25">
      <c r="A160" s="16">
        <v>8207</v>
      </c>
      <c r="B160" t="s">
        <v>1533</v>
      </c>
      <c r="C160" s="16">
        <f>+VLOOKUP(Comuna7[[#This Row],[Cod_comuna]],Codigos_comunas[],3,0)</f>
        <v>502</v>
      </c>
    </row>
    <row r="161" spans="1:3" x14ac:dyDescent="0.25">
      <c r="A161" s="16">
        <v>8301</v>
      </c>
      <c r="B161" t="s">
        <v>5636</v>
      </c>
      <c r="C161" s="16">
        <f>+VLOOKUP(Comuna7[[#This Row],[Cod_comuna]],Codigos_comunas[],3,0)</f>
        <v>503</v>
      </c>
    </row>
    <row r="162" spans="1:3" x14ac:dyDescent="0.25">
      <c r="A162" s="16">
        <v>8302</v>
      </c>
      <c r="B162" t="s">
        <v>1539</v>
      </c>
      <c r="C162" s="16">
        <f>+VLOOKUP(Comuna7[[#This Row],[Cod_comuna]],Codigos_comunas[],3,0)</f>
        <v>504</v>
      </c>
    </row>
    <row r="163" spans="1:3" x14ac:dyDescent="0.25">
      <c r="A163" s="16">
        <v>8303</v>
      </c>
      <c r="B163" t="s">
        <v>1542</v>
      </c>
      <c r="C163" s="16">
        <f>+VLOOKUP(Comuna7[[#This Row],[Cod_comuna]],Codigos_comunas[],3,0)</f>
        <v>505</v>
      </c>
    </row>
    <row r="164" spans="1:3" x14ac:dyDescent="0.25">
      <c r="A164" s="16">
        <v>8304</v>
      </c>
      <c r="B164" t="s">
        <v>1545</v>
      </c>
      <c r="C164" s="16">
        <f>+VLOOKUP(Comuna7[[#This Row],[Cod_comuna]],Codigos_comunas[],3,0)</f>
        <v>506</v>
      </c>
    </row>
    <row r="165" spans="1:3" x14ac:dyDescent="0.25">
      <c r="A165" s="16">
        <v>8305</v>
      </c>
      <c r="B165" t="s">
        <v>1548</v>
      </c>
      <c r="C165" s="16">
        <f>+VLOOKUP(Comuna7[[#This Row],[Cod_comuna]],Codigos_comunas[],3,0)</f>
        <v>507</v>
      </c>
    </row>
    <row r="166" spans="1:3" x14ac:dyDescent="0.25">
      <c r="A166" s="16">
        <v>8306</v>
      </c>
      <c r="B166" t="s">
        <v>1551</v>
      </c>
      <c r="C166" s="16">
        <f>+VLOOKUP(Comuna7[[#This Row],[Cod_comuna]],Codigos_comunas[],3,0)</f>
        <v>508</v>
      </c>
    </row>
    <row r="167" spans="1:3" x14ac:dyDescent="0.25">
      <c r="A167" s="16">
        <v>8307</v>
      </c>
      <c r="B167" t="s">
        <v>1554</v>
      </c>
      <c r="C167" s="16">
        <f>+VLOOKUP(Comuna7[[#This Row],[Cod_comuna]],Codigos_comunas[],3,0)</f>
        <v>509</v>
      </c>
    </row>
    <row r="168" spans="1:3" x14ac:dyDescent="0.25">
      <c r="A168" s="16">
        <v>8308</v>
      </c>
      <c r="B168" t="s">
        <v>1557</v>
      </c>
      <c r="C168" s="16">
        <f>+VLOOKUP(Comuna7[[#This Row],[Cod_comuna]],Codigos_comunas[],3,0)</f>
        <v>510</v>
      </c>
    </row>
    <row r="169" spans="1:3" x14ac:dyDescent="0.25">
      <c r="A169" s="16">
        <v>8309</v>
      </c>
      <c r="B169" t="s">
        <v>1560</v>
      </c>
      <c r="C169" s="16">
        <f>+VLOOKUP(Comuna7[[#This Row],[Cod_comuna]],Codigos_comunas[],3,0)</f>
        <v>511</v>
      </c>
    </row>
    <row r="170" spans="1:3" x14ac:dyDescent="0.25">
      <c r="A170" s="16">
        <v>8310</v>
      </c>
      <c r="B170" t="s">
        <v>1563</v>
      </c>
      <c r="C170" s="16">
        <f>+VLOOKUP(Comuna7[[#This Row],[Cod_comuna]],Codigos_comunas[],3,0)</f>
        <v>512</v>
      </c>
    </row>
    <row r="171" spans="1:3" x14ac:dyDescent="0.25">
      <c r="A171" s="16">
        <v>8311</v>
      </c>
      <c r="B171" t="s">
        <v>678</v>
      </c>
      <c r="C171" s="16">
        <f>+VLOOKUP(Comuna7[[#This Row],[Cod_comuna]],Codigos_comunas[],3,0)</f>
        <v>513</v>
      </c>
    </row>
    <row r="172" spans="1:3" x14ac:dyDescent="0.25">
      <c r="A172" s="16">
        <v>8312</v>
      </c>
      <c r="B172" t="s">
        <v>1568</v>
      </c>
      <c r="C172" s="16">
        <f>+VLOOKUP(Comuna7[[#This Row],[Cod_comuna]],Codigos_comunas[],3,0)</f>
        <v>514</v>
      </c>
    </row>
    <row r="173" spans="1:3" x14ac:dyDescent="0.25">
      <c r="A173" s="16">
        <v>8313</v>
      </c>
      <c r="B173" t="s">
        <v>1571</v>
      </c>
      <c r="C173" s="16">
        <f>+VLOOKUP(Comuna7[[#This Row],[Cod_comuna]],Codigos_comunas[],3,0)</f>
        <v>515</v>
      </c>
    </row>
    <row r="174" spans="1:3" x14ac:dyDescent="0.25">
      <c r="A174" s="16">
        <v>8314</v>
      </c>
      <c r="B174" t="s">
        <v>1574</v>
      </c>
      <c r="C174" s="16">
        <f>+VLOOKUP(Comuna7[[#This Row],[Cod_comuna]],Codigos_comunas[],3,0)</f>
        <v>516</v>
      </c>
    </row>
    <row r="175" spans="1:3" x14ac:dyDescent="0.25">
      <c r="A175" s="16">
        <v>9101</v>
      </c>
      <c r="B175" t="s">
        <v>1577</v>
      </c>
      <c r="C175" s="16">
        <f>+VLOOKUP(Comuna7[[#This Row],[Cod_comuna]],Codigos_comunas[],3,0)</f>
        <v>517</v>
      </c>
    </row>
    <row r="176" spans="1:3" x14ac:dyDescent="0.25">
      <c r="A176" s="16">
        <v>9102</v>
      </c>
      <c r="B176" t="s">
        <v>1580</v>
      </c>
      <c r="C176" s="16">
        <f>+VLOOKUP(Comuna7[[#This Row],[Cod_comuna]],Codigos_comunas[],3,0)</f>
        <v>518</v>
      </c>
    </row>
    <row r="177" spans="1:3" x14ac:dyDescent="0.25">
      <c r="A177" s="16">
        <v>9103</v>
      </c>
      <c r="B177" t="s">
        <v>1583</v>
      </c>
      <c r="C177" s="16">
        <f>+VLOOKUP(Comuna7[[#This Row],[Cod_comuna]],Codigos_comunas[],3,0)</f>
        <v>519</v>
      </c>
    </row>
    <row r="178" spans="1:3" x14ac:dyDescent="0.25">
      <c r="A178" s="16">
        <v>9104</v>
      </c>
      <c r="B178" t="s">
        <v>1586</v>
      </c>
      <c r="C178" s="16">
        <f>+VLOOKUP(Comuna7[[#This Row],[Cod_comuna]],Codigos_comunas[],3,0)</f>
        <v>520</v>
      </c>
    </row>
    <row r="179" spans="1:3" x14ac:dyDescent="0.25">
      <c r="A179" s="16">
        <v>9105</v>
      </c>
      <c r="B179" t="s">
        <v>1589</v>
      </c>
      <c r="C179" s="16">
        <f>+VLOOKUP(Comuna7[[#This Row],[Cod_comuna]],Codigos_comunas[],3,0)</f>
        <v>521</v>
      </c>
    </row>
    <row r="180" spans="1:3" x14ac:dyDescent="0.25">
      <c r="A180" s="16">
        <v>9106</v>
      </c>
      <c r="B180" t="s">
        <v>1592</v>
      </c>
      <c r="C180" s="77">
        <f>+VLOOKUP(Comuna7[[#This Row],[Cod_comuna]],Codigos_comunas[],3,0)</f>
        <v>522</v>
      </c>
    </row>
    <row r="181" spans="1:3" x14ac:dyDescent="0.25">
      <c r="A181" s="16">
        <v>9107</v>
      </c>
      <c r="B181" t="s">
        <v>1595</v>
      </c>
      <c r="C181" s="77">
        <f>+VLOOKUP(Comuna7[[#This Row],[Cod_comuna]],Codigos_comunas[],3,0)</f>
        <v>523</v>
      </c>
    </row>
    <row r="182" spans="1:3" x14ac:dyDescent="0.25">
      <c r="A182" s="16">
        <v>9108</v>
      </c>
      <c r="B182" t="s">
        <v>1598</v>
      </c>
      <c r="C182" s="77">
        <f>+VLOOKUP(Comuna7[[#This Row],[Cod_comuna]],Codigos_comunas[],3,0)</f>
        <v>524</v>
      </c>
    </row>
    <row r="183" spans="1:3" x14ac:dyDescent="0.25">
      <c r="A183" s="16">
        <v>9109</v>
      </c>
      <c r="B183" t="s">
        <v>1601</v>
      </c>
      <c r="C183" s="77">
        <f>+VLOOKUP(Comuna7[[#This Row],[Cod_comuna]],Codigos_comunas[],3,0)</f>
        <v>525</v>
      </c>
    </row>
    <row r="184" spans="1:3" x14ac:dyDescent="0.25">
      <c r="A184" s="16">
        <v>9110</v>
      </c>
      <c r="B184" t="s">
        <v>1604</v>
      </c>
      <c r="C184" s="77">
        <f>+VLOOKUP(Comuna7[[#This Row],[Cod_comuna]],Codigos_comunas[],3,0)</f>
        <v>526</v>
      </c>
    </row>
    <row r="185" spans="1:3" x14ac:dyDescent="0.25">
      <c r="A185" s="16">
        <v>9111</v>
      </c>
      <c r="B185" t="s">
        <v>1607</v>
      </c>
      <c r="C185" s="77">
        <f>+VLOOKUP(Comuna7[[#This Row],[Cod_comuna]],Codigos_comunas[],3,0)</f>
        <v>527</v>
      </c>
    </row>
    <row r="186" spans="1:3" x14ac:dyDescent="0.25">
      <c r="A186" s="16">
        <v>9112</v>
      </c>
      <c r="B186" t="s">
        <v>1610</v>
      </c>
      <c r="C186" s="77">
        <f>+VLOOKUP(Comuna7[[#This Row],[Cod_comuna]],Codigos_comunas[],3,0)</f>
        <v>528</v>
      </c>
    </row>
    <row r="187" spans="1:3" x14ac:dyDescent="0.25">
      <c r="A187" s="16">
        <v>9113</v>
      </c>
      <c r="B187" t="s">
        <v>1613</v>
      </c>
      <c r="C187" s="77">
        <f>+VLOOKUP(Comuna7[[#This Row],[Cod_comuna]],Codigos_comunas[],3,0)</f>
        <v>529</v>
      </c>
    </row>
    <row r="188" spans="1:3" x14ac:dyDescent="0.25">
      <c r="A188" s="16">
        <v>9114</v>
      </c>
      <c r="B188" t="s">
        <v>1616</v>
      </c>
      <c r="C188" s="77">
        <f>+VLOOKUP(Comuna7[[#This Row],[Cod_comuna]],Codigos_comunas[],3,0)</f>
        <v>530</v>
      </c>
    </row>
    <row r="189" spans="1:3" x14ac:dyDescent="0.25">
      <c r="A189" s="16">
        <v>9115</v>
      </c>
      <c r="B189" t="s">
        <v>1619</v>
      </c>
      <c r="C189" s="77">
        <f>+VLOOKUP(Comuna7[[#This Row],[Cod_comuna]],Codigos_comunas[],3,0)</f>
        <v>531</v>
      </c>
    </row>
    <row r="190" spans="1:3" x14ac:dyDescent="0.25">
      <c r="A190" s="16">
        <v>9116</v>
      </c>
      <c r="B190" t="s">
        <v>1622</v>
      </c>
      <c r="C190" s="77">
        <f>+VLOOKUP(Comuna7[[#This Row],[Cod_comuna]],Codigos_comunas[],3,0)</f>
        <v>532</v>
      </c>
    </row>
    <row r="191" spans="1:3" x14ac:dyDescent="0.25">
      <c r="A191" s="16">
        <v>9117</v>
      </c>
      <c r="B191" t="s">
        <v>1625</v>
      </c>
      <c r="C191" s="77">
        <f>+VLOOKUP(Comuna7[[#This Row],[Cod_comuna]],Codigos_comunas[],3,0)</f>
        <v>533</v>
      </c>
    </row>
    <row r="192" spans="1:3" x14ac:dyDescent="0.25">
      <c r="A192" s="16">
        <v>9118</v>
      </c>
      <c r="B192" t="s">
        <v>1628</v>
      </c>
      <c r="C192" s="77">
        <f>+VLOOKUP(Comuna7[[#This Row],[Cod_comuna]],Codigos_comunas[],3,0)</f>
        <v>534</v>
      </c>
    </row>
    <row r="193" spans="1:3" x14ac:dyDescent="0.25">
      <c r="A193" s="16">
        <v>9119</v>
      </c>
      <c r="B193" t="s">
        <v>1631</v>
      </c>
      <c r="C193" s="77">
        <f>+VLOOKUP(Comuna7[[#This Row],[Cod_comuna]],Codigos_comunas[],3,0)</f>
        <v>535</v>
      </c>
    </row>
    <row r="194" spans="1:3" x14ac:dyDescent="0.25">
      <c r="A194" s="16">
        <v>9120</v>
      </c>
      <c r="B194" t="s">
        <v>1634</v>
      </c>
      <c r="C194" s="77">
        <f>+VLOOKUP(Comuna7[[#This Row],[Cod_comuna]],Codigos_comunas[],3,0)</f>
        <v>536</v>
      </c>
    </row>
    <row r="195" spans="1:3" x14ac:dyDescent="0.25">
      <c r="A195" s="16">
        <v>9121</v>
      </c>
      <c r="B195" t="s">
        <v>1637</v>
      </c>
      <c r="C195" s="77">
        <f>+VLOOKUP(Comuna7[[#This Row],[Cod_comuna]],Codigos_comunas[],3,0)</f>
        <v>537</v>
      </c>
    </row>
    <row r="196" spans="1:3" x14ac:dyDescent="0.25">
      <c r="A196" s="16">
        <v>9201</v>
      </c>
      <c r="B196" t="s">
        <v>1640</v>
      </c>
      <c r="C196" s="77">
        <f>+VLOOKUP(Comuna7[[#This Row],[Cod_comuna]],Codigos_comunas[],3,0)</f>
        <v>538</v>
      </c>
    </row>
    <row r="197" spans="1:3" x14ac:dyDescent="0.25">
      <c r="A197" s="16">
        <v>9202</v>
      </c>
      <c r="B197" t="s">
        <v>1643</v>
      </c>
      <c r="C197" s="77">
        <f>+VLOOKUP(Comuna7[[#This Row],[Cod_comuna]],Codigos_comunas[],3,0)</f>
        <v>539</v>
      </c>
    </row>
    <row r="198" spans="1:3" x14ac:dyDescent="0.25">
      <c r="A198" s="16">
        <v>9203</v>
      </c>
      <c r="B198" t="s">
        <v>1646</v>
      </c>
      <c r="C198" s="77">
        <f>+VLOOKUP(Comuna7[[#This Row],[Cod_comuna]],Codigos_comunas[],3,0)</f>
        <v>540</v>
      </c>
    </row>
    <row r="199" spans="1:3" x14ac:dyDescent="0.25">
      <c r="A199" s="16">
        <v>9204</v>
      </c>
      <c r="B199" t="s">
        <v>1649</v>
      </c>
      <c r="C199" s="77">
        <f>+VLOOKUP(Comuna7[[#This Row],[Cod_comuna]],Codigos_comunas[],3,0)</f>
        <v>541</v>
      </c>
    </row>
    <row r="200" spans="1:3" x14ac:dyDescent="0.25">
      <c r="A200" s="16">
        <v>9205</v>
      </c>
      <c r="B200" t="s">
        <v>1652</v>
      </c>
      <c r="C200" s="77">
        <f>+VLOOKUP(Comuna7[[#This Row],[Cod_comuna]],Codigos_comunas[],3,0)</f>
        <v>542</v>
      </c>
    </row>
    <row r="201" spans="1:3" x14ac:dyDescent="0.25">
      <c r="A201" s="16">
        <v>9206</v>
      </c>
      <c r="B201" t="s">
        <v>1655</v>
      </c>
      <c r="C201" s="77">
        <f>+VLOOKUP(Comuna7[[#This Row],[Cod_comuna]],Codigos_comunas[],3,0)</f>
        <v>543</v>
      </c>
    </row>
    <row r="202" spans="1:3" x14ac:dyDescent="0.25">
      <c r="A202" s="16">
        <v>9207</v>
      </c>
      <c r="B202" t="s">
        <v>1658</v>
      </c>
      <c r="C202" s="77">
        <f>+VLOOKUP(Comuna7[[#This Row],[Cod_comuna]],Codigos_comunas[],3,0)</f>
        <v>544</v>
      </c>
    </row>
    <row r="203" spans="1:3" x14ac:dyDescent="0.25">
      <c r="A203" s="16">
        <v>9208</v>
      </c>
      <c r="B203" t="s">
        <v>1661</v>
      </c>
      <c r="C203" s="77">
        <f>+VLOOKUP(Comuna7[[#This Row],[Cod_comuna]],Codigos_comunas[],3,0)</f>
        <v>545</v>
      </c>
    </row>
    <row r="204" spans="1:3" x14ac:dyDescent="0.25">
      <c r="A204" s="16">
        <v>9209</v>
      </c>
      <c r="B204" t="s">
        <v>1664</v>
      </c>
      <c r="C204" s="77">
        <f>+VLOOKUP(Comuna7[[#This Row],[Cod_comuna]],Codigos_comunas[],3,0)</f>
        <v>546</v>
      </c>
    </row>
    <row r="205" spans="1:3" x14ac:dyDescent="0.25">
      <c r="A205" s="16">
        <v>9210</v>
      </c>
      <c r="B205" t="s">
        <v>1667</v>
      </c>
      <c r="C205" s="77">
        <f>+VLOOKUP(Comuna7[[#This Row],[Cod_comuna]],Codigos_comunas[],3,0)</f>
        <v>547</v>
      </c>
    </row>
    <row r="206" spans="1:3" x14ac:dyDescent="0.25">
      <c r="A206" s="16">
        <v>9211</v>
      </c>
      <c r="B206" t="s">
        <v>1670</v>
      </c>
      <c r="C206" s="77">
        <f>+VLOOKUP(Comuna7[[#This Row],[Cod_comuna]],Codigos_comunas[],3,0)</f>
        <v>548</v>
      </c>
    </row>
    <row r="207" spans="1:3" x14ac:dyDescent="0.25">
      <c r="A207" s="16">
        <v>10101</v>
      </c>
      <c r="B207" t="s">
        <v>1673</v>
      </c>
      <c r="C207" s="77">
        <f>+VLOOKUP(Comuna7[[#This Row],[Cod_comuna]],Codigos_comunas[],3,0)</f>
        <v>549</v>
      </c>
    </row>
    <row r="208" spans="1:3" x14ac:dyDescent="0.25">
      <c r="A208" s="16">
        <v>10102</v>
      </c>
      <c r="B208" t="s">
        <v>1676</v>
      </c>
      <c r="C208" s="77">
        <f>+VLOOKUP(Comuna7[[#This Row],[Cod_comuna]],Codigos_comunas[],3,0)</f>
        <v>550</v>
      </c>
    </row>
    <row r="209" spans="1:3" x14ac:dyDescent="0.25">
      <c r="A209" s="16">
        <v>10103</v>
      </c>
      <c r="B209" t="s">
        <v>1679</v>
      </c>
      <c r="C209" s="77">
        <f>+VLOOKUP(Comuna7[[#This Row],[Cod_comuna]],Codigos_comunas[],3,0)</f>
        <v>551</v>
      </c>
    </row>
    <row r="210" spans="1:3" x14ac:dyDescent="0.25">
      <c r="A210" s="16">
        <v>10104</v>
      </c>
      <c r="B210" t="s">
        <v>1682</v>
      </c>
      <c r="C210" s="77">
        <f>+VLOOKUP(Comuna7[[#This Row],[Cod_comuna]],Codigos_comunas[],3,0)</f>
        <v>552</v>
      </c>
    </row>
    <row r="211" spans="1:3" x14ac:dyDescent="0.25">
      <c r="A211" s="16">
        <v>10105</v>
      </c>
      <c r="B211" t="s">
        <v>1685</v>
      </c>
      <c r="C211" s="77">
        <f>+VLOOKUP(Comuna7[[#This Row],[Cod_comuna]],Codigos_comunas[],3,0)</f>
        <v>553</v>
      </c>
    </row>
    <row r="212" spans="1:3" x14ac:dyDescent="0.25">
      <c r="A212" s="16">
        <v>10106</v>
      </c>
      <c r="B212" t="s">
        <v>1688</v>
      </c>
      <c r="C212" s="77">
        <f>+VLOOKUP(Comuna7[[#This Row],[Cod_comuna]],Codigos_comunas[],3,0)</f>
        <v>554</v>
      </c>
    </row>
    <row r="213" spans="1:3" x14ac:dyDescent="0.25">
      <c r="A213" s="16">
        <v>10107</v>
      </c>
      <c r="B213" t="s">
        <v>1691</v>
      </c>
      <c r="C213" s="77">
        <f>+VLOOKUP(Comuna7[[#This Row],[Cod_comuna]],Codigos_comunas[],3,0)</f>
        <v>555</v>
      </c>
    </row>
    <row r="214" spans="1:3" x14ac:dyDescent="0.25">
      <c r="A214" s="16">
        <v>10108</v>
      </c>
      <c r="B214" t="s">
        <v>1694</v>
      </c>
      <c r="C214" s="77">
        <f>+VLOOKUP(Comuna7[[#This Row],[Cod_comuna]],Codigos_comunas[],3,0)</f>
        <v>556</v>
      </c>
    </row>
    <row r="215" spans="1:3" x14ac:dyDescent="0.25">
      <c r="A215" s="16">
        <v>10109</v>
      </c>
      <c r="B215" t="s">
        <v>1697</v>
      </c>
      <c r="C215" s="77">
        <f>+VLOOKUP(Comuna7[[#This Row],[Cod_comuna]],Codigos_comunas[],3,0)</f>
        <v>557</v>
      </c>
    </row>
    <row r="216" spans="1:3" x14ac:dyDescent="0.25">
      <c r="A216" s="16">
        <v>10201</v>
      </c>
      <c r="B216" t="s">
        <v>1700</v>
      </c>
      <c r="C216" s="77">
        <f>+VLOOKUP(Comuna7[[#This Row],[Cod_comuna]],Codigos_comunas[],3,0)</f>
        <v>558</v>
      </c>
    </row>
    <row r="217" spans="1:3" x14ac:dyDescent="0.25">
      <c r="A217" s="16">
        <v>10202</v>
      </c>
      <c r="B217" t="s">
        <v>1703</v>
      </c>
      <c r="C217" s="77">
        <f>+VLOOKUP(Comuna7[[#This Row],[Cod_comuna]],Codigos_comunas[],3,0)</f>
        <v>559</v>
      </c>
    </row>
    <row r="218" spans="1:3" x14ac:dyDescent="0.25">
      <c r="A218" s="16">
        <v>10203</v>
      </c>
      <c r="B218" t="s">
        <v>1706</v>
      </c>
      <c r="C218" s="77">
        <f>+VLOOKUP(Comuna7[[#This Row],[Cod_comuna]],Codigos_comunas[],3,0)</f>
        <v>560</v>
      </c>
    </row>
    <row r="219" spans="1:3" x14ac:dyDescent="0.25">
      <c r="A219" s="16">
        <v>10204</v>
      </c>
      <c r="B219" t="s">
        <v>1709</v>
      </c>
      <c r="C219" s="77">
        <f>+VLOOKUP(Comuna7[[#This Row],[Cod_comuna]],Codigos_comunas[],3,0)</f>
        <v>561</v>
      </c>
    </row>
    <row r="220" spans="1:3" x14ac:dyDescent="0.25">
      <c r="A220" s="16">
        <v>10205</v>
      </c>
      <c r="B220" t="s">
        <v>1712</v>
      </c>
      <c r="C220" s="77">
        <f>+VLOOKUP(Comuna7[[#This Row],[Cod_comuna]],Codigos_comunas[],3,0)</f>
        <v>562</v>
      </c>
    </row>
    <row r="221" spans="1:3" x14ac:dyDescent="0.25">
      <c r="A221" s="16">
        <v>10206</v>
      </c>
      <c r="B221" t="s">
        <v>1715</v>
      </c>
      <c r="C221" s="77">
        <f>+VLOOKUP(Comuna7[[#This Row],[Cod_comuna]],Codigos_comunas[],3,0)</f>
        <v>563</v>
      </c>
    </row>
    <row r="222" spans="1:3" x14ac:dyDescent="0.25">
      <c r="A222" s="16">
        <v>10207</v>
      </c>
      <c r="B222" t="s">
        <v>1718</v>
      </c>
      <c r="C222" s="77">
        <f>+VLOOKUP(Comuna7[[#This Row],[Cod_comuna]],Codigos_comunas[],3,0)</f>
        <v>564</v>
      </c>
    </row>
    <row r="223" spans="1:3" x14ac:dyDescent="0.25">
      <c r="A223" s="16">
        <v>10208</v>
      </c>
      <c r="B223" t="s">
        <v>1721</v>
      </c>
      <c r="C223" s="77">
        <f>+VLOOKUP(Comuna7[[#This Row],[Cod_comuna]],Codigos_comunas[],3,0)</f>
        <v>565</v>
      </c>
    </row>
    <row r="224" spans="1:3" x14ac:dyDescent="0.25">
      <c r="A224" s="16">
        <v>10209</v>
      </c>
      <c r="B224" t="s">
        <v>1724</v>
      </c>
      <c r="C224" s="77">
        <f>+VLOOKUP(Comuna7[[#This Row],[Cod_comuna]],Codigos_comunas[],3,0)</f>
        <v>566</v>
      </c>
    </row>
    <row r="225" spans="1:3" x14ac:dyDescent="0.25">
      <c r="A225" s="16">
        <v>10210</v>
      </c>
      <c r="B225" t="s">
        <v>1727</v>
      </c>
      <c r="C225" s="77">
        <f>+VLOOKUP(Comuna7[[#This Row],[Cod_comuna]],Codigos_comunas[],3,0)</f>
        <v>567</v>
      </c>
    </row>
    <row r="226" spans="1:3" x14ac:dyDescent="0.25">
      <c r="A226" s="16">
        <v>10301</v>
      </c>
      <c r="B226" t="s">
        <v>1730</v>
      </c>
      <c r="C226" s="77">
        <f>+VLOOKUP(Comuna7[[#This Row],[Cod_comuna]],Codigos_comunas[],3,0)</f>
        <v>568</v>
      </c>
    </row>
    <row r="227" spans="1:3" x14ac:dyDescent="0.25">
      <c r="A227" s="16">
        <v>10302</v>
      </c>
      <c r="B227" t="s">
        <v>1733</v>
      </c>
      <c r="C227" s="77">
        <f>+VLOOKUP(Comuna7[[#This Row],[Cod_comuna]],Codigos_comunas[],3,0)</f>
        <v>569</v>
      </c>
    </row>
    <row r="228" spans="1:3" x14ac:dyDescent="0.25">
      <c r="A228" s="16">
        <v>10303</v>
      </c>
      <c r="B228" t="s">
        <v>1736</v>
      </c>
      <c r="C228" s="77">
        <f>+VLOOKUP(Comuna7[[#This Row],[Cod_comuna]],Codigos_comunas[],3,0)</f>
        <v>570</v>
      </c>
    </row>
    <row r="229" spans="1:3" x14ac:dyDescent="0.25">
      <c r="A229" s="16">
        <v>10304</v>
      </c>
      <c r="B229" t="s">
        <v>1739</v>
      </c>
      <c r="C229" s="77">
        <f>+VLOOKUP(Comuna7[[#This Row],[Cod_comuna]],Codigos_comunas[],3,0)</f>
        <v>571</v>
      </c>
    </row>
    <row r="230" spans="1:3" x14ac:dyDescent="0.25">
      <c r="A230" s="16">
        <v>10305</v>
      </c>
      <c r="B230" t="s">
        <v>1742</v>
      </c>
      <c r="C230" s="77">
        <f>+VLOOKUP(Comuna7[[#This Row],[Cod_comuna]],Codigos_comunas[],3,0)</f>
        <v>572</v>
      </c>
    </row>
    <row r="231" spans="1:3" x14ac:dyDescent="0.25">
      <c r="A231" s="16">
        <v>10306</v>
      </c>
      <c r="B231" t="s">
        <v>1745</v>
      </c>
      <c r="C231" s="77">
        <f>+VLOOKUP(Comuna7[[#This Row],[Cod_comuna]],Codigos_comunas[],3,0)</f>
        <v>573</v>
      </c>
    </row>
    <row r="232" spans="1:3" x14ac:dyDescent="0.25">
      <c r="A232" s="16">
        <v>10307</v>
      </c>
      <c r="B232" t="s">
        <v>1748</v>
      </c>
      <c r="C232" s="77">
        <f>+VLOOKUP(Comuna7[[#This Row],[Cod_comuna]],Codigos_comunas[],3,0)</f>
        <v>574</v>
      </c>
    </row>
    <row r="233" spans="1:3" x14ac:dyDescent="0.25">
      <c r="A233" s="16">
        <v>10401</v>
      </c>
      <c r="B233" t="s">
        <v>1751</v>
      </c>
      <c r="C233" s="77">
        <f>+VLOOKUP(Comuna7[[#This Row],[Cod_comuna]],Codigos_comunas[],3,0)</f>
        <v>575</v>
      </c>
    </row>
    <row r="234" spans="1:3" x14ac:dyDescent="0.25">
      <c r="A234" s="16">
        <v>10402</v>
      </c>
      <c r="B234" t="s">
        <v>1754</v>
      </c>
      <c r="C234" s="77">
        <f>+VLOOKUP(Comuna7[[#This Row],[Cod_comuna]],Codigos_comunas[],3,0)</f>
        <v>576</v>
      </c>
    </row>
    <row r="235" spans="1:3" x14ac:dyDescent="0.25">
      <c r="A235" s="16">
        <v>10403</v>
      </c>
      <c r="B235" t="s">
        <v>1757</v>
      </c>
      <c r="C235" s="77">
        <f>+VLOOKUP(Comuna7[[#This Row],[Cod_comuna]],Codigos_comunas[],3,0)</f>
        <v>577</v>
      </c>
    </row>
    <row r="236" spans="1:3" x14ac:dyDescent="0.25">
      <c r="A236" s="16">
        <v>10404</v>
      </c>
      <c r="B236" t="s">
        <v>1760</v>
      </c>
      <c r="C236" s="77">
        <f>+VLOOKUP(Comuna7[[#This Row],[Cod_comuna]],Codigos_comunas[],3,0)</f>
        <v>578</v>
      </c>
    </row>
    <row r="237" spans="1:3" x14ac:dyDescent="0.25">
      <c r="A237" s="16">
        <v>11101</v>
      </c>
      <c r="B237" t="s">
        <v>10712</v>
      </c>
      <c r="C237" s="77">
        <f>+VLOOKUP(Comuna7[[#This Row],[Cod_comuna]],Codigos_comunas[],3,0)</f>
        <v>579</v>
      </c>
    </row>
    <row r="238" spans="1:3" x14ac:dyDescent="0.25">
      <c r="A238" s="16">
        <v>11102</v>
      </c>
      <c r="B238" t="s">
        <v>1766</v>
      </c>
      <c r="C238" s="77">
        <f>+VLOOKUP(Comuna7[[#This Row],[Cod_comuna]],Codigos_comunas[],3,0)</f>
        <v>580</v>
      </c>
    </row>
    <row r="239" spans="1:3" x14ac:dyDescent="0.25">
      <c r="A239" s="16">
        <v>11201</v>
      </c>
      <c r="B239" t="s">
        <v>10713</v>
      </c>
      <c r="C239" s="77">
        <f>+VLOOKUP(Comuna7[[#This Row],[Cod_comuna]],Codigos_comunas[],3,0)</f>
        <v>581</v>
      </c>
    </row>
    <row r="240" spans="1:3" x14ac:dyDescent="0.25">
      <c r="A240" s="16">
        <v>11202</v>
      </c>
      <c r="B240" t="s">
        <v>1772</v>
      </c>
      <c r="C240" s="77">
        <f>+VLOOKUP(Comuna7[[#This Row],[Cod_comuna]],Codigos_comunas[],3,0)</f>
        <v>582</v>
      </c>
    </row>
    <row r="241" spans="1:3" x14ac:dyDescent="0.25">
      <c r="A241" s="16">
        <v>11203</v>
      </c>
      <c r="B241" t="s">
        <v>1775</v>
      </c>
      <c r="C241" s="77">
        <f>+VLOOKUP(Comuna7[[#This Row],[Cod_comuna]],Codigos_comunas[],3,0)</f>
        <v>583</v>
      </c>
    </row>
    <row r="242" spans="1:3" x14ac:dyDescent="0.25">
      <c r="A242" s="16">
        <v>11301</v>
      </c>
      <c r="B242" t="s">
        <v>1778</v>
      </c>
      <c r="C242" s="77">
        <f>+VLOOKUP(Comuna7[[#This Row],[Cod_comuna]],Codigos_comunas[],3,0)</f>
        <v>584</v>
      </c>
    </row>
    <row r="243" spans="1:3" x14ac:dyDescent="0.25">
      <c r="A243" s="16">
        <v>11302</v>
      </c>
      <c r="B243" t="s">
        <v>1781</v>
      </c>
      <c r="C243" s="77">
        <f>+VLOOKUP(Comuna7[[#This Row],[Cod_comuna]],Codigos_comunas[],3,0)</f>
        <v>585</v>
      </c>
    </row>
    <row r="244" spans="1:3" x14ac:dyDescent="0.25">
      <c r="A244" s="16">
        <v>11303</v>
      </c>
      <c r="B244" t="s">
        <v>1784</v>
      </c>
      <c r="C244" s="77">
        <f>+VLOOKUP(Comuna7[[#This Row],[Cod_comuna]],Codigos_comunas[],3,0)</f>
        <v>586</v>
      </c>
    </row>
    <row r="245" spans="1:3" x14ac:dyDescent="0.25">
      <c r="A245" s="16">
        <v>11401</v>
      </c>
      <c r="B245" t="s">
        <v>1787</v>
      </c>
      <c r="C245" s="77">
        <f>+VLOOKUP(Comuna7[[#This Row],[Cod_comuna]],Codigos_comunas[],3,0)</f>
        <v>587</v>
      </c>
    </row>
    <row r="246" spans="1:3" x14ac:dyDescent="0.25">
      <c r="A246" s="16">
        <v>11402</v>
      </c>
      <c r="B246" t="s">
        <v>1790</v>
      </c>
      <c r="C246" s="77">
        <f>+VLOOKUP(Comuna7[[#This Row],[Cod_comuna]],Codigos_comunas[],3,0)</f>
        <v>588</v>
      </c>
    </row>
    <row r="247" spans="1:3" x14ac:dyDescent="0.25">
      <c r="A247" s="16">
        <v>12101</v>
      </c>
      <c r="B247" t="s">
        <v>1793</v>
      </c>
      <c r="C247" s="77">
        <f>+VLOOKUP(Comuna7[[#This Row],[Cod_comuna]],Codigos_comunas[],3,0)</f>
        <v>589</v>
      </c>
    </row>
    <row r="248" spans="1:3" x14ac:dyDescent="0.25">
      <c r="A248" s="16">
        <v>12102</v>
      </c>
      <c r="B248" t="s">
        <v>1796</v>
      </c>
      <c r="C248" s="77">
        <f>+VLOOKUP(Comuna7[[#This Row],[Cod_comuna]],Codigos_comunas[],3,0)</f>
        <v>590</v>
      </c>
    </row>
    <row r="249" spans="1:3" x14ac:dyDescent="0.25">
      <c r="A249" s="16">
        <v>12103</v>
      </c>
      <c r="B249" t="s">
        <v>1799</v>
      </c>
      <c r="C249" s="77">
        <f>+VLOOKUP(Comuna7[[#This Row],[Cod_comuna]],Codigos_comunas[],3,0)</f>
        <v>591</v>
      </c>
    </row>
    <row r="250" spans="1:3" x14ac:dyDescent="0.25">
      <c r="A250" s="16">
        <v>12103</v>
      </c>
      <c r="B250" t="s">
        <v>1443</v>
      </c>
      <c r="C250" s="77">
        <f>+VLOOKUP(Comuna7[[#This Row],[Cod_comuna]],Codigos_comunas[],3,0)</f>
        <v>591</v>
      </c>
    </row>
    <row r="251" spans="1:3" x14ac:dyDescent="0.25">
      <c r="A251" s="16">
        <v>12104</v>
      </c>
      <c r="B251" t="s">
        <v>1802</v>
      </c>
      <c r="C251" s="77">
        <f>+VLOOKUP(Comuna7[[#This Row],[Cod_comuna]],Codigos_comunas[],3,0)</f>
        <v>592</v>
      </c>
    </row>
    <row r="252" spans="1:3" x14ac:dyDescent="0.25">
      <c r="A252" s="16">
        <v>12201</v>
      </c>
      <c r="B252" t="s">
        <v>1805</v>
      </c>
      <c r="C252" s="77">
        <f>+VLOOKUP(Comuna7[[#This Row],[Cod_comuna]],Codigos_comunas[],3,0)</f>
        <v>593</v>
      </c>
    </row>
    <row r="253" spans="1:3" x14ac:dyDescent="0.25">
      <c r="A253" s="16">
        <v>12301</v>
      </c>
      <c r="B253" t="s">
        <v>1810</v>
      </c>
      <c r="C253" s="77">
        <f>+VLOOKUP(Comuna7[[#This Row],[Cod_comuna]],Codigos_comunas[],3,0)</f>
        <v>595</v>
      </c>
    </row>
    <row r="254" spans="1:3" x14ac:dyDescent="0.25">
      <c r="A254" s="16">
        <v>12302</v>
      </c>
      <c r="B254" t="s">
        <v>1813</v>
      </c>
      <c r="C254" s="77">
        <f>+VLOOKUP(Comuna7[[#This Row],[Cod_comuna]],Codigos_comunas[],3,0)</f>
        <v>596</v>
      </c>
    </row>
    <row r="255" spans="1:3" x14ac:dyDescent="0.25">
      <c r="A255" s="16">
        <v>12303</v>
      </c>
      <c r="B255" t="s">
        <v>1816</v>
      </c>
      <c r="C255" s="77">
        <f>+VLOOKUP(Comuna7[[#This Row],[Cod_comuna]],Codigos_comunas[],3,0)</f>
        <v>597</v>
      </c>
    </row>
    <row r="256" spans="1:3" x14ac:dyDescent="0.25">
      <c r="A256" s="16">
        <v>12401</v>
      </c>
      <c r="B256" t="s">
        <v>1819</v>
      </c>
      <c r="C256" s="77">
        <f>+VLOOKUP(Comuna7[[#This Row],[Cod_comuna]],Codigos_comunas[],3,0)</f>
        <v>598</v>
      </c>
    </row>
    <row r="257" spans="1:3" x14ac:dyDescent="0.25">
      <c r="A257" s="16">
        <v>12402</v>
      </c>
      <c r="B257" t="s">
        <v>1822</v>
      </c>
      <c r="C257" s="77">
        <f>+VLOOKUP(Comuna7[[#This Row],[Cod_comuna]],Codigos_comunas[],3,0)</f>
        <v>599</v>
      </c>
    </row>
    <row r="258" spans="1:3" x14ac:dyDescent="0.25">
      <c r="A258" s="16">
        <v>13101</v>
      </c>
      <c r="B258" t="s">
        <v>892</v>
      </c>
      <c r="C258" s="77">
        <f>+VLOOKUP(Comuna7[[#This Row],[Cod_comuna]],Codigos_comunas[],3,0)</f>
        <v>600</v>
      </c>
    </row>
    <row r="259" spans="1:3" x14ac:dyDescent="0.25">
      <c r="A259" s="16">
        <v>13102</v>
      </c>
      <c r="B259" t="s">
        <v>1827</v>
      </c>
      <c r="C259" s="77">
        <f>+VLOOKUP(Comuna7[[#This Row],[Cod_comuna]],Codigos_comunas[],3,0)</f>
        <v>601</v>
      </c>
    </row>
    <row r="260" spans="1:3" x14ac:dyDescent="0.25">
      <c r="A260" s="16">
        <v>13103</v>
      </c>
      <c r="B260" t="s">
        <v>1830</v>
      </c>
      <c r="C260" s="77">
        <f>+VLOOKUP(Comuna7[[#This Row],[Cod_comuna]],Codigos_comunas[],3,0)</f>
        <v>602</v>
      </c>
    </row>
    <row r="261" spans="1:3" x14ac:dyDescent="0.25">
      <c r="A261" s="16">
        <v>13104</v>
      </c>
      <c r="B261" t="s">
        <v>1833</v>
      </c>
      <c r="C261" s="77">
        <f>+VLOOKUP(Comuna7[[#This Row],[Cod_comuna]],Codigos_comunas[],3,0)</f>
        <v>603</v>
      </c>
    </row>
    <row r="262" spans="1:3" x14ac:dyDescent="0.25">
      <c r="A262" s="16">
        <v>13105</v>
      </c>
      <c r="B262" t="s">
        <v>1836</v>
      </c>
      <c r="C262" s="77">
        <f>+VLOOKUP(Comuna7[[#This Row],[Cod_comuna]],Codigos_comunas[],3,0)</f>
        <v>604</v>
      </c>
    </row>
    <row r="263" spans="1:3" x14ac:dyDescent="0.25">
      <c r="A263" s="16">
        <v>13106</v>
      </c>
      <c r="B263" t="s">
        <v>1839</v>
      </c>
      <c r="C263" s="77">
        <f>+VLOOKUP(Comuna7[[#This Row],[Cod_comuna]],Codigos_comunas[],3,0)</f>
        <v>605</v>
      </c>
    </row>
    <row r="264" spans="1:3" x14ac:dyDescent="0.25">
      <c r="A264" s="16">
        <v>13107</v>
      </c>
      <c r="B264" t="s">
        <v>1842</v>
      </c>
      <c r="C264" s="77">
        <f>+VLOOKUP(Comuna7[[#This Row],[Cod_comuna]],Codigos_comunas[],3,0)</f>
        <v>606</v>
      </c>
    </row>
    <row r="265" spans="1:3" x14ac:dyDescent="0.25">
      <c r="A265" s="16">
        <v>13108</v>
      </c>
      <c r="B265" t="s">
        <v>847</v>
      </c>
      <c r="C265" s="77">
        <f>+VLOOKUP(Comuna7[[#This Row],[Cod_comuna]],Codigos_comunas[],3,0)</f>
        <v>607</v>
      </c>
    </row>
    <row r="266" spans="1:3" x14ac:dyDescent="0.25">
      <c r="A266" s="16">
        <v>13109</v>
      </c>
      <c r="B266" t="s">
        <v>1847</v>
      </c>
      <c r="C266" s="77">
        <f>+VLOOKUP(Comuna7[[#This Row],[Cod_comuna]],Codigos_comunas[],3,0)</f>
        <v>608</v>
      </c>
    </row>
    <row r="267" spans="1:3" x14ac:dyDescent="0.25">
      <c r="A267" s="16">
        <v>13110</v>
      </c>
      <c r="B267" t="s">
        <v>1850</v>
      </c>
      <c r="C267" s="77">
        <f>+VLOOKUP(Comuna7[[#This Row],[Cod_comuna]],Codigos_comunas[],3,0)</f>
        <v>609</v>
      </c>
    </row>
    <row r="268" spans="1:3" x14ac:dyDescent="0.25">
      <c r="A268" s="16">
        <v>13111</v>
      </c>
      <c r="B268" t="s">
        <v>1853</v>
      </c>
      <c r="C268" s="77">
        <f>+VLOOKUP(Comuna7[[#This Row],[Cod_comuna]],Codigos_comunas[],3,0)</f>
        <v>610</v>
      </c>
    </row>
    <row r="269" spans="1:3" x14ac:dyDescent="0.25">
      <c r="A269" s="16">
        <v>13112</v>
      </c>
      <c r="B269" t="s">
        <v>1856</v>
      </c>
      <c r="C269" s="77">
        <f>+VLOOKUP(Comuna7[[#This Row],[Cod_comuna]],Codigos_comunas[],3,0)</f>
        <v>611</v>
      </c>
    </row>
    <row r="270" spans="1:3" x14ac:dyDescent="0.25">
      <c r="A270" s="16">
        <v>13113</v>
      </c>
      <c r="B270" t="s">
        <v>1859</v>
      </c>
      <c r="C270" s="77">
        <f>+VLOOKUP(Comuna7[[#This Row],[Cod_comuna]],Codigos_comunas[],3,0)</f>
        <v>612</v>
      </c>
    </row>
    <row r="271" spans="1:3" x14ac:dyDescent="0.25">
      <c r="A271" s="16">
        <v>13114</v>
      </c>
      <c r="B271" t="s">
        <v>1862</v>
      </c>
      <c r="C271" s="77">
        <f>+VLOOKUP(Comuna7[[#This Row],[Cod_comuna]],Codigos_comunas[],3,0)</f>
        <v>613</v>
      </c>
    </row>
    <row r="272" spans="1:3" x14ac:dyDescent="0.25">
      <c r="A272" s="16">
        <v>13115</v>
      </c>
      <c r="B272" t="s">
        <v>1865</v>
      </c>
      <c r="C272" s="77">
        <f>+VLOOKUP(Comuna7[[#This Row],[Cod_comuna]],Codigos_comunas[],3,0)</f>
        <v>614</v>
      </c>
    </row>
    <row r="273" spans="1:3" x14ac:dyDescent="0.25">
      <c r="A273" s="16">
        <v>13116</v>
      </c>
      <c r="B273" t="s">
        <v>1868</v>
      </c>
      <c r="C273" s="77">
        <f>+VLOOKUP(Comuna7[[#This Row],[Cod_comuna]],Codigos_comunas[],3,0)</f>
        <v>615</v>
      </c>
    </row>
    <row r="274" spans="1:3" x14ac:dyDescent="0.25">
      <c r="A274" s="16">
        <v>13117</v>
      </c>
      <c r="B274" t="s">
        <v>1871</v>
      </c>
      <c r="C274" s="77">
        <f>+VLOOKUP(Comuna7[[#This Row],[Cod_comuna]],Codigos_comunas[],3,0)</f>
        <v>616</v>
      </c>
    </row>
    <row r="275" spans="1:3" x14ac:dyDescent="0.25">
      <c r="A275" s="16">
        <v>13118</v>
      </c>
      <c r="B275" t="s">
        <v>1874</v>
      </c>
      <c r="C275" s="77">
        <f>+VLOOKUP(Comuna7[[#This Row],[Cod_comuna]],Codigos_comunas[],3,0)</f>
        <v>617</v>
      </c>
    </row>
    <row r="276" spans="1:3" x14ac:dyDescent="0.25">
      <c r="A276" s="16">
        <v>13119</v>
      </c>
      <c r="B276" t="s">
        <v>1877</v>
      </c>
      <c r="C276" s="77">
        <f>+VLOOKUP(Comuna7[[#This Row],[Cod_comuna]],Codigos_comunas[],3,0)</f>
        <v>618</v>
      </c>
    </row>
    <row r="277" spans="1:3" x14ac:dyDescent="0.25">
      <c r="A277" s="16">
        <v>13120</v>
      </c>
      <c r="B277" t="s">
        <v>1880</v>
      </c>
      <c r="C277" s="77">
        <f>+VLOOKUP(Comuna7[[#This Row],[Cod_comuna]],Codigos_comunas[],3,0)</f>
        <v>619</v>
      </c>
    </row>
    <row r="278" spans="1:3" x14ac:dyDescent="0.25">
      <c r="A278" s="16">
        <v>13121</v>
      </c>
      <c r="B278" t="s">
        <v>1883</v>
      </c>
      <c r="C278" s="77">
        <f>+VLOOKUP(Comuna7[[#This Row],[Cod_comuna]],Codigos_comunas[],3,0)</f>
        <v>620</v>
      </c>
    </row>
    <row r="279" spans="1:3" x14ac:dyDescent="0.25">
      <c r="A279" s="16">
        <v>13122</v>
      </c>
      <c r="B279" t="s">
        <v>1886</v>
      </c>
      <c r="C279" s="77">
        <f>+VLOOKUP(Comuna7[[#This Row],[Cod_comuna]],Codigos_comunas[],3,0)</f>
        <v>621</v>
      </c>
    </row>
    <row r="280" spans="1:3" x14ac:dyDescent="0.25">
      <c r="A280" s="16">
        <v>13123</v>
      </c>
      <c r="B280" t="s">
        <v>1889</v>
      </c>
      <c r="C280" s="77">
        <f>+VLOOKUP(Comuna7[[#This Row],[Cod_comuna]],Codigos_comunas[],3,0)</f>
        <v>622</v>
      </c>
    </row>
    <row r="281" spans="1:3" x14ac:dyDescent="0.25">
      <c r="A281" s="16">
        <v>13124</v>
      </c>
      <c r="B281" t="s">
        <v>1892</v>
      </c>
      <c r="C281" s="77">
        <f>+VLOOKUP(Comuna7[[#This Row],[Cod_comuna]],Codigos_comunas[],3,0)</f>
        <v>623</v>
      </c>
    </row>
    <row r="282" spans="1:3" x14ac:dyDescent="0.25">
      <c r="A282" s="16">
        <v>13125</v>
      </c>
      <c r="B282" t="s">
        <v>1895</v>
      </c>
      <c r="C282" s="77">
        <f>+VLOOKUP(Comuna7[[#This Row],[Cod_comuna]],Codigos_comunas[],3,0)</f>
        <v>624</v>
      </c>
    </row>
    <row r="283" spans="1:3" x14ac:dyDescent="0.25">
      <c r="A283" s="16">
        <v>13126</v>
      </c>
      <c r="B283" t="s">
        <v>1898</v>
      </c>
      <c r="C283" s="77">
        <f>+VLOOKUP(Comuna7[[#This Row],[Cod_comuna]],Codigos_comunas[],3,0)</f>
        <v>625</v>
      </c>
    </row>
    <row r="284" spans="1:3" x14ac:dyDescent="0.25">
      <c r="A284" s="16">
        <v>13127</v>
      </c>
      <c r="B284" t="s">
        <v>1901</v>
      </c>
      <c r="C284" s="77">
        <f>+VLOOKUP(Comuna7[[#This Row],[Cod_comuna]],Codigos_comunas[],3,0)</f>
        <v>626</v>
      </c>
    </row>
    <row r="285" spans="1:3" x14ac:dyDescent="0.25">
      <c r="A285" s="16">
        <v>13128</v>
      </c>
      <c r="B285" t="s">
        <v>1904</v>
      </c>
      <c r="C285" s="77">
        <f>+VLOOKUP(Comuna7[[#This Row],[Cod_comuna]],Codigos_comunas[],3,0)</f>
        <v>627</v>
      </c>
    </row>
    <row r="286" spans="1:3" x14ac:dyDescent="0.25">
      <c r="A286" s="16">
        <v>13129</v>
      </c>
      <c r="B286" t="s">
        <v>1907</v>
      </c>
      <c r="C286" s="77">
        <f>+VLOOKUP(Comuna7[[#This Row],[Cod_comuna]],Codigos_comunas[],3,0)</f>
        <v>628</v>
      </c>
    </row>
    <row r="287" spans="1:3" x14ac:dyDescent="0.25">
      <c r="A287" s="16">
        <v>13130</v>
      </c>
      <c r="B287" t="s">
        <v>1029</v>
      </c>
      <c r="C287" s="77">
        <f>+VLOOKUP(Comuna7[[#This Row],[Cod_comuna]],Codigos_comunas[],3,0)</f>
        <v>629</v>
      </c>
    </row>
    <row r="288" spans="1:3" x14ac:dyDescent="0.25">
      <c r="A288" s="16">
        <v>13131</v>
      </c>
      <c r="B288" t="s">
        <v>1912</v>
      </c>
      <c r="C288" s="77">
        <f>+VLOOKUP(Comuna7[[#This Row],[Cod_comuna]],Codigos_comunas[],3,0)</f>
        <v>630</v>
      </c>
    </row>
    <row r="289" spans="1:3" x14ac:dyDescent="0.25">
      <c r="A289" s="16">
        <v>13132</v>
      </c>
      <c r="B289" t="s">
        <v>1915</v>
      </c>
      <c r="C289" s="77">
        <f>+VLOOKUP(Comuna7[[#This Row],[Cod_comuna]],Codigos_comunas[],3,0)</f>
        <v>631</v>
      </c>
    </row>
    <row r="290" spans="1:3" x14ac:dyDescent="0.25">
      <c r="A290" s="16">
        <v>13201</v>
      </c>
      <c r="B290" t="s">
        <v>1918</v>
      </c>
      <c r="C290" s="77">
        <f>+VLOOKUP(Comuna7[[#This Row],[Cod_comuna]],Codigos_comunas[],3,0)</f>
        <v>632</v>
      </c>
    </row>
    <row r="291" spans="1:3" x14ac:dyDescent="0.25">
      <c r="A291" s="16">
        <v>13202</v>
      </c>
      <c r="B291" t="s">
        <v>1921</v>
      </c>
      <c r="C291" s="77">
        <f>+VLOOKUP(Comuna7[[#This Row],[Cod_comuna]],Codigos_comunas[],3,0)</f>
        <v>633</v>
      </c>
    </row>
    <row r="292" spans="1:3" x14ac:dyDescent="0.25">
      <c r="A292" s="16">
        <v>13203</v>
      </c>
      <c r="B292" t="s">
        <v>1924</v>
      </c>
      <c r="C292" s="77">
        <f>+VLOOKUP(Comuna7[[#This Row],[Cod_comuna]],Codigos_comunas[],3,0)</f>
        <v>634</v>
      </c>
    </row>
    <row r="293" spans="1:3" x14ac:dyDescent="0.25">
      <c r="A293" s="16">
        <v>13301</v>
      </c>
      <c r="B293" t="s">
        <v>1927</v>
      </c>
      <c r="C293" s="77">
        <f>+VLOOKUP(Comuna7[[#This Row],[Cod_comuna]],Codigos_comunas[],3,0)</f>
        <v>635</v>
      </c>
    </row>
    <row r="294" spans="1:3" x14ac:dyDescent="0.25">
      <c r="A294" s="16">
        <v>13302</v>
      </c>
      <c r="B294" t="s">
        <v>1930</v>
      </c>
      <c r="C294" s="77">
        <f>+VLOOKUP(Comuna7[[#This Row],[Cod_comuna]],Codigos_comunas[],3,0)</f>
        <v>636</v>
      </c>
    </row>
    <row r="295" spans="1:3" x14ac:dyDescent="0.25">
      <c r="A295" s="16">
        <v>13303</v>
      </c>
      <c r="B295" t="s">
        <v>1933</v>
      </c>
      <c r="C295" s="77">
        <f>+VLOOKUP(Comuna7[[#This Row],[Cod_comuna]],Codigos_comunas[],3,0)</f>
        <v>637</v>
      </c>
    </row>
    <row r="296" spans="1:3" x14ac:dyDescent="0.25">
      <c r="A296" s="16">
        <v>13401</v>
      </c>
      <c r="B296" t="s">
        <v>1936</v>
      </c>
      <c r="C296" s="77">
        <f>+VLOOKUP(Comuna7[[#This Row],[Cod_comuna]],Codigos_comunas[],3,0)</f>
        <v>638</v>
      </c>
    </row>
    <row r="297" spans="1:3" x14ac:dyDescent="0.25">
      <c r="A297" s="16">
        <v>13402</v>
      </c>
      <c r="B297" t="s">
        <v>1939</v>
      </c>
      <c r="C297" s="77">
        <f>+VLOOKUP(Comuna7[[#This Row],[Cod_comuna]],Codigos_comunas[],3,0)</f>
        <v>639</v>
      </c>
    </row>
    <row r="298" spans="1:3" x14ac:dyDescent="0.25">
      <c r="A298" s="16">
        <v>13403</v>
      </c>
      <c r="B298" t="s">
        <v>1942</v>
      </c>
      <c r="C298" s="77">
        <f>+VLOOKUP(Comuna7[[#This Row],[Cod_comuna]],Codigos_comunas[],3,0)</f>
        <v>640</v>
      </c>
    </row>
    <row r="299" spans="1:3" x14ac:dyDescent="0.25">
      <c r="A299" s="16">
        <v>13404</v>
      </c>
      <c r="B299" t="s">
        <v>1945</v>
      </c>
      <c r="C299" s="77">
        <f>+VLOOKUP(Comuna7[[#This Row],[Cod_comuna]],Codigos_comunas[],3,0)</f>
        <v>641</v>
      </c>
    </row>
    <row r="300" spans="1:3" x14ac:dyDescent="0.25">
      <c r="A300" s="16">
        <v>13501</v>
      </c>
      <c r="B300" t="s">
        <v>1948</v>
      </c>
      <c r="C300" s="77">
        <f>+VLOOKUP(Comuna7[[#This Row],[Cod_comuna]],Codigos_comunas[],3,0)</f>
        <v>642</v>
      </c>
    </row>
    <row r="301" spans="1:3" x14ac:dyDescent="0.25">
      <c r="A301" s="16">
        <v>13502</v>
      </c>
      <c r="B301" t="s">
        <v>1951</v>
      </c>
      <c r="C301" s="77">
        <f>+VLOOKUP(Comuna7[[#This Row],[Cod_comuna]],Codigos_comunas[],3,0)</f>
        <v>643</v>
      </c>
    </row>
    <row r="302" spans="1:3" x14ac:dyDescent="0.25">
      <c r="A302" s="16">
        <v>13503</v>
      </c>
      <c r="B302" t="s">
        <v>1954</v>
      </c>
      <c r="C302" s="77">
        <f>+VLOOKUP(Comuna7[[#This Row],[Cod_comuna]],Codigos_comunas[],3,0)</f>
        <v>644</v>
      </c>
    </row>
    <row r="303" spans="1:3" x14ac:dyDescent="0.25">
      <c r="A303" s="16">
        <v>13504</v>
      </c>
      <c r="B303" t="s">
        <v>1957</v>
      </c>
      <c r="C303" s="77">
        <f>+VLOOKUP(Comuna7[[#This Row],[Cod_comuna]],Codigos_comunas[],3,0)</f>
        <v>645</v>
      </c>
    </row>
    <row r="304" spans="1:3" x14ac:dyDescent="0.25">
      <c r="A304" s="16">
        <v>13505</v>
      </c>
      <c r="B304" t="s">
        <v>1960</v>
      </c>
      <c r="C304" s="77">
        <f>+VLOOKUP(Comuna7[[#This Row],[Cod_comuna]],Codigos_comunas[],3,0)</f>
        <v>646</v>
      </c>
    </row>
    <row r="305" spans="1:3" x14ac:dyDescent="0.25">
      <c r="A305" s="16">
        <v>13601</v>
      </c>
      <c r="B305" t="s">
        <v>1963</v>
      </c>
      <c r="C305" s="77">
        <f>+VLOOKUP(Comuna7[[#This Row],[Cod_comuna]],Codigos_comunas[],3,0)</f>
        <v>647</v>
      </c>
    </row>
    <row r="306" spans="1:3" x14ac:dyDescent="0.25">
      <c r="A306" s="16">
        <v>13602</v>
      </c>
      <c r="B306" t="s">
        <v>1966</v>
      </c>
      <c r="C306" s="77">
        <f>+VLOOKUP(Comuna7[[#This Row],[Cod_comuna]],Codigos_comunas[],3,0)</f>
        <v>648</v>
      </c>
    </row>
    <row r="307" spans="1:3" x14ac:dyDescent="0.25">
      <c r="A307" s="16">
        <v>13603</v>
      </c>
      <c r="B307" t="s">
        <v>1969</v>
      </c>
      <c r="C307" s="77">
        <f>+VLOOKUP(Comuna7[[#This Row],[Cod_comuna]],Codigos_comunas[],3,0)</f>
        <v>649</v>
      </c>
    </row>
    <row r="308" spans="1:3" x14ac:dyDescent="0.25">
      <c r="A308" s="16">
        <v>13604</v>
      </c>
      <c r="B308" t="s">
        <v>1972</v>
      </c>
      <c r="C308" s="77">
        <f>+VLOOKUP(Comuna7[[#This Row],[Cod_comuna]],Codigos_comunas[],3,0)</f>
        <v>650</v>
      </c>
    </row>
    <row r="309" spans="1:3" x14ac:dyDescent="0.25">
      <c r="A309" s="16">
        <v>13605</v>
      </c>
      <c r="B309" t="s">
        <v>1975</v>
      </c>
      <c r="C309" s="77">
        <f>+VLOOKUP(Comuna7[[#This Row],[Cod_comuna]],Codigos_comunas[],3,0)</f>
        <v>651</v>
      </c>
    </row>
    <row r="310" spans="1:3" x14ac:dyDescent="0.25">
      <c r="A310" s="16">
        <v>14101</v>
      </c>
      <c r="B310" t="s">
        <v>1978</v>
      </c>
      <c r="C310" s="77">
        <f>+VLOOKUP(Comuna7[[#This Row],[Cod_comuna]],Codigos_comunas[],3,0)</f>
        <v>652</v>
      </c>
    </row>
    <row r="311" spans="1:3" x14ac:dyDescent="0.25">
      <c r="A311" s="16">
        <v>14102</v>
      </c>
      <c r="B311" t="s">
        <v>1981</v>
      </c>
      <c r="C311" s="77">
        <f>+VLOOKUP(Comuna7[[#This Row],[Cod_comuna]],Codigos_comunas[],3,0)</f>
        <v>653</v>
      </c>
    </row>
    <row r="312" spans="1:3" x14ac:dyDescent="0.25">
      <c r="A312" s="16">
        <v>14103</v>
      </c>
      <c r="B312" t="s">
        <v>1984</v>
      </c>
      <c r="C312" s="77">
        <f>+VLOOKUP(Comuna7[[#This Row],[Cod_comuna]],Codigos_comunas[],3,0)</f>
        <v>654</v>
      </c>
    </row>
    <row r="313" spans="1:3" x14ac:dyDescent="0.25">
      <c r="A313" s="16">
        <v>14104</v>
      </c>
      <c r="B313" t="s">
        <v>777</v>
      </c>
      <c r="C313" s="77">
        <f>+VLOOKUP(Comuna7[[#This Row],[Cod_comuna]],Codigos_comunas[],3,0)</f>
        <v>655</v>
      </c>
    </row>
    <row r="314" spans="1:3" x14ac:dyDescent="0.25">
      <c r="A314" s="16">
        <v>14105</v>
      </c>
      <c r="B314" t="s">
        <v>1989</v>
      </c>
      <c r="C314" s="77">
        <f>+VLOOKUP(Comuna7[[#This Row],[Cod_comuna]],Codigos_comunas[],3,0)</f>
        <v>656</v>
      </c>
    </row>
    <row r="315" spans="1:3" x14ac:dyDescent="0.25">
      <c r="A315" s="16">
        <v>14106</v>
      </c>
      <c r="B315" t="s">
        <v>1992</v>
      </c>
      <c r="C315" s="77">
        <f>+VLOOKUP(Comuna7[[#This Row],[Cod_comuna]],Codigos_comunas[],3,0)</f>
        <v>657</v>
      </c>
    </row>
    <row r="316" spans="1:3" x14ac:dyDescent="0.25">
      <c r="A316" s="16">
        <v>14107</v>
      </c>
      <c r="B316" t="s">
        <v>1995</v>
      </c>
      <c r="C316" s="77">
        <f>+VLOOKUP(Comuna7[[#This Row],[Cod_comuna]],Codigos_comunas[],3,0)</f>
        <v>658</v>
      </c>
    </row>
    <row r="317" spans="1:3" x14ac:dyDescent="0.25">
      <c r="A317" s="16">
        <v>14108</v>
      </c>
      <c r="B317" t="s">
        <v>1998</v>
      </c>
      <c r="C317" s="77">
        <f>+VLOOKUP(Comuna7[[#This Row],[Cod_comuna]],Codigos_comunas[],3,0)</f>
        <v>659</v>
      </c>
    </row>
    <row r="318" spans="1:3" x14ac:dyDescent="0.25">
      <c r="A318" s="16">
        <v>14201</v>
      </c>
      <c r="B318" t="s">
        <v>1023</v>
      </c>
      <c r="C318" s="77">
        <f>+VLOOKUP(Comuna7[[#This Row],[Cod_comuna]],Codigos_comunas[],3,0)</f>
        <v>660</v>
      </c>
    </row>
    <row r="319" spans="1:3" x14ac:dyDescent="0.25">
      <c r="A319" s="16">
        <v>14202</v>
      </c>
      <c r="B319" t="s">
        <v>2003</v>
      </c>
      <c r="C319" s="77">
        <f>+VLOOKUP(Comuna7[[#This Row],[Cod_comuna]],Codigos_comunas[],3,0)</f>
        <v>661</v>
      </c>
    </row>
    <row r="320" spans="1:3" x14ac:dyDescent="0.25">
      <c r="A320" s="16">
        <v>14203</v>
      </c>
      <c r="B320" t="s">
        <v>2006</v>
      </c>
      <c r="C320" s="77">
        <f>+VLOOKUP(Comuna7[[#This Row],[Cod_comuna]],Codigos_comunas[],3,0)</f>
        <v>662</v>
      </c>
    </row>
    <row r="321" spans="1:3" x14ac:dyDescent="0.25">
      <c r="A321" s="16">
        <v>14204</v>
      </c>
      <c r="B321" t="s">
        <v>2009</v>
      </c>
      <c r="C321" s="77">
        <f>+VLOOKUP(Comuna7[[#This Row],[Cod_comuna]],Codigos_comunas[],3,0)</f>
        <v>663</v>
      </c>
    </row>
    <row r="322" spans="1:3" x14ac:dyDescent="0.25">
      <c r="A322" s="16">
        <v>15101</v>
      </c>
      <c r="B322" t="s">
        <v>2012</v>
      </c>
      <c r="C322" s="77">
        <f>+VLOOKUP(Comuna7[[#This Row],[Cod_comuna]],Codigos_comunas[],3,0)</f>
        <v>664</v>
      </c>
    </row>
    <row r="323" spans="1:3" x14ac:dyDescent="0.25">
      <c r="A323" s="16">
        <v>15102</v>
      </c>
      <c r="B323" t="s">
        <v>2015</v>
      </c>
      <c r="C323" s="77">
        <f>+VLOOKUP(Comuna7[[#This Row],[Cod_comuna]],Codigos_comunas[],3,0)</f>
        <v>665</v>
      </c>
    </row>
    <row r="324" spans="1:3" x14ac:dyDescent="0.25">
      <c r="A324" s="16">
        <v>15201</v>
      </c>
      <c r="B324" t="s">
        <v>2018</v>
      </c>
      <c r="C324" s="77">
        <f>+VLOOKUP(Comuna7[[#This Row],[Cod_comuna]],Codigos_comunas[],3,0)</f>
        <v>666</v>
      </c>
    </row>
    <row r="325" spans="1:3" x14ac:dyDescent="0.25">
      <c r="A325" s="16">
        <v>15202</v>
      </c>
      <c r="B325" t="s">
        <v>2021</v>
      </c>
      <c r="C325" s="77">
        <f>+VLOOKUP(Comuna7[[#This Row],[Cod_comuna]],Codigos_comunas[],3,0)</f>
        <v>667</v>
      </c>
    </row>
    <row r="326" spans="1:3" x14ac:dyDescent="0.25">
      <c r="A326" s="16">
        <v>16101</v>
      </c>
      <c r="B326" t="s">
        <v>2024</v>
      </c>
      <c r="C326" s="77">
        <f>+VLOOKUP(Comuna7[[#This Row],[Cod_comuna]],Codigos_comunas[],3,0)</f>
        <v>668</v>
      </c>
    </row>
    <row r="327" spans="1:3" x14ac:dyDescent="0.25">
      <c r="A327" s="16">
        <v>16102</v>
      </c>
      <c r="B327" t="s">
        <v>2027</v>
      </c>
      <c r="C327" s="77">
        <f>+VLOOKUP(Comuna7[[#This Row],[Cod_comuna]],Codigos_comunas[],3,0)</f>
        <v>669</v>
      </c>
    </row>
    <row r="328" spans="1:3" x14ac:dyDescent="0.25">
      <c r="A328" s="16">
        <v>16103</v>
      </c>
      <c r="B328" t="s">
        <v>2030</v>
      </c>
      <c r="C328" s="77">
        <f>+VLOOKUP(Comuna7[[#This Row],[Cod_comuna]],Codigos_comunas[],3,0)</f>
        <v>670</v>
      </c>
    </row>
    <row r="329" spans="1:3" x14ac:dyDescent="0.25">
      <c r="A329" s="16">
        <v>16104</v>
      </c>
      <c r="B329" t="s">
        <v>2033</v>
      </c>
      <c r="C329" s="77">
        <f>+VLOOKUP(Comuna7[[#This Row],[Cod_comuna]],Codigos_comunas[],3,0)</f>
        <v>671</v>
      </c>
    </row>
    <row r="330" spans="1:3" x14ac:dyDescent="0.25">
      <c r="A330" s="16">
        <v>16105</v>
      </c>
      <c r="B330" t="s">
        <v>2036</v>
      </c>
      <c r="C330" s="77">
        <f>+VLOOKUP(Comuna7[[#This Row],[Cod_comuna]],Codigos_comunas[],3,0)</f>
        <v>672</v>
      </c>
    </row>
    <row r="331" spans="1:3" x14ac:dyDescent="0.25">
      <c r="A331" s="16">
        <v>16106</v>
      </c>
      <c r="B331" t="s">
        <v>2039</v>
      </c>
      <c r="C331" s="77">
        <f>+VLOOKUP(Comuna7[[#This Row],[Cod_comuna]],Codigos_comunas[],3,0)</f>
        <v>673</v>
      </c>
    </row>
    <row r="332" spans="1:3" x14ac:dyDescent="0.25">
      <c r="A332" s="16">
        <v>16107</v>
      </c>
      <c r="B332" t="s">
        <v>2042</v>
      </c>
      <c r="C332" s="77">
        <f>+VLOOKUP(Comuna7[[#This Row],[Cod_comuna]],Codigos_comunas[],3,0)</f>
        <v>674</v>
      </c>
    </row>
    <row r="333" spans="1:3" x14ac:dyDescent="0.25">
      <c r="A333" s="16">
        <v>16108</v>
      </c>
      <c r="B333" t="s">
        <v>2045</v>
      </c>
      <c r="C333" s="77">
        <f>+VLOOKUP(Comuna7[[#This Row],[Cod_comuna]],Codigos_comunas[],3,0)</f>
        <v>675</v>
      </c>
    </row>
    <row r="334" spans="1:3" x14ac:dyDescent="0.25">
      <c r="A334" s="16">
        <v>16109</v>
      </c>
      <c r="B334" t="s">
        <v>2048</v>
      </c>
      <c r="C334" s="77">
        <f>+VLOOKUP(Comuna7[[#This Row],[Cod_comuna]],Codigos_comunas[],3,0)</f>
        <v>676</v>
      </c>
    </row>
    <row r="335" spans="1:3" x14ac:dyDescent="0.25">
      <c r="A335" s="16">
        <v>16201</v>
      </c>
      <c r="B335" t="s">
        <v>2051</v>
      </c>
      <c r="C335" s="77">
        <f>+VLOOKUP(Comuna7[[#This Row],[Cod_comuna]],Codigos_comunas[],3,0)</f>
        <v>677</v>
      </c>
    </row>
    <row r="336" spans="1:3" x14ac:dyDescent="0.25">
      <c r="A336" s="16">
        <v>16202</v>
      </c>
      <c r="B336" t="s">
        <v>2054</v>
      </c>
      <c r="C336" s="77">
        <f>+VLOOKUP(Comuna7[[#This Row],[Cod_comuna]],Codigos_comunas[],3,0)</f>
        <v>678</v>
      </c>
    </row>
    <row r="337" spans="1:3" x14ac:dyDescent="0.25">
      <c r="A337" s="16">
        <v>16203</v>
      </c>
      <c r="B337" t="s">
        <v>2057</v>
      </c>
      <c r="C337" s="77">
        <f>+VLOOKUP(Comuna7[[#This Row],[Cod_comuna]],Codigos_comunas[],3,0)</f>
        <v>679</v>
      </c>
    </row>
    <row r="338" spans="1:3" x14ac:dyDescent="0.25">
      <c r="A338" s="16">
        <v>16204</v>
      </c>
      <c r="B338" t="s">
        <v>2060</v>
      </c>
      <c r="C338" s="77">
        <f>+VLOOKUP(Comuna7[[#This Row],[Cod_comuna]],Codigos_comunas[],3,0)</f>
        <v>680</v>
      </c>
    </row>
    <row r="339" spans="1:3" x14ac:dyDescent="0.25">
      <c r="A339" s="16">
        <v>16205</v>
      </c>
      <c r="B339" t="s">
        <v>2063</v>
      </c>
      <c r="C339" s="77">
        <f>+VLOOKUP(Comuna7[[#This Row],[Cod_comuna]],Codigos_comunas[],3,0)</f>
        <v>681</v>
      </c>
    </row>
    <row r="340" spans="1:3" x14ac:dyDescent="0.25">
      <c r="A340" s="16">
        <v>16206</v>
      </c>
      <c r="B340" t="s">
        <v>2066</v>
      </c>
      <c r="C340" s="77">
        <f>+VLOOKUP(Comuna7[[#This Row],[Cod_comuna]],Codigos_comunas[],3,0)</f>
        <v>682</v>
      </c>
    </row>
    <row r="341" spans="1:3" x14ac:dyDescent="0.25">
      <c r="A341" s="16">
        <v>16207</v>
      </c>
      <c r="B341" t="s">
        <v>2069</v>
      </c>
      <c r="C341" s="77">
        <f>+VLOOKUP(Comuna7[[#This Row],[Cod_comuna]],Codigos_comunas[],3,0)</f>
        <v>683</v>
      </c>
    </row>
    <row r="342" spans="1:3" x14ac:dyDescent="0.25">
      <c r="A342" s="16">
        <v>16301</v>
      </c>
      <c r="B342" t="s">
        <v>2072</v>
      </c>
      <c r="C342" s="77">
        <f>+VLOOKUP(Comuna7[[#This Row],[Cod_comuna]],Codigos_comunas[],3,0)</f>
        <v>684</v>
      </c>
    </row>
    <row r="343" spans="1:3" x14ac:dyDescent="0.25">
      <c r="A343" s="16">
        <v>16302</v>
      </c>
      <c r="B343" t="s">
        <v>2075</v>
      </c>
      <c r="C343" s="77">
        <f>+VLOOKUP(Comuna7[[#This Row],[Cod_comuna]],Codigos_comunas[],3,0)</f>
        <v>685</v>
      </c>
    </row>
    <row r="344" spans="1:3" x14ac:dyDescent="0.25">
      <c r="A344" s="16">
        <v>16303</v>
      </c>
      <c r="B344" t="s">
        <v>2078</v>
      </c>
      <c r="C344" s="77">
        <f>+VLOOKUP(Comuna7[[#This Row],[Cod_comuna]],Codigos_comunas[],3,0)</f>
        <v>686</v>
      </c>
    </row>
    <row r="345" spans="1:3" x14ac:dyDescent="0.25">
      <c r="A345" s="16">
        <v>16304</v>
      </c>
      <c r="B345" t="s">
        <v>2081</v>
      </c>
      <c r="C345" s="77">
        <f>+VLOOKUP(Comuna7[[#This Row],[Cod_comuna]],Codigos_comunas[],3,0)</f>
        <v>687</v>
      </c>
    </row>
    <row r="346" spans="1:3" x14ac:dyDescent="0.25">
      <c r="A346" s="16">
        <v>16305</v>
      </c>
      <c r="B346" t="s">
        <v>2084</v>
      </c>
      <c r="C346" s="77">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5" x14ac:dyDescent="0.25"/>
  <cols>
    <col min="2" max="2" width="13.85546875" bestFit="1" customWidth="1"/>
  </cols>
  <sheetData>
    <row r="1" spans="1:2" ht="24" x14ac:dyDescent="0.25">
      <c r="A1" s="78" t="s">
        <v>13762</v>
      </c>
      <c r="B1" s="79" t="s">
        <v>13763</v>
      </c>
    </row>
    <row r="2" spans="1:2" x14ac:dyDescent="0.25">
      <c r="A2" s="80">
        <v>1</v>
      </c>
      <c r="B2" s="76" t="s">
        <v>13767</v>
      </c>
    </row>
    <row r="3" spans="1:2" x14ac:dyDescent="0.25">
      <c r="A3" s="80">
        <v>2</v>
      </c>
      <c r="B3" s="76" t="s">
        <v>13769</v>
      </c>
    </row>
    <row r="4" spans="1:2" x14ac:dyDescent="0.25">
      <c r="A4" s="80">
        <v>3</v>
      </c>
      <c r="B4" s="76" t="s">
        <v>13367</v>
      </c>
    </row>
    <row r="5" spans="1:2" x14ac:dyDescent="0.25">
      <c r="A5" s="80">
        <v>4</v>
      </c>
      <c r="B5" s="76"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zoomScaleNormal="100" workbookViewId="0">
      <pane ySplit="2" topLeftCell="A3" activePane="bottomLeft" state="frozen"/>
      <selection pane="bottomLeft" activeCell="L22" sqref="A21:L22"/>
    </sheetView>
  </sheetViews>
  <sheetFormatPr baseColWidth="10" defaultRowHeight="15" x14ac:dyDescent="0.25"/>
  <cols>
    <col min="2" max="2" width="15.5703125" bestFit="1" customWidth="1"/>
    <col min="3" max="3" width="10.5703125" customWidth="1"/>
    <col min="4" max="5" width="5.42578125" customWidth="1"/>
    <col min="6" max="6" width="9.85546875" customWidth="1"/>
    <col min="7" max="7" width="19.42578125" bestFit="1" customWidth="1"/>
    <col min="8" max="8" width="8.5703125" bestFit="1" customWidth="1"/>
    <col min="9" max="10" width="4.140625" customWidth="1"/>
    <col min="11" max="11" width="13.42578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3.140625" bestFit="1" customWidth="1"/>
    <col min="20" max="20" width="19"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13</v>
      </c>
      <c r="G1">
        <v>1101</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25">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25">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25">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25">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25">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25">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25">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25">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25">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25">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25">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25">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25">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25">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25">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25">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25">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25">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25">
      <c r="A20" s="16"/>
      <c r="C20" s="16"/>
      <c r="F20" s="16">
        <v>3102</v>
      </c>
      <c r="G20" t="s">
        <v>1111</v>
      </c>
      <c r="H20" s="16">
        <f>+VLOOKUP(Comuna[[#This Row],[Cod_comuna]],Codigos_comunas[],3,0)</f>
        <v>360</v>
      </c>
      <c r="O20" s="16"/>
      <c r="S20" s="16"/>
      <c r="AQ20" s="17"/>
    </row>
    <row r="21" spans="1:43" x14ac:dyDescent="0.25">
      <c r="A21" s="16"/>
      <c r="C21" s="16"/>
      <c r="F21" s="16">
        <v>3103</v>
      </c>
      <c r="G21" t="s">
        <v>1114</v>
      </c>
      <c r="H21" s="16">
        <f>+VLOOKUP(Comuna[[#This Row],[Cod_comuna]],Codigos_comunas[],3,0)</f>
        <v>361</v>
      </c>
      <c r="O21" s="16"/>
      <c r="S21" s="16"/>
      <c r="AQ21" s="17"/>
    </row>
    <row r="22" spans="1:43" x14ac:dyDescent="0.25">
      <c r="A22" s="16"/>
      <c r="C22" s="16"/>
      <c r="F22" s="16">
        <v>3201</v>
      </c>
      <c r="G22" t="s">
        <v>1117</v>
      </c>
      <c r="H22" s="16">
        <f>+VLOOKUP(Comuna[[#This Row],[Cod_comuna]],Codigos_comunas[],3,0)</f>
        <v>362</v>
      </c>
      <c r="O22" s="16"/>
      <c r="S22" s="16"/>
      <c r="AQ22" s="17"/>
    </row>
    <row r="23" spans="1:43" x14ac:dyDescent="0.25">
      <c r="A23" s="16"/>
      <c r="C23" s="16"/>
      <c r="F23" s="16">
        <v>3202</v>
      </c>
      <c r="G23" t="s">
        <v>1120</v>
      </c>
      <c r="H23" s="16">
        <f>+VLOOKUP(Comuna[[#This Row],[Cod_comuna]],Codigos_comunas[],3,0)</f>
        <v>363</v>
      </c>
      <c r="O23" s="16"/>
      <c r="S23" s="16"/>
      <c r="AQ23" s="17"/>
    </row>
    <row r="24" spans="1:43" x14ac:dyDescent="0.25">
      <c r="A24" s="16"/>
      <c r="C24" s="16"/>
      <c r="F24" s="16">
        <v>3301</v>
      </c>
      <c r="G24" t="s">
        <v>1123</v>
      </c>
      <c r="H24" s="16">
        <f>+VLOOKUP(Comuna[[#This Row],[Cod_comuna]],Codigos_comunas[],3,0)</f>
        <v>364</v>
      </c>
      <c r="O24" s="16"/>
      <c r="S24" s="16"/>
    </row>
    <row r="25" spans="1:43" x14ac:dyDescent="0.25">
      <c r="A25" s="16"/>
      <c r="C25" s="16"/>
      <c r="F25" s="16">
        <v>3302</v>
      </c>
      <c r="G25" t="s">
        <v>1126</v>
      </c>
      <c r="H25" s="16">
        <f>+VLOOKUP(Comuna[[#This Row],[Cod_comuna]],Codigos_comunas[],3,0)</f>
        <v>365</v>
      </c>
      <c r="O25" s="16"/>
      <c r="S25" s="16"/>
    </row>
    <row r="26" spans="1:43" x14ac:dyDescent="0.25">
      <c r="A26" s="16"/>
      <c r="C26" s="16"/>
      <c r="F26" s="16">
        <v>3303</v>
      </c>
      <c r="G26" t="s">
        <v>1129</v>
      </c>
      <c r="H26" s="16">
        <f>+VLOOKUP(Comuna[[#This Row],[Cod_comuna]],Codigos_comunas[],3,0)</f>
        <v>366</v>
      </c>
      <c r="O26" s="16"/>
      <c r="S26" s="16"/>
    </row>
    <row r="27" spans="1:43" x14ac:dyDescent="0.25">
      <c r="A27" s="16"/>
      <c r="C27" s="16"/>
      <c r="F27" s="16">
        <v>3304</v>
      </c>
      <c r="G27" t="s">
        <v>1132</v>
      </c>
      <c r="H27" s="16">
        <f>+VLOOKUP(Comuna[[#This Row],[Cod_comuna]],Codigos_comunas[],3,0)</f>
        <v>367</v>
      </c>
      <c r="O27" s="16"/>
      <c r="S27" s="16"/>
    </row>
    <row r="28" spans="1:43" x14ac:dyDescent="0.25">
      <c r="A28" s="16"/>
      <c r="C28" s="16"/>
      <c r="F28" s="16">
        <v>4101</v>
      </c>
      <c r="G28" t="s">
        <v>1135</v>
      </c>
      <c r="H28" s="16">
        <f>+VLOOKUP(Comuna[[#This Row],[Cod_comuna]],Codigos_comunas[],3,0)</f>
        <v>368</v>
      </c>
      <c r="O28" s="16"/>
      <c r="S28" s="16"/>
    </row>
    <row r="29" spans="1:43" x14ac:dyDescent="0.25">
      <c r="A29" s="16"/>
      <c r="C29" s="16"/>
      <c r="F29" s="16">
        <v>4102</v>
      </c>
      <c r="G29" t="s">
        <v>771</v>
      </c>
      <c r="H29" s="16">
        <f>+VLOOKUP(Comuna[[#This Row],[Cod_comuna]],Codigos_comunas[],3,0)</f>
        <v>369</v>
      </c>
      <c r="O29" s="16"/>
      <c r="S29" s="16"/>
    </row>
    <row r="30" spans="1:43" x14ac:dyDescent="0.25">
      <c r="A30" s="16"/>
      <c r="C30" s="16"/>
      <c r="F30" s="16">
        <v>4103</v>
      </c>
      <c r="G30" t="s">
        <v>1140</v>
      </c>
      <c r="H30" s="16">
        <f>+VLOOKUP(Comuna[[#This Row],[Cod_comuna]],Codigos_comunas[],3,0)</f>
        <v>370</v>
      </c>
      <c r="O30" s="16"/>
      <c r="S30" s="16"/>
    </row>
    <row r="31" spans="1:43" x14ac:dyDescent="0.25">
      <c r="A31" s="16"/>
      <c r="C31" s="16"/>
      <c r="F31" s="16">
        <v>4104</v>
      </c>
      <c r="G31" t="s">
        <v>1143</v>
      </c>
      <c r="H31" s="16">
        <f>+VLOOKUP(Comuna[[#This Row],[Cod_comuna]],Codigos_comunas[],3,0)</f>
        <v>371</v>
      </c>
      <c r="O31" s="16"/>
      <c r="S31" s="16"/>
    </row>
    <row r="32" spans="1:43" x14ac:dyDescent="0.25">
      <c r="A32" s="16"/>
      <c r="C32" s="16"/>
      <c r="F32" s="16">
        <v>4105</v>
      </c>
      <c r="G32" t="s">
        <v>1146</v>
      </c>
      <c r="H32" s="16">
        <f>+VLOOKUP(Comuna[[#This Row],[Cod_comuna]],Codigos_comunas[],3,0)</f>
        <v>372</v>
      </c>
      <c r="O32" s="16"/>
      <c r="S32" s="16"/>
    </row>
    <row r="33" spans="1:19" x14ac:dyDescent="0.25">
      <c r="A33" s="16"/>
      <c r="C33" s="16"/>
      <c r="F33" s="16">
        <v>4106</v>
      </c>
      <c r="G33" t="s">
        <v>1149</v>
      </c>
      <c r="H33" s="16">
        <f>+VLOOKUP(Comuna[[#This Row],[Cod_comuna]],Codigos_comunas[],3,0)</f>
        <v>373</v>
      </c>
      <c r="O33" s="16"/>
      <c r="S33" s="16"/>
    </row>
    <row r="34" spans="1:19" x14ac:dyDescent="0.25">
      <c r="A34" s="16"/>
      <c r="C34" s="16"/>
      <c r="F34" s="16">
        <v>4201</v>
      </c>
      <c r="G34" t="s">
        <v>1152</v>
      </c>
      <c r="H34" s="16">
        <f>+VLOOKUP(Comuna[[#This Row],[Cod_comuna]],Codigos_comunas[],3,0)</f>
        <v>374</v>
      </c>
      <c r="O34" s="16"/>
      <c r="S34" s="16"/>
    </row>
    <row r="35" spans="1:19" x14ac:dyDescent="0.25">
      <c r="A35" s="16"/>
      <c r="C35" s="16"/>
      <c r="F35" s="16">
        <v>4202</v>
      </c>
      <c r="G35" t="s">
        <v>1155</v>
      </c>
      <c r="H35" s="16">
        <f>+VLOOKUP(Comuna[[#This Row],[Cod_comuna]],Codigos_comunas[],3,0)</f>
        <v>375</v>
      </c>
      <c r="O35" s="16"/>
      <c r="S35" s="16"/>
    </row>
    <row r="36" spans="1:19" x14ac:dyDescent="0.25">
      <c r="F36" s="16">
        <v>4203</v>
      </c>
      <c r="G36" t="s">
        <v>1158</v>
      </c>
      <c r="H36" s="16">
        <f>+VLOOKUP(Comuna[[#This Row],[Cod_comuna]],Codigos_comunas[],3,0)</f>
        <v>376</v>
      </c>
      <c r="O36" s="16"/>
      <c r="S36" s="16"/>
    </row>
    <row r="37" spans="1:19" x14ac:dyDescent="0.25">
      <c r="F37" s="16">
        <v>4204</v>
      </c>
      <c r="G37" t="s">
        <v>1161</v>
      </c>
      <c r="H37" s="16">
        <f>+VLOOKUP(Comuna[[#This Row],[Cod_comuna]],Codigos_comunas[],3,0)</f>
        <v>377</v>
      </c>
      <c r="O37" s="16"/>
      <c r="S37" s="16"/>
    </row>
    <row r="38" spans="1:19" x14ac:dyDescent="0.25">
      <c r="F38" s="16">
        <v>4301</v>
      </c>
      <c r="G38" t="s">
        <v>1164</v>
      </c>
      <c r="H38" s="16">
        <f>+VLOOKUP(Comuna[[#This Row],[Cod_comuna]],Codigos_comunas[],3,0)</f>
        <v>378</v>
      </c>
      <c r="O38" s="16"/>
      <c r="S38" s="16"/>
    </row>
    <row r="39" spans="1:19" x14ac:dyDescent="0.25">
      <c r="F39" s="16">
        <v>4302</v>
      </c>
      <c r="G39" t="s">
        <v>1167</v>
      </c>
      <c r="H39" s="16">
        <f>+VLOOKUP(Comuna[[#This Row],[Cod_comuna]],Codigos_comunas[],3,0)</f>
        <v>379</v>
      </c>
      <c r="O39" s="16"/>
      <c r="S39" s="16"/>
    </row>
    <row r="40" spans="1:19" x14ac:dyDescent="0.25">
      <c r="F40" s="16">
        <v>4303</v>
      </c>
      <c r="G40" t="s">
        <v>1170</v>
      </c>
      <c r="H40" s="16">
        <f>+VLOOKUP(Comuna[[#This Row],[Cod_comuna]],Codigos_comunas[],3,0)</f>
        <v>380</v>
      </c>
      <c r="O40" s="16"/>
      <c r="S40" s="16"/>
    </row>
    <row r="41" spans="1:19" x14ac:dyDescent="0.25">
      <c r="F41" s="16">
        <v>4304</v>
      </c>
      <c r="G41" t="s">
        <v>1173</v>
      </c>
      <c r="H41" s="16">
        <f>+VLOOKUP(Comuna[[#This Row],[Cod_comuna]],Codigos_comunas[],3,0)</f>
        <v>381</v>
      </c>
      <c r="O41" s="16"/>
      <c r="S41" s="16"/>
    </row>
    <row r="42" spans="1:19" x14ac:dyDescent="0.25">
      <c r="F42" s="16">
        <v>4305</v>
      </c>
      <c r="G42" t="s">
        <v>1176</v>
      </c>
      <c r="H42" s="16">
        <f>+VLOOKUP(Comuna[[#This Row],[Cod_comuna]],Codigos_comunas[],3,0)</f>
        <v>382</v>
      </c>
      <c r="O42" s="16"/>
      <c r="S42" s="16"/>
    </row>
    <row r="43" spans="1:19" x14ac:dyDescent="0.25">
      <c r="F43" s="16">
        <v>5101</v>
      </c>
      <c r="G43" t="s">
        <v>798</v>
      </c>
      <c r="H43" s="16">
        <f>+VLOOKUP(Comuna[[#This Row],[Cod_comuna]],Codigos_comunas[],3,0)</f>
        <v>383</v>
      </c>
      <c r="O43" s="16"/>
      <c r="S43" s="16"/>
    </row>
    <row r="44" spans="1:19" x14ac:dyDescent="0.25">
      <c r="F44" s="16">
        <v>5102</v>
      </c>
      <c r="G44" t="s">
        <v>1181</v>
      </c>
      <c r="H44" s="16">
        <f>+VLOOKUP(Comuna[[#This Row],[Cod_comuna]],Codigos_comunas[],3,0)</f>
        <v>384</v>
      </c>
      <c r="O44" s="16"/>
      <c r="P44" s="1"/>
      <c r="S44" s="16"/>
    </row>
    <row r="45" spans="1:19" x14ac:dyDescent="0.25">
      <c r="F45" s="16">
        <v>5103</v>
      </c>
      <c r="G45" t="s">
        <v>1184</v>
      </c>
      <c r="H45" s="16">
        <f>+VLOOKUP(Comuna[[#This Row],[Cod_comuna]],Codigos_comunas[],3,0)</f>
        <v>385</v>
      </c>
      <c r="O45" s="16"/>
      <c r="S45" s="16"/>
    </row>
    <row r="46" spans="1:19" x14ac:dyDescent="0.25">
      <c r="F46" s="16">
        <v>5104</v>
      </c>
      <c r="G46" t="s">
        <v>1187</v>
      </c>
      <c r="H46" s="16">
        <f>+VLOOKUP(Comuna[[#This Row],[Cod_comuna]],Codigos_comunas[],3,0)</f>
        <v>386</v>
      </c>
      <c r="O46" s="16"/>
      <c r="S46" s="16"/>
    </row>
    <row r="47" spans="1:19" x14ac:dyDescent="0.25">
      <c r="F47" s="16">
        <v>5105</v>
      </c>
      <c r="G47" t="s">
        <v>1190</v>
      </c>
      <c r="H47" s="16">
        <f>+VLOOKUP(Comuna[[#This Row],[Cod_comuna]],Codigos_comunas[],3,0)</f>
        <v>387</v>
      </c>
      <c r="O47" s="16"/>
      <c r="S47" s="16"/>
    </row>
    <row r="48" spans="1:19" x14ac:dyDescent="0.25">
      <c r="F48" s="16">
        <v>5107</v>
      </c>
      <c r="G48" t="s">
        <v>1193</v>
      </c>
      <c r="H48" s="16">
        <f>+VLOOKUP(Comuna[[#This Row],[Cod_comuna]],Codigos_comunas[],3,0)</f>
        <v>388</v>
      </c>
      <c r="O48" s="16"/>
      <c r="S48" s="16"/>
    </row>
    <row r="49" spans="6:15" x14ac:dyDescent="0.25">
      <c r="F49" s="16">
        <v>5109</v>
      </c>
      <c r="G49" t="s">
        <v>1196</v>
      </c>
      <c r="H49" s="16">
        <f>+VLOOKUP(Comuna[[#This Row],[Cod_comuna]],Codigos_comunas[],3,0)</f>
        <v>389</v>
      </c>
      <c r="O49" s="16"/>
    </row>
    <row r="50" spans="6:15" x14ac:dyDescent="0.25">
      <c r="F50" s="16">
        <v>5201</v>
      </c>
      <c r="G50" t="s">
        <v>1199</v>
      </c>
      <c r="H50" s="16">
        <f>+VLOOKUP(Comuna[[#This Row],[Cod_comuna]],Codigos_comunas[],3,0)</f>
        <v>390</v>
      </c>
      <c r="O50" s="16"/>
    </row>
    <row r="51" spans="6:15" x14ac:dyDescent="0.25">
      <c r="F51" s="16">
        <v>5301</v>
      </c>
      <c r="G51" t="s">
        <v>1202</v>
      </c>
      <c r="H51" s="16">
        <f>+VLOOKUP(Comuna[[#This Row],[Cod_comuna]],Codigos_comunas[],3,0)</f>
        <v>391</v>
      </c>
      <c r="O51" s="16"/>
    </row>
    <row r="52" spans="6:15" x14ac:dyDescent="0.25">
      <c r="F52" s="16">
        <v>5302</v>
      </c>
      <c r="G52" t="s">
        <v>1205</v>
      </c>
      <c r="H52" s="16">
        <f>+VLOOKUP(Comuna[[#This Row],[Cod_comuna]],Codigos_comunas[],3,0)</f>
        <v>392</v>
      </c>
      <c r="O52" s="16"/>
    </row>
    <row r="53" spans="6:15" x14ac:dyDescent="0.25">
      <c r="F53" s="16">
        <v>5303</v>
      </c>
      <c r="G53" t="s">
        <v>1208</v>
      </c>
      <c r="H53" s="16">
        <f>+VLOOKUP(Comuna[[#This Row],[Cod_comuna]],Codigos_comunas[],3,0)</f>
        <v>393</v>
      </c>
      <c r="O53" s="16"/>
    </row>
    <row r="54" spans="6:15" x14ac:dyDescent="0.25">
      <c r="F54" s="16">
        <v>5304</v>
      </c>
      <c r="G54" t="s">
        <v>1211</v>
      </c>
      <c r="H54" s="16">
        <f>+VLOOKUP(Comuna[[#This Row],[Cod_comuna]],Codigos_comunas[],3,0)</f>
        <v>394</v>
      </c>
      <c r="O54" s="16"/>
    </row>
    <row r="55" spans="6:15" x14ac:dyDescent="0.25">
      <c r="F55" s="16">
        <v>5401</v>
      </c>
      <c r="G55" t="s">
        <v>1214</v>
      </c>
      <c r="H55" s="16">
        <f>+VLOOKUP(Comuna[[#This Row],[Cod_comuna]],Codigos_comunas[],3,0)</f>
        <v>395</v>
      </c>
      <c r="O55" s="16"/>
    </row>
    <row r="56" spans="6:15" x14ac:dyDescent="0.25">
      <c r="F56" s="16">
        <v>5402</v>
      </c>
      <c r="G56" t="s">
        <v>1217</v>
      </c>
      <c r="H56" s="16">
        <f>+VLOOKUP(Comuna[[#This Row],[Cod_comuna]],Codigos_comunas[],3,0)</f>
        <v>396</v>
      </c>
      <c r="O56" s="16"/>
    </row>
    <row r="57" spans="6:15" x14ac:dyDescent="0.25">
      <c r="F57" s="16">
        <v>5403</v>
      </c>
      <c r="G57" t="s">
        <v>1220</v>
      </c>
      <c r="H57" s="16">
        <f>+VLOOKUP(Comuna[[#This Row],[Cod_comuna]],Codigos_comunas[],3,0)</f>
        <v>397</v>
      </c>
      <c r="O57" s="16"/>
    </row>
    <row r="58" spans="6:15" x14ac:dyDescent="0.25">
      <c r="F58" s="16">
        <v>5404</v>
      </c>
      <c r="G58" t="s">
        <v>1223</v>
      </c>
      <c r="H58" s="16">
        <f>+VLOOKUP(Comuna[[#This Row],[Cod_comuna]],Codigos_comunas[],3,0)</f>
        <v>398</v>
      </c>
      <c r="O58" s="16"/>
    </row>
    <row r="59" spans="6:15" x14ac:dyDescent="0.25">
      <c r="F59" s="16">
        <v>5405</v>
      </c>
      <c r="G59" t="s">
        <v>1226</v>
      </c>
      <c r="H59" s="16">
        <f>+VLOOKUP(Comuna[[#This Row],[Cod_comuna]],Codigos_comunas[],3,0)</f>
        <v>399</v>
      </c>
      <c r="O59" s="16"/>
    </row>
    <row r="60" spans="6:15" x14ac:dyDescent="0.25">
      <c r="F60" s="16">
        <v>5501</v>
      </c>
      <c r="G60" t="s">
        <v>1229</v>
      </c>
      <c r="H60" s="16">
        <f>+VLOOKUP(Comuna[[#This Row],[Cod_comuna]],Codigos_comunas[],3,0)</f>
        <v>400</v>
      </c>
      <c r="O60" s="16"/>
    </row>
    <row r="61" spans="6:15" x14ac:dyDescent="0.25">
      <c r="F61" s="16">
        <v>5502</v>
      </c>
      <c r="G61" t="s">
        <v>10714</v>
      </c>
      <c r="H61" s="16">
        <f>+VLOOKUP(Comuna[[#This Row],[Cod_comuna]],Codigos_comunas[],3,0)</f>
        <v>401</v>
      </c>
      <c r="O61" s="16"/>
    </row>
    <row r="62" spans="6:15" x14ac:dyDescent="0.25">
      <c r="F62" s="16">
        <v>5503</v>
      </c>
      <c r="G62" t="s">
        <v>1235</v>
      </c>
      <c r="H62" s="16">
        <f>+VLOOKUP(Comuna[[#This Row],[Cod_comuna]],Codigos_comunas[],3,0)</f>
        <v>402</v>
      </c>
      <c r="O62" s="16"/>
    </row>
    <row r="63" spans="6:15" x14ac:dyDescent="0.25">
      <c r="F63" s="16">
        <v>5504</v>
      </c>
      <c r="G63" t="s">
        <v>1238</v>
      </c>
      <c r="H63" s="16">
        <f>+VLOOKUP(Comuna[[#This Row],[Cod_comuna]],Codigos_comunas[],3,0)</f>
        <v>403</v>
      </c>
      <c r="O63" s="16"/>
    </row>
    <row r="64" spans="6:15" x14ac:dyDescent="0.25">
      <c r="F64" s="16">
        <v>5506</v>
      </c>
      <c r="G64" t="s">
        <v>1241</v>
      </c>
      <c r="H64" s="16">
        <f>+VLOOKUP(Comuna[[#This Row],[Cod_comuna]],Codigos_comunas[],3,0)</f>
        <v>404</v>
      </c>
      <c r="O64" s="16"/>
    </row>
    <row r="65" spans="6:15" x14ac:dyDescent="0.25">
      <c r="F65" s="16">
        <v>5601</v>
      </c>
      <c r="G65" t="s">
        <v>1244</v>
      </c>
      <c r="H65" s="16">
        <f>+VLOOKUP(Comuna[[#This Row],[Cod_comuna]],Codigos_comunas[],3,0)</f>
        <v>405</v>
      </c>
      <c r="O65" s="16"/>
    </row>
    <row r="66" spans="6:15" x14ac:dyDescent="0.25">
      <c r="F66" s="16">
        <v>5602</v>
      </c>
      <c r="G66" t="s">
        <v>1247</v>
      </c>
      <c r="H66" s="16">
        <f>+VLOOKUP(Comuna[[#This Row],[Cod_comuna]],Codigos_comunas[],3,0)</f>
        <v>406</v>
      </c>
      <c r="O66" s="16"/>
    </row>
    <row r="67" spans="6:15" x14ac:dyDescent="0.25">
      <c r="F67" s="16">
        <v>5603</v>
      </c>
      <c r="G67" t="s">
        <v>1250</v>
      </c>
      <c r="H67" s="16">
        <f>+VLOOKUP(Comuna[[#This Row],[Cod_comuna]],Codigos_comunas[],3,0)</f>
        <v>407</v>
      </c>
      <c r="O67" s="16"/>
    </row>
    <row r="68" spans="6:15" x14ac:dyDescent="0.25">
      <c r="F68" s="16">
        <v>5604</v>
      </c>
      <c r="G68" t="s">
        <v>1253</v>
      </c>
      <c r="H68" s="16">
        <f>+VLOOKUP(Comuna[[#This Row],[Cod_comuna]],Codigos_comunas[],3,0)</f>
        <v>408</v>
      </c>
      <c r="O68" s="16"/>
    </row>
    <row r="69" spans="6:15" x14ac:dyDescent="0.25">
      <c r="F69" s="16">
        <v>5605</v>
      </c>
      <c r="G69" t="s">
        <v>1256</v>
      </c>
      <c r="H69" s="16">
        <f>+VLOOKUP(Comuna[[#This Row],[Cod_comuna]],Codigos_comunas[],3,0)</f>
        <v>409</v>
      </c>
      <c r="O69" s="16"/>
    </row>
    <row r="70" spans="6:15" x14ac:dyDescent="0.25">
      <c r="F70" s="16">
        <v>5606</v>
      </c>
      <c r="G70" t="s">
        <v>1259</v>
      </c>
      <c r="H70" s="16">
        <f>+VLOOKUP(Comuna[[#This Row],[Cod_comuna]],Codigos_comunas[],3,0)</f>
        <v>410</v>
      </c>
      <c r="O70" s="16"/>
    </row>
    <row r="71" spans="6:15" x14ac:dyDescent="0.25">
      <c r="F71" s="16">
        <v>5701</v>
      </c>
      <c r="G71" t="s">
        <v>1262</v>
      </c>
      <c r="H71" s="16">
        <f>+VLOOKUP(Comuna[[#This Row],[Cod_comuna]],Codigos_comunas[],3,0)</f>
        <v>411</v>
      </c>
      <c r="O71" s="16"/>
    </row>
    <row r="72" spans="6:15" x14ac:dyDescent="0.25">
      <c r="F72" s="16">
        <v>5702</v>
      </c>
      <c r="G72" t="s">
        <v>1265</v>
      </c>
      <c r="H72" s="16">
        <f>+VLOOKUP(Comuna[[#This Row],[Cod_comuna]],Codigos_comunas[],3,0)</f>
        <v>412</v>
      </c>
      <c r="O72" s="16"/>
    </row>
    <row r="73" spans="6:15" x14ac:dyDescent="0.25">
      <c r="F73" s="16">
        <v>5703</v>
      </c>
      <c r="G73" t="s">
        <v>1268</v>
      </c>
      <c r="H73" s="16">
        <f>+VLOOKUP(Comuna[[#This Row],[Cod_comuna]],Codigos_comunas[],3,0)</f>
        <v>413</v>
      </c>
      <c r="O73" s="16"/>
    </row>
    <row r="74" spans="6:15" x14ac:dyDescent="0.25">
      <c r="F74" s="16">
        <v>5704</v>
      </c>
      <c r="G74" t="s">
        <v>1271</v>
      </c>
      <c r="H74" s="16">
        <f>+VLOOKUP(Comuna[[#This Row],[Cod_comuna]],Codigos_comunas[],3,0)</f>
        <v>414</v>
      </c>
      <c r="O74" s="16"/>
    </row>
    <row r="75" spans="6:15" x14ac:dyDescent="0.25">
      <c r="F75" s="16">
        <v>5705</v>
      </c>
      <c r="G75" t="s">
        <v>1274</v>
      </c>
      <c r="H75" s="16">
        <f>+VLOOKUP(Comuna[[#This Row],[Cod_comuna]],Codigos_comunas[],3,0)</f>
        <v>415</v>
      </c>
      <c r="O75" s="16"/>
    </row>
    <row r="76" spans="6:15" x14ac:dyDescent="0.25">
      <c r="F76" s="16">
        <v>5706</v>
      </c>
      <c r="G76" t="s">
        <v>1277</v>
      </c>
      <c r="H76" s="16">
        <f>+VLOOKUP(Comuna[[#This Row],[Cod_comuna]],Codigos_comunas[],3,0)</f>
        <v>416</v>
      </c>
      <c r="O76" s="16"/>
    </row>
    <row r="77" spans="6:15" x14ac:dyDescent="0.25">
      <c r="F77" s="16">
        <v>5801</v>
      </c>
      <c r="G77" t="s">
        <v>1280</v>
      </c>
      <c r="H77" s="16">
        <f>+VLOOKUP(Comuna[[#This Row],[Cod_comuna]],Codigos_comunas[],3,0)</f>
        <v>417</v>
      </c>
      <c r="O77" s="16"/>
    </row>
    <row r="78" spans="6:15" x14ac:dyDescent="0.25">
      <c r="F78" s="16">
        <v>5802</v>
      </c>
      <c r="G78" t="s">
        <v>1283</v>
      </c>
      <c r="H78" s="16">
        <f>+VLOOKUP(Comuna[[#This Row],[Cod_comuna]],Codigos_comunas[],3,0)</f>
        <v>418</v>
      </c>
      <c r="O78" s="16"/>
    </row>
    <row r="79" spans="6:15" x14ac:dyDescent="0.25">
      <c r="F79" s="16">
        <v>5803</v>
      </c>
      <c r="G79" t="s">
        <v>1286</v>
      </c>
      <c r="H79" s="16">
        <f>+VLOOKUP(Comuna[[#This Row],[Cod_comuna]],Codigos_comunas[],3,0)</f>
        <v>419</v>
      </c>
      <c r="O79" s="16"/>
    </row>
    <row r="80" spans="6:15" x14ac:dyDescent="0.25">
      <c r="F80" s="16">
        <v>5804</v>
      </c>
      <c r="G80" t="s">
        <v>1289</v>
      </c>
      <c r="H80" s="16">
        <f>+VLOOKUP(Comuna[[#This Row],[Cod_comuna]],Codigos_comunas[],3,0)</f>
        <v>420</v>
      </c>
      <c r="O80" s="16"/>
    </row>
    <row r="81" spans="6:15" x14ac:dyDescent="0.25">
      <c r="F81" s="16">
        <v>6101</v>
      </c>
      <c r="G81" t="s">
        <v>1292</v>
      </c>
      <c r="H81" s="16">
        <f>+VLOOKUP(Comuna[[#This Row],[Cod_comuna]],Codigos_comunas[],3,0)</f>
        <v>421</v>
      </c>
      <c r="O81" s="16"/>
    </row>
    <row r="82" spans="6:15" x14ac:dyDescent="0.25">
      <c r="F82" s="16">
        <v>6102</v>
      </c>
      <c r="G82" t="s">
        <v>1295</v>
      </c>
      <c r="H82" s="16">
        <f>+VLOOKUP(Comuna[[#This Row],[Cod_comuna]],Codigos_comunas[],3,0)</f>
        <v>422</v>
      </c>
      <c r="O82" s="16"/>
    </row>
    <row r="83" spans="6:15" x14ac:dyDescent="0.25">
      <c r="F83" s="16">
        <v>6103</v>
      </c>
      <c r="G83" t="s">
        <v>1298</v>
      </c>
      <c r="H83" s="16">
        <f>+VLOOKUP(Comuna[[#This Row],[Cod_comuna]],Codigos_comunas[],3,0)</f>
        <v>423</v>
      </c>
      <c r="O83" s="16"/>
    </row>
    <row r="84" spans="6:15" x14ac:dyDescent="0.25">
      <c r="F84" s="16">
        <v>6104</v>
      </c>
      <c r="G84" t="s">
        <v>1301</v>
      </c>
      <c r="H84" s="16">
        <f>+VLOOKUP(Comuna[[#This Row],[Cod_comuna]],Codigos_comunas[],3,0)</f>
        <v>424</v>
      </c>
      <c r="O84" s="16"/>
    </row>
    <row r="85" spans="6:15" x14ac:dyDescent="0.25">
      <c r="F85" s="16">
        <v>6105</v>
      </c>
      <c r="G85" t="s">
        <v>1304</v>
      </c>
      <c r="H85" s="16">
        <f>+VLOOKUP(Comuna[[#This Row],[Cod_comuna]],Codigos_comunas[],3,0)</f>
        <v>425</v>
      </c>
      <c r="O85" s="16"/>
    </row>
    <row r="86" spans="6:15" x14ac:dyDescent="0.25">
      <c r="F86" s="16">
        <v>6106</v>
      </c>
      <c r="G86" t="s">
        <v>1307</v>
      </c>
      <c r="H86" s="16">
        <f>+VLOOKUP(Comuna[[#This Row],[Cod_comuna]],Codigos_comunas[],3,0)</f>
        <v>426</v>
      </c>
      <c r="O86" s="16"/>
    </row>
    <row r="87" spans="6:15" x14ac:dyDescent="0.25">
      <c r="F87" s="16">
        <v>6107</v>
      </c>
      <c r="G87" t="s">
        <v>1310</v>
      </c>
      <c r="H87" s="16">
        <f>+VLOOKUP(Comuna[[#This Row],[Cod_comuna]],Codigos_comunas[],3,0)</f>
        <v>427</v>
      </c>
      <c r="O87" s="16"/>
    </row>
    <row r="88" spans="6:15" x14ac:dyDescent="0.25">
      <c r="F88" s="16">
        <v>6108</v>
      </c>
      <c r="G88" t="s">
        <v>1313</v>
      </c>
      <c r="H88" s="16">
        <f>+VLOOKUP(Comuna[[#This Row],[Cod_comuna]],Codigos_comunas[],3,0)</f>
        <v>428</v>
      </c>
      <c r="O88" s="16"/>
    </row>
    <row r="89" spans="6:15" x14ac:dyDescent="0.25">
      <c r="F89" s="16">
        <v>6109</v>
      </c>
      <c r="G89" t="s">
        <v>1316</v>
      </c>
      <c r="H89" s="16">
        <f>+VLOOKUP(Comuna[[#This Row],[Cod_comuna]],Codigos_comunas[],3,0)</f>
        <v>429</v>
      </c>
      <c r="O89" s="16"/>
    </row>
    <row r="90" spans="6:15" x14ac:dyDescent="0.25">
      <c r="F90" s="16">
        <v>6110</v>
      </c>
      <c r="G90" t="s">
        <v>1319</v>
      </c>
      <c r="H90" s="16">
        <f>+VLOOKUP(Comuna[[#This Row],[Cod_comuna]],Codigos_comunas[],3,0)</f>
        <v>430</v>
      </c>
      <c r="O90" s="16"/>
    </row>
    <row r="91" spans="6:15" x14ac:dyDescent="0.25">
      <c r="F91" s="16">
        <v>6111</v>
      </c>
      <c r="G91" t="s">
        <v>1322</v>
      </c>
      <c r="H91" s="16">
        <f>+VLOOKUP(Comuna[[#This Row],[Cod_comuna]],Codigos_comunas[],3,0)</f>
        <v>431</v>
      </c>
      <c r="O91" s="16"/>
    </row>
    <row r="92" spans="6:15" x14ac:dyDescent="0.25">
      <c r="F92" s="16">
        <v>6112</v>
      </c>
      <c r="G92" t="s">
        <v>1325</v>
      </c>
      <c r="H92" s="16">
        <f>+VLOOKUP(Comuna[[#This Row],[Cod_comuna]],Codigos_comunas[],3,0)</f>
        <v>432</v>
      </c>
      <c r="O92" s="16"/>
    </row>
    <row r="93" spans="6:15" x14ac:dyDescent="0.25">
      <c r="F93" s="16">
        <v>6113</v>
      </c>
      <c r="G93" t="s">
        <v>1328</v>
      </c>
      <c r="H93" s="16">
        <f>+VLOOKUP(Comuna[[#This Row],[Cod_comuna]],Codigos_comunas[],3,0)</f>
        <v>433</v>
      </c>
      <c r="O93" s="16"/>
    </row>
    <row r="94" spans="6:15" x14ac:dyDescent="0.25">
      <c r="F94" s="16">
        <v>6114</v>
      </c>
      <c r="G94" t="s">
        <v>1331</v>
      </c>
      <c r="H94" s="16">
        <f>+VLOOKUP(Comuna[[#This Row],[Cod_comuna]],Codigos_comunas[],3,0)</f>
        <v>434</v>
      </c>
      <c r="O94" s="16"/>
    </row>
    <row r="95" spans="6:15" x14ac:dyDescent="0.25">
      <c r="F95" s="16">
        <v>6115</v>
      </c>
      <c r="G95" t="s">
        <v>1334</v>
      </c>
      <c r="H95" s="16">
        <f>+VLOOKUP(Comuna[[#This Row],[Cod_comuna]],Codigos_comunas[],3,0)</f>
        <v>435</v>
      </c>
      <c r="O95" s="16"/>
    </row>
    <row r="96" spans="6:15" x14ac:dyDescent="0.25">
      <c r="F96" s="16">
        <v>6116</v>
      </c>
      <c r="G96" t="s">
        <v>1337</v>
      </c>
      <c r="H96" s="16">
        <f>+VLOOKUP(Comuna[[#This Row],[Cod_comuna]],Codigos_comunas[],3,0)</f>
        <v>436</v>
      </c>
      <c r="O96" s="16"/>
    </row>
    <row r="97" spans="6:8" x14ac:dyDescent="0.25">
      <c r="F97" s="16">
        <v>6117</v>
      </c>
      <c r="G97" t="s">
        <v>1035</v>
      </c>
      <c r="H97" s="16">
        <f>+VLOOKUP(Comuna[[#This Row],[Cod_comuna]],Codigos_comunas[],3,0)</f>
        <v>437</v>
      </c>
    </row>
    <row r="98" spans="6:8" x14ac:dyDescent="0.25">
      <c r="F98" s="16">
        <v>6201</v>
      </c>
      <c r="G98" t="s">
        <v>1342</v>
      </c>
      <c r="H98" s="16">
        <f>+VLOOKUP(Comuna[[#This Row],[Cod_comuna]],Codigos_comunas[],3,0)</f>
        <v>438</v>
      </c>
    </row>
    <row r="99" spans="6:8" x14ac:dyDescent="0.25">
      <c r="F99" s="16">
        <v>6202</v>
      </c>
      <c r="G99" t="s">
        <v>1345</v>
      </c>
      <c r="H99" s="16">
        <f>+VLOOKUP(Comuna[[#This Row],[Cod_comuna]],Codigos_comunas[],3,0)</f>
        <v>439</v>
      </c>
    </row>
    <row r="100" spans="6:8" x14ac:dyDescent="0.25">
      <c r="F100" s="16">
        <v>6203</v>
      </c>
      <c r="G100" t="s">
        <v>1348</v>
      </c>
      <c r="H100" s="16">
        <f>+VLOOKUP(Comuna[[#This Row],[Cod_comuna]],Codigos_comunas[],3,0)</f>
        <v>440</v>
      </c>
    </row>
    <row r="101" spans="6:8" x14ac:dyDescent="0.25">
      <c r="F101" s="16">
        <v>6204</v>
      </c>
      <c r="G101" t="s">
        <v>13770</v>
      </c>
      <c r="H101" s="16">
        <f>+VLOOKUP(Comuna[[#This Row],[Cod_comuna]],Codigos_comunas[],3,0)</f>
        <v>441</v>
      </c>
    </row>
    <row r="102" spans="6:8" x14ac:dyDescent="0.25">
      <c r="F102" s="16">
        <v>6205</v>
      </c>
      <c r="G102" t="s">
        <v>1354</v>
      </c>
      <c r="H102" s="16">
        <f>+VLOOKUP(Comuna[[#This Row],[Cod_comuna]],Codigos_comunas[],3,0)</f>
        <v>442</v>
      </c>
    </row>
    <row r="103" spans="6:8" x14ac:dyDescent="0.25">
      <c r="F103" s="16">
        <v>6206</v>
      </c>
      <c r="G103" t="s">
        <v>1357</v>
      </c>
      <c r="H103" s="16">
        <f>+VLOOKUP(Comuna[[#This Row],[Cod_comuna]],Codigos_comunas[],3,0)</f>
        <v>443</v>
      </c>
    </row>
    <row r="104" spans="6:8" x14ac:dyDescent="0.25">
      <c r="F104" s="16">
        <v>6301</v>
      </c>
      <c r="G104" t="s">
        <v>1360</v>
      </c>
      <c r="H104" s="16">
        <f>+VLOOKUP(Comuna[[#This Row],[Cod_comuna]],Codigos_comunas[],3,0)</f>
        <v>444</v>
      </c>
    </row>
    <row r="105" spans="6:8" x14ac:dyDescent="0.25">
      <c r="F105" s="16">
        <v>6302</v>
      </c>
      <c r="G105" t="s">
        <v>1363</v>
      </c>
      <c r="H105" s="16">
        <f>+VLOOKUP(Comuna[[#This Row],[Cod_comuna]],Codigos_comunas[],3,0)</f>
        <v>445</v>
      </c>
    </row>
    <row r="106" spans="6:8" x14ac:dyDescent="0.25">
      <c r="F106" s="16">
        <v>6303</v>
      </c>
      <c r="G106" t="s">
        <v>1366</v>
      </c>
      <c r="H106" s="16">
        <f>+VLOOKUP(Comuna[[#This Row],[Cod_comuna]],Codigos_comunas[],3,0)</f>
        <v>446</v>
      </c>
    </row>
    <row r="107" spans="6:8" x14ac:dyDescent="0.25">
      <c r="F107" s="16">
        <v>6304</v>
      </c>
      <c r="G107" t="s">
        <v>1369</v>
      </c>
      <c r="H107" s="16">
        <f>+VLOOKUP(Comuna[[#This Row],[Cod_comuna]],Codigos_comunas[],3,0)</f>
        <v>447</v>
      </c>
    </row>
    <row r="108" spans="6:8" x14ac:dyDescent="0.25">
      <c r="F108" s="16">
        <v>6305</v>
      </c>
      <c r="G108" t="s">
        <v>1372</v>
      </c>
      <c r="H108" s="16">
        <f>+VLOOKUP(Comuna[[#This Row],[Cod_comuna]],Codigos_comunas[],3,0)</f>
        <v>448</v>
      </c>
    </row>
    <row r="109" spans="6:8" x14ac:dyDescent="0.25">
      <c r="F109" s="16">
        <v>6306</v>
      </c>
      <c r="G109" t="s">
        <v>1375</v>
      </c>
      <c r="H109" s="16">
        <f>+VLOOKUP(Comuna[[#This Row],[Cod_comuna]],Codigos_comunas[],3,0)</f>
        <v>449</v>
      </c>
    </row>
    <row r="110" spans="6:8" x14ac:dyDescent="0.25">
      <c r="F110" s="16">
        <v>6307</v>
      </c>
      <c r="G110" t="s">
        <v>1378</v>
      </c>
      <c r="H110" s="16">
        <f>+VLOOKUP(Comuna[[#This Row],[Cod_comuna]],Codigos_comunas[],3,0)</f>
        <v>450</v>
      </c>
    </row>
    <row r="111" spans="6:8" x14ac:dyDescent="0.25">
      <c r="F111" s="16">
        <v>6308</v>
      </c>
      <c r="G111" t="s">
        <v>1381</v>
      </c>
      <c r="H111" s="16">
        <f>+VLOOKUP(Comuna[[#This Row],[Cod_comuna]],Codigos_comunas[],3,0)</f>
        <v>451</v>
      </c>
    </row>
    <row r="112" spans="6:8" x14ac:dyDescent="0.25">
      <c r="F112" s="16">
        <v>6309</v>
      </c>
      <c r="G112" t="s">
        <v>1384</v>
      </c>
      <c r="H112" s="16">
        <f>+VLOOKUP(Comuna[[#This Row],[Cod_comuna]],Codigos_comunas[],3,0)</f>
        <v>452</v>
      </c>
    </row>
    <row r="113" spans="6:8" x14ac:dyDescent="0.25">
      <c r="F113" s="16">
        <v>6310</v>
      </c>
      <c r="G113" t="s">
        <v>1387</v>
      </c>
      <c r="H113" s="16">
        <f>+VLOOKUP(Comuna[[#This Row],[Cod_comuna]],Codigos_comunas[],3,0)</f>
        <v>453</v>
      </c>
    </row>
    <row r="114" spans="6:8" x14ac:dyDescent="0.25">
      <c r="F114" s="16">
        <v>7101</v>
      </c>
      <c r="G114" t="s">
        <v>1390</v>
      </c>
      <c r="H114" s="16">
        <f>+VLOOKUP(Comuna[[#This Row],[Cod_comuna]],Codigos_comunas[],3,0)</f>
        <v>454</v>
      </c>
    </row>
    <row r="115" spans="6:8" x14ac:dyDescent="0.25">
      <c r="F115" s="16">
        <v>7102</v>
      </c>
      <c r="G115" t="s">
        <v>1393</v>
      </c>
      <c r="H115" s="16">
        <f>+VLOOKUP(Comuna[[#This Row],[Cod_comuna]],Codigos_comunas[],3,0)</f>
        <v>455</v>
      </c>
    </row>
    <row r="116" spans="6:8" x14ac:dyDescent="0.25">
      <c r="F116" s="16">
        <v>7103</v>
      </c>
      <c r="G116" t="s">
        <v>1396</v>
      </c>
      <c r="H116" s="16">
        <f>+VLOOKUP(Comuna[[#This Row],[Cod_comuna]],Codigos_comunas[],3,0)</f>
        <v>456</v>
      </c>
    </row>
    <row r="117" spans="6:8" x14ac:dyDescent="0.25">
      <c r="F117" s="16">
        <v>7104</v>
      </c>
      <c r="G117" t="s">
        <v>1399</v>
      </c>
      <c r="H117" s="16">
        <f>+VLOOKUP(Comuna[[#This Row],[Cod_comuna]],Codigos_comunas[],3,0)</f>
        <v>457</v>
      </c>
    </row>
    <row r="118" spans="6:8" x14ac:dyDescent="0.25">
      <c r="F118" s="16">
        <v>7105</v>
      </c>
      <c r="G118" t="s">
        <v>786</v>
      </c>
      <c r="H118" s="16">
        <f>+VLOOKUP(Comuna[[#This Row],[Cod_comuna]],Codigos_comunas[],3,0)</f>
        <v>458</v>
      </c>
    </row>
    <row r="119" spans="6:8" x14ac:dyDescent="0.25">
      <c r="F119" s="16">
        <v>7106</v>
      </c>
      <c r="G119" t="s">
        <v>1404</v>
      </c>
      <c r="H119" s="16">
        <f>+VLOOKUP(Comuna[[#This Row],[Cod_comuna]],Codigos_comunas[],3,0)</f>
        <v>459</v>
      </c>
    </row>
    <row r="120" spans="6:8" x14ac:dyDescent="0.25">
      <c r="F120" s="16">
        <v>7107</v>
      </c>
      <c r="G120" t="s">
        <v>1407</v>
      </c>
      <c r="H120" s="16">
        <f>+VLOOKUP(Comuna[[#This Row],[Cod_comuna]],Codigos_comunas[],3,0)</f>
        <v>460</v>
      </c>
    </row>
    <row r="121" spans="6:8" x14ac:dyDescent="0.25">
      <c r="F121" s="16">
        <v>7108</v>
      </c>
      <c r="G121" t="s">
        <v>1410</v>
      </c>
      <c r="H121" s="16">
        <f>+VLOOKUP(Comuna[[#This Row],[Cod_comuna]],Codigos_comunas[],3,0)</f>
        <v>461</v>
      </c>
    </row>
    <row r="122" spans="6:8" x14ac:dyDescent="0.25">
      <c r="F122" s="16">
        <v>7109</v>
      </c>
      <c r="G122" t="s">
        <v>1413</v>
      </c>
      <c r="H122" s="16">
        <f>+VLOOKUP(Comuna[[#This Row],[Cod_comuna]],Codigos_comunas[],3,0)</f>
        <v>462</v>
      </c>
    </row>
    <row r="123" spans="6:8" x14ac:dyDescent="0.25">
      <c r="F123" s="16">
        <v>7110</v>
      </c>
      <c r="G123" t="s">
        <v>1416</v>
      </c>
      <c r="H123" s="16">
        <f>+VLOOKUP(Comuna[[#This Row],[Cod_comuna]],Codigos_comunas[],3,0)</f>
        <v>463</v>
      </c>
    </row>
    <row r="124" spans="6:8" x14ac:dyDescent="0.25">
      <c r="F124" s="16">
        <v>7201</v>
      </c>
      <c r="G124" t="s">
        <v>1419</v>
      </c>
      <c r="H124" s="16">
        <f>+VLOOKUP(Comuna[[#This Row],[Cod_comuna]],Codigos_comunas[],3,0)</f>
        <v>464</v>
      </c>
    </row>
    <row r="125" spans="6:8" x14ac:dyDescent="0.25">
      <c r="F125" s="16">
        <v>7202</v>
      </c>
      <c r="G125" t="s">
        <v>1422</v>
      </c>
      <c r="H125" s="16">
        <f>+VLOOKUP(Comuna[[#This Row],[Cod_comuna]],Codigos_comunas[],3,0)</f>
        <v>465</v>
      </c>
    </row>
    <row r="126" spans="6:8" x14ac:dyDescent="0.25">
      <c r="F126" s="16">
        <v>7203</v>
      </c>
      <c r="G126" t="s">
        <v>1425</v>
      </c>
      <c r="H126" s="16">
        <f>+VLOOKUP(Comuna[[#This Row],[Cod_comuna]],Codigos_comunas[],3,0)</f>
        <v>466</v>
      </c>
    </row>
    <row r="127" spans="6:8" x14ac:dyDescent="0.25">
      <c r="F127" s="16">
        <v>7301</v>
      </c>
      <c r="G127" t="s">
        <v>1428</v>
      </c>
      <c r="H127" s="16">
        <f>+VLOOKUP(Comuna[[#This Row],[Cod_comuna]],Codigos_comunas[],3,0)</f>
        <v>467</v>
      </c>
    </row>
    <row r="128" spans="6:8" x14ac:dyDescent="0.25">
      <c r="F128" s="16">
        <v>7302</v>
      </c>
      <c r="G128" t="s">
        <v>1431</v>
      </c>
      <c r="H128" s="16">
        <f>+VLOOKUP(Comuna[[#This Row],[Cod_comuna]],Codigos_comunas[],3,0)</f>
        <v>468</v>
      </c>
    </row>
    <row r="129" spans="6:8" x14ac:dyDescent="0.25">
      <c r="F129" s="16">
        <v>7303</v>
      </c>
      <c r="G129" t="s">
        <v>1434</v>
      </c>
      <c r="H129" s="16">
        <f>+VLOOKUP(Comuna[[#This Row],[Cod_comuna]],Codigos_comunas[],3,0)</f>
        <v>469</v>
      </c>
    </row>
    <row r="130" spans="6:8" x14ac:dyDescent="0.25">
      <c r="F130" s="16">
        <v>7304</v>
      </c>
      <c r="G130" t="s">
        <v>1437</v>
      </c>
      <c r="H130" s="16">
        <f>+VLOOKUP(Comuna[[#This Row],[Cod_comuna]],Codigos_comunas[],3,0)</f>
        <v>470</v>
      </c>
    </row>
    <row r="131" spans="6:8" x14ac:dyDescent="0.25">
      <c r="F131" s="16">
        <v>7305</v>
      </c>
      <c r="G131" t="s">
        <v>1440</v>
      </c>
      <c r="H131" s="16">
        <f>+VLOOKUP(Comuna[[#This Row],[Cod_comuna]],Codigos_comunas[],3,0)</f>
        <v>471</v>
      </c>
    </row>
    <row r="132" spans="6:8" x14ac:dyDescent="0.25">
      <c r="F132" s="16">
        <v>7307</v>
      </c>
      <c r="G132" t="s">
        <v>1446</v>
      </c>
      <c r="H132" s="16">
        <f>+VLOOKUP(Comuna[[#This Row],[Cod_comuna]],Codigos_comunas[],3,0)</f>
        <v>473</v>
      </c>
    </row>
    <row r="133" spans="6:8" x14ac:dyDescent="0.25">
      <c r="F133" s="16">
        <v>7308</v>
      </c>
      <c r="G133" t="s">
        <v>1449</v>
      </c>
      <c r="H133" s="16">
        <f>+VLOOKUP(Comuna[[#This Row],[Cod_comuna]],Codigos_comunas[],3,0)</f>
        <v>474</v>
      </c>
    </row>
    <row r="134" spans="6:8" x14ac:dyDescent="0.25">
      <c r="F134" s="16">
        <v>7309</v>
      </c>
      <c r="G134" t="s">
        <v>1452</v>
      </c>
      <c r="H134" s="16">
        <f>+VLOOKUP(Comuna[[#This Row],[Cod_comuna]],Codigos_comunas[],3,0)</f>
        <v>475</v>
      </c>
    </row>
    <row r="135" spans="6:8" x14ac:dyDescent="0.25">
      <c r="F135" s="16">
        <v>7401</v>
      </c>
      <c r="G135" t="s">
        <v>1455</v>
      </c>
      <c r="H135" s="16">
        <f>+VLOOKUP(Comuna[[#This Row],[Cod_comuna]],Codigos_comunas[],3,0)</f>
        <v>476</v>
      </c>
    </row>
    <row r="136" spans="6:8" x14ac:dyDescent="0.25">
      <c r="F136" s="16">
        <v>7402</v>
      </c>
      <c r="G136" t="s">
        <v>1458</v>
      </c>
      <c r="H136" s="16">
        <f>+VLOOKUP(Comuna[[#This Row],[Cod_comuna]],Codigos_comunas[],3,0)</f>
        <v>477</v>
      </c>
    </row>
    <row r="137" spans="6:8" x14ac:dyDescent="0.25">
      <c r="F137" s="16">
        <v>7403</v>
      </c>
      <c r="G137" t="s">
        <v>1461</v>
      </c>
      <c r="H137" s="16">
        <f>+VLOOKUP(Comuna[[#This Row],[Cod_comuna]],Codigos_comunas[],3,0)</f>
        <v>478</v>
      </c>
    </row>
    <row r="138" spans="6:8" x14ac:dyDescent="0.25">
      <c r="F138" s="16">
        <v>7404</v>
      </c>
      <c r="G138" t="s">
        <v>1464</v>
      </c>
      <c r="H138" s="16">
        <f>+VLOOKUP(Comuna[[#This Row],[Cod_comuna]],Codigos_comunas[],3,0)</f>
        <v>479</v>
      </c>
    </row>
    <row r="139" spans="6:8" x14ac:dyDescent="0.25">
      <c r="F139" s="16">
        <v>7405</v>
      </c>
      <c r="G139" t="s">
        <v>1467</v>
      </c>
      <c r="H139" s="16">
        <f>+VLOOKUP(Comuna[[#This Row],[Cod_comuna]],Codigos_comunas[],3,0)</f>
        <v>480</v>
      </c>
    </row>
    <row r="140" spans="6:8" x14ac:dyDescent="0.25">
      <c r="F140" s="16">
        <v>7406</v>
      </c>
      <c r="G140" t="s">
        <v>1470</v>
      </c>
      <c r="H140" s="16">
        <f>+VLOOKUP(Comuna[[#This Row],[Cod_comuna]],Codigos_comunas[],3,0)</f>
        <v>481</v>
      </c>
    </row>
    <row r="141" spans="6:8" x14ac:dyDescent="0.25">
      <c r="F141" s="16">
        <v>7407</v>
      </c>
      <c r="G141" t="s">
        <v>1473</v>
      </c>
      <c r="H141" s="16">
        <f>+VLOOKUP(Comuna[[#This Row],[Cod_comuna]],Codigos_comunas[],3,0)</f>
        <v>482</v>
      </c>
    </row>
    <row r="142" spans="6:8" x14ac:dyDescent="0.25">
      <c r="F142" s="16">
        <v>7408</v>
      </c>
      <c r="G142" t="s">
        <v>1476</v>
      </c>
      <c r="H142" s="16">
        <f>+VLOOKUP(Comuna[[#This Row],[Cod_comuna]],Codigos_comunas[],3,0)</f>
        <v>483</v>
      </c>
    </row>
    <row r="143" spans="6:8" x14ac:dyDescent="0.25">
      <c r="F143" s="16">
        <v>8101</v>
      </c>
      <c r="G143" t="s">
        <v>1479</v>
      </c>
      <c r="H143" s="16">
        <f>+VLOOKUP(Comuna[[#This Row],[Cod_comuna]],Codigos_comunas[],3,0)</f>
        <v>484</v>
      </c>
    </row>
    <row r="144" spans="6:8" x14ac:dyDescent="0.25">
      <c r="F144" s="16">
        <v>8102</v>
      </c>
      <c r="G144" t="s">
        <v>1482</v>
      </c>
      <c r="H144" s="16">
        <f>+VLOOKUP(Comuna[[#This Row],[Cod_comuna]],Codigos_comunas[],3,0)</f>
        <v>485</v>
      </c>
    </row>
    <row r="145" spans="6:8" x14ac:dyDescent="0.25">
      <c r="F145" s="16">
        <v>8103</v>
      </c>
      <c r="G145" t="s">
        <v>1485</v>
      </c>
      <c r="H145" s="16">
        <f>+VLOOKUP(Comuna[[#This Row],[Cod_comuna]],Codigos_comunas[],3,0)</f>
        <v>486</v>
      </c>
    </row>
    <row r="146" spans="6:8" x14ac:dyDescent="0.25">
      <c r="F146" s="16">
        <v>8104</v>
      </c>
      <c r="G146" t="s">
        <v>1488</v>
      </c>
      <c r="H146" s="16">
        <f>+VLOOKUP(Comuna[[#This Row],[Cod_comuna]],Codigos_comunas[],3,0)</f>
        <v>487</v>
      </c>
    </row>
    <row r="147" spans="6:8" x14ac:dyDescent="0.25">
      <c r="F147" s="16">
        <v>8105</v>
      </c>
      <c r="G147" t="s">
        <v>1491</v>
      </c>
      <c r="H147" s="16">
        <f>+VLOOKUP(Comuna[[#This Row],[Cod_comuna]],Codigos_comunas[],3,0)</f>
        <v>488</v>
      </c>
    </row>
    <row r="148" spans="6:8" x14ac:dyDescent="0.25">
      <c r="F148" s="16">
        <v>8106</v>
      </c>
      <c r="G148" t="s">
        <v>1494</v>
      </c>
      <c r="H148" s="16">
        <f>+VLOOKUP(Comuna[[#This Row],[Cod_comuna]],Codigos_comunas[],3,0)</f>
        <v>489</v>
      </c>
    </row>
    <row r="149" spans="6:8" x14ac:dyDescent="0.25">
      <c r="F149" s="16">
        <v>8107</v>
      </c>
      <c r="G149" t="s">
        <v>1497</v>
      </c>
      <c r="H149" s="16">
        <f>+VLOOKUP(Comuna[[#This Row],[Cod_comuna]],Codigos_comunas[],3,0)</f>
        <v>490</v>
      </c>
    </row>
    <row r="150" spans="6:8" x14ac:dyDescent="0.25">
      <c r="F150" s="16">
        <v>8108</v>
      </c>
      <c r="G150" t="s">
        <v>13771</v>
      </c>
      <c r="H150" s="16">
        <f>+VLOOKUP(Comuna[[#This Row],[Cod_comuna]],Codigos_comunas[],3,0)</f>
        <v>491</v>
      </c>
    </row>
    <row r="151" spans="6:8" x14ac:dyDescent="0.25">
      <c r="F151" s="16">
        <v>8109</v>
      </c>
      <c r="G151" t="s">
        <v>1503</v>
      </c>
      <c r="H151" s="16">
        <f>+VLOOKUP(Comuna[[#This Row],[Cod_comuna]],Codigos_comunas[],3,0)</f>
        <v>492</v>
      </c>
    </row>
    <row r="152" spans="6:8" x14ac:dyDescent="0.25">
      <c r="F152" s="16">
        <v>8110</v>
      </c>
      <c r="G152" t="s">
        <v>1506</v>
      </c>
      <c r="H152" s="16">
        <f>+VLOOKUP(Comuna[[#This Row],[Cod_comuna]],Codigos_comunas[],3,0)</f>
        <v>493</v>
      </c>
    </row>
    <row r="153" spans="6:8" x14ac:dyDescent="0.25">
      <c r="F153" s="16">
        <v>8111</v>
      </c>
      <c r="G153" t="s">
        <v>1509</v>
      </c>
      <c r="H153" s="16">
        <f>+VLOOKUP(Comuna[[#This Row],[Cod_comuna]],Codigos_comunas[],3,0)</f>
        <v>494</v>
      </c>
    </row>
    <row r="154" spans="6:8" x14ac:dyDescent="0.25">
      <c r="F154" s="16">
        <v>8112</v>
      </c>
      <c r="G154" t="s">
        <v>1512</v>
      </c>
      <c r="H154" s="16">
        <f>+VLOOKUP(Comuna[[#This Row],[Cod_comuna]],Codigos_comunas[],3,0)</f>
        <v>495</v>
      </c>
    </row>
    <row r="155" spans="6:8" x14ac:dyDescent="0.25">
      <c r="F155" s="16">
        <v>8201</v>
      </c>
      <c r="G155" t="s">
        <v>1515</v>
      </c>
      <c r="H155" s="16">
        <f>+VLOOKUP(Comuna[[#This Row],[Cod_comuna]],Codigos_comunas[],3,0)</f>
        <v>496</v>
      </c>
    </row>
    <row r="156" spans="6:8" x14ac:dyDescent="0.25">
      <c r="F156" s="16">
        <v>8202</v>
      </c>
      <c r="G156" t="s">
        <v>1518</v>
      </c>
      <c r="H156" s="16">
        <f>+VLOOKUP(Comuna[[#This Row],[Cod_comuna]],Codigos_comunas[],3,0)</f>
        <v>497</v>
      </c>
    </row>
    <row r="157" spans="6:8" x14ac:dyDescent="0.25">
      <c r="F157" s="16">
        <v>8203</v>
      </c>
      <c r="G157" t="s">
        <v>1521</v>
      </c>
      <c r="H157" s="16">
        <f>+VLOOKUP(Comuna[[#This Row],[Cod_comuna]],Codigos_comunas[],3,0)</f>
        <v>498</v>
      </c>
    </row>
    <row r="158" spans="6:8" x14ac:dyDescent="0.25">
      <c r="F158" s="16">
        <v>8204</v>
      </c>
      <c r="G158" t="s">
        <v>1524</v>
      </c>
      <c r="H158" s="16">
        <f>+VLOOKUP(Comuna[[#This Row],[Cod_comuna]],Codigos_comunas[],3,0)</f>
        <v>499</v>
      </c>
    </row>
    <row r="159" spans="6:8" x14ac:dyDescent="0.25">
      <c r="F159" s="16">
        <v>8205</v>
      </c>
      <c r="G159" t="s">
        <v>1527</v>
      </c>
      <c r="H159" s="16">
        <f>+VLOOKUP(Comuna[[#This Row],[Cod_comuna]],Codigos_comunas[],3,0)</f>
        <v>500</v>
      </c>
    </row>
    <row r="160" spans="6:8" x14ac:dyDescent="0.25">
      <c r="F160" s="16">
        <v>8206</v>
      </c>
      <c r="G160" t="s">
        <v>13772</v>
      </c>
      <c r="H160" s="16">
        <f>+VLOOKUP(Comuna[[#This Row],[Cod_comuna]],Codigos_comunas[],3,0)</f>
        <v>501</v>
      </c>
    </row>
    <row r="161" spans="6:8" x14ac:dyDescent="0.25">
      <c r="F161" s="16">
        <v>8207</v>
      </c>
      <c r="G161" t="s">
        <v>1533</v>
      </c>
      <c r="H161" s="16">
        <f>+VLOOKUP(Comuna[[#This Row],[Cod_comuna]],Codigos_comunas[],3,0)</f>
        <v>502</v>
      </c>
    </row>
    <row r="162" spans="6:8" x14ac:dyDescent="0.25">
      <c r="F162" s="16">
        <v>8301</v>
      </c>
      <c r="G162" t="s">
        <v>5636</v>
      </c>
      <c r="H162" s="16">
        <f>+VLOOKUP(Comuna[[#This Row],[Cod_comuna]],Codigos_comunas[],3,0)</f>
        <v>503</v>
      </c>
    </row>
    <row r="163" spans="6:8" x14ac:dyDescent="0.25">
      <c r="F163" s="16">
        <v>8302</v>
      </c>
      <c r="G163" t="s">
        <v>1539</v>
      </c>
      <c r="H163" s="16">
        <f>+VLOOKUP(Comuna[[#This Row],[Cod_comuna]],Codigos_comunas[],3,0)</f>
        <v>504</v>
      </c>
    </row>
    <row r="164" spans="6:8" x14ac:dyDescent="0.25">
      <c r="F164" s="16">
        <v>8303</v>
      </c>
      <c r="G164" t="s">
        <v>1542</v>
      </c>
      <c r="H164" s="16">
        <f>+VLOOKUP(Comuna[[#This Row],[Cod_comuna]],Codigos_comunas[],3,0)</f>
        <v>505</v>
      </c>
    </row>
    <row r="165" spans="6:8" x14ac:dyDescent="0.25">
      <c r="F165" s="16">
        <v>8304</v>
      </c>
      <c r="G165" t="s">
        <v>1545</v>
      </c>
      <c r="H165" s="16">
        <f>+VLOOKUP(Comuna[[#This Row],[Cod_comuna]],Codigos_comunas[],3,0)</f>
        <v>506</v>
      </c>
    </row>
    <row r="166" spans="6:8" x14ac:dyDescent="0.25">
      <c r="F166" s="16">
        <v>8305</v>
      </c>
      <c r="G166" t="s">
        <v>1548</v>
      </c>
      <c r="H166" s="16">
        <f>+VLOOKUP(Comuna[[#This Row],[Cod_comuna]],Codigos_comunas[],3,0)</f>
        <v>507</v>
      </c>
    </row>
    <row r="167" spans="6:8" x14ac:dyDescent="0.25">
      <c r="F167" s="16">
        <v>8306</v>
      </c>
      <c r="G167" t="s">
        <v>1551</v>
      </c>
      <c r="H167" s="16">
        <f>+VLOOKUP(Comuna[[#This Row],[Cod_comuna]],Codigos_comunas[],3,0)</f>
        <v>508</v>
      </c>
    </row>
    <row r="168" spans="6:8" x14ac:dyDescent="0.25">
      <c r="F168" s="16">
        <v>8307</v>
      </c>
      <c r="G168" t="s">
        <v>1554</v>
      </c>
      <c r="H168" s="16">
        <f>+VLOOKUP(Comuna[[#This Row],[Cod_comuna]],Codigos_comunas[],3,0)</f>
        <v>509</v>
      </c>
    </row>
    <row r="169" spans="6:8" x14ac:dyDescent="0.25">
      <c r="F169" s="16">
        <v>8308</v>
      </c>
      <c r="G169" t="s">
        <v>1557</v>
      </c>
      <c r="H169" s="16">
        <f>+VLOOKUP(Comuna[[#This Row],[Cod_comuna]],Codigos_comunas[],3,0)</f>
        <v>510</v>
      </c>
    </row>
    <row r="170" spans="6:8" x14ac:dyDescent="0.25">
      <c r="F170" s="16">
        <v>8309</v>
      </c>
      <c r="G170" t="s">
        <v>1560</v>
      </c>
      <c r="H170" s="16">
        <f>+VLOOKUP(Comuna[[#This Row],[Cod_comuna]],Codigos_comunas[],3,0)</f>
        <v>511</v>
      </c>
    </row>
    <row r="171" spans="6:8" x14ac:dyDescent="0.25">
      <c r="F171" s="16">
        <v>8310</v>
      </c>
      <c r="G171" t="s">
        <v>1563</v>
      </c>
      <c r="H171" s="16">
        <f>+VLOOKUP(Comuna[[#This Row],[Cod_comuna]],Codigos_comunas[],3,0)</f>
        <v>512</v>
      </c>
    </row>
    <row r="172" spans="6:8" x14ac:dyDescent="0.25">
      <c r="F172" s="16">
        <v>8311</v>
      </c>
      <c r="G172" t="s">
        <v>678</v>
      </c>
      <c r="H172" s="16">
        <f>+VLOOKUP(Comuna[[#This Row],[Cod_comuna]],Codigos_comunas[],3,0)</f>
        <v>513</v>
      </c>
    </row>
    <row r="173" spans="6:8" x14ac:dyDescent="0.25">
      <c r="F173" s="16">
        <v>8312</v>
      </c>
      <c r="G173" t="s">
        <v>1568</v>
      </c>
      <c r="H173" s="16">
        <f>+VLOOKUP(Comuna[[#This Row],[Cod_comuna]],Codigos_comunas[],3,0)</f>
        <v>514</v>
      </c>
    </row>
    <row r="174" spans="6:8" x14ac:dyDescent="0.25">
      <c r="F174" s="16">
        <v>8313</v>
      </c>
      <c r="G174" t="s">
        <v>1571</v>
      </c>
      <c r="H174" s="16">
        <f>+VLOOKUP(Comuna[[#This Row],[Cod_comuna]],Codigos_comunas[],3,0)</f>
        <v>515</v>
      </c>
    </row>
    <row r="175" spans="6:8" x14ac:dyDescent="0.25">
      <c r="F175" s="16">
        <v>8314</v>
      </c>
      <c r="G175" t="s">
        <v>1574</v>
      </c>
      <c r="H175" s="16">
        <f>+VLOOKUP(Comuna[[#This Row],[Cod_comuna]],Codigos_comunas[],3,0)</f>
        <v>516</v>
      </c>
    </row>
    <row r="176" spans="6:8" x14ac:dyDescent="0.25">
      <c r="F176" s="16">
        <v>9101</v>
      </c>
      <c r="G176" t="s">
        <v>1577</v>
      </c>
      <c r="H176" s="16">
        <f>+VLOOKUP(Comuna[[#This Row],[Cod_comuna]],Codigos_comunas[],3,0)</f>
        <v>517</v>
      </c>
    </row>
    <row r="177" spans="6:8" x14ac:dyDescent="0.25">
      <c r="F177" s="16">
        <v>9102</v>
      </c>
      <c r="G177" t="s">
        <v>1580</v>
      </c>
      <c r="H177" s="16">
        <f>+VLOOKUP(Comuna[[#This Row],[Cod_comuna]],Codigos_comunas[],3,0)</f>
        <v>518</v>
      </c>
    </row>
    <row r="178" spans="6:8" x14ac:dyDescent="0.25">
      <c r="F178" s="16">
        <v>9103</v>
      </c>
      <c r="G178" t="s">
        <v>1583</v>
      </c>
      <c r="H178" s="16">
        <f>+VLOOKUP(Comuna[[#This Row],[Cod_comuna]],Codigos_comunas[],3,0)</f>
        <v>519</v>
      </c>
    </row>
    <row r="179" spans="6:8" x14ac:dyDescent="0.25">
      <c r="F179" s="16">
        <v>9104</v>
      </c>
      <c r="G179" t="s">
        <v>1586</v>
      </c>
      <c r="H179" s="16">
        <f>+VLOOKUP(Comuna[[#This Row],[Cod_comuna]],Codigos_comunas[],3,0)</f>
        <v>520</v>
      </c>
    </row>
    <row r="180" spans="6:8" x14ac:dyDescent="0.25">
      <c r="F180" s="16">
        <v>9105</v>
      </c>
      <c r="G180" t="s">
        <v>1589</v>
      </c>
      <c r="H180" s="16">
        <f>+VLOOKUP(Comuna[[#This Row],[Cod_comuna]],Codigos_comunas[],3,0)</f>
        <v>521</v>
      </c>
    </row>
    <row r="181" spans="6:8" x14ac:dyDescent="0.25">
      <c r="F181" s="16">
        <v>9106</v>
      </c>
      <c r="G181" t="s">
        <v>1592</v>
      </c>
      <c r="H181" s="77">
        <f>+VLOOKUP(Comuna[[#This Row],[Cod_comuna]],Codigos_comunas[],3,0)</f>
        <v>522</v>
      </c>
    </row>
    <row r="182" spans="6:8" x14ac:dyDescent="0.25">
      <c r="F182" s="16">
        <v>9107</v>
      </c>
      <c r="G182" t="s">
        <v>1595</v>
      </c>
      <c r="H182" s="77">
        <f>+VLOOKUP(Comuna[[#This Row],[Cod_comuna]],Codigos_comunas[],3,0)</f>
        <v>523</v>
      </c>
    </row>
    <row r="183" spans="6:8" x14ac:dyDescent="0.25">
      <c r="F183" s="16">
        <v>9108</v>
      </c>
      <c r="G183" t="s">
        <v>1598</v>
      </c>
      <c r="H183" s="77">
        <f>+VLOOKUP(Comuna[[#This Row],[Cod_comuna]],Codigos_comunas[],3,0)</f>
        <v>524</v>
      </c>
    </row>
    <row r="184" spans="6:8" x14ac:dyDescent="0.25">
      <c r="F184" s="16">
        <v>9109</v>
      </c>
      <c r="G184" t="s">
        <v>1601</v>
      </c>
      <c r="H184" s="77">
        <f>+VLOOKUP(Comuna[[#This Row],[Cod_comuna]],Codigos_comunas[],3,0)</f>
        <v>525</v>
      </c>
    </row>
    <row r="185" spans="6:8" x14ac:dyDescent="0.25">
      <c r="F185" s="16">
        <v>9110</v>
      </c>
      <c r="G185" t="s">
        <v>1604</v>
      </c>
      <c r="H185" s="77">
        <f>+VLOOKUP(Comuna[[#This Row],[Cod_comuna]],Codigos_comunas[],3,0)</f>
        <v>526</v>
      </c>
    </row>
    <row r="186" spans="6:8" x14ac:dyDescent="0.25">
      <c r="F186" s="16">
        <v>9111</v>
      </c>
      <c r="G186" t="s">
        <v>1607</v>
      </c>
      <c r="H186" s="77">
        <f>+VLOOKUP(Comuna[[#This Row],[Cod_comuna]],Codigos_comunas[],3,0)</f>
        <v>527</v>
      </c>
    </row>
    <row r="187" spans="6:8" x14ac:dyDescent="0.25">
      <c r="F187" s="16">
        <v>9112</v>
      </c>
      <c r="G187" t="s">
        <v>1610</v>
      </c>
      <c r="H187" s="77">
        <f>+VLOOKUP(Comuna[[#This Row],[Cod_comuna]],Codigos_comunas[],3,0)</f>
        <v>528</v>
      </c>
    </row>
    <row r="188" spans="6:8" x14ac:dyDescent="0.25">
      <c r="F188" s="16">
        <v>9113</v>
      </c>
      <c r="G188" t="s">
        <v>1613</v>
      </c>
      <c r="H188" s="77">
        <f>+VLOOKUP(Comuna[[#This Row],[Cod_comuna]],Codigos_comunas[],3,0)</f>
        <v>529</v>
      </c>
    </row>
    <row r="189" spans="6:8" x14ac:dyDescent="0.25">
      <c r="F189" s="16">
        <v>9114</v>
      </c>
      <c r="G189" t="s">
        <v>1616</v>
      </c>
      <c r="H189" s="77">
        <f>+VLOOKUP(Comuna[[#This Row],[Cod_comuna]],Codigos_comunas[],3,0)</f>
        <v>530</v>
      </c>
    </row>
    <row r="190" spans="6:8" x14ac:dyDescent="0.25">
      <c r="F190" s="16">
        <v>9115</v>
      </c>
      <c r="G190" t="s">
        <v>1619</v>
      </c>
      <c r="H190" s="77">
        <f>+VLOOKUP(Comuna[[#This Row],[Cod_comuna]],Codigos_comunas[],3,0)</f>
        <v>531</v>
      </c>
    </row>
    <row r="191" spans="6:8" x14ac:dyDescent="0.25">
      <c r="F191" s="16">
        <v>9116</v>
      </c>
      <c r="G191" t="s">
        <v>1622</v>
      </c>
      <c r="H191" s="77">
        <f>+VLOOKUP(Comuna[[#This Row],[Cod_comuna]],Codigos_comunas[],3,0)</f>
        <v>532</v>
      </c>
    </row>
    <row r="192" spans="6:8" x14ac:dyDescent="0.25">
      <c r="F192" s="16">
        <v>9117</v>
      </c>
      <c r="G192" t="s">
        <v>1625</v>
      </c>
      <c r="H192" s="77">
        <f>+VLOOKUP(Comuna[[#This Row],[Cod_comuna]],Codigos_comunas[],3,0)</f>
        <v>533</v>
      </c>
    </row>
    <row r="193" spans="6:8" x14ac:dyDescent="0.25">
      <c r="F193" s="16">
        <v>9118</v>
      </c>
      <c r="G193" t="s">
        <v>1628</v>
      </c>
      <c r="H193" s="77">
        <f>+VLOOKUP(Comuna[[#This Row],[Cod_comuna]],Codigos_comunas[],3,0)</f>
        <v>534</v>
      </c>
    </row>
    <row r="194" spans="6:8" x14ac:dyDescent="0.25">
      <c r="F194" s="16">
        <v>9119</v>
      </c>
      <c r="G194" t="s">
        <v>1631</v>
      </c>
      <c r="H194" s="77">
        <f>+VLOOKUP(Comuna[[#This Row],[Cod_comuna]],Codigos_comunas[],3,0)</f>
        <v>535</v>
      </c>
    </row>
    <row r="195" spans="6:8" x14ac:dyDescent="0.25">
      <c r="F195" s="16">
        <v>9120</v>
      </c>
      <c r="G195" t="s">
        <v>1634</v>
      </c>
      <c r="H195" s="77">
        <f>+VLOOKUP(Comuna[[#This Row],[Cod_comuna]],Codigos_comunas[],3,0)</f>
        <v>536</v>
      </c>
    </row>
    <row r="196" spans="6:8" x14ac:dyDescent="0.25">
      <c r="F196" s="16">
        <v>9121</v>
      </c>
      <c r="G196" t="s">
        <v>1637</v>
      </c>
      <c r="H196" s="77">
        <f>+VLOOKUP(Comuna[[#This Row],[Cod_comuna]],Codigos_comunas[],3,0)</f>
        <v>537</v>
      </c>
    </row>
    <row r="197" spans="6:8" x14ac:dyDescent="0.25">
      <c r="F197" s="16">
        <v>9201</v>
      </c>
      <c r="G197" t="s">
        <v>1640</v>
      </c>
      <c r="H197" s="77">
        <f>+VLOOKUP(Comuna[[#This Row],[Cod_comuna]],Codigos_comunas[],3,0)</f>
        <v>538</v>
      </c>
    </row>
    <row r="198" spans="6:8" x14ac:dyDescent="0.25">
      <c r="F198" s="16">
        <v>9202</v>
      </c>
      <c r="G198" t="s">
        <v>1643</v>
      </c>
      <c r="H198" s="77">
        <f>+VLOOKUP(Comuna[[#This Row],[Cod_comuna]],Codigos_comunas[],3,0)</f>
        <v>539</v>
      </c>
    </row>
    <row r="199" spans="6:8" x14ac:dyDescent="0.25">
      <c r="F199" s="16">
        <v>9203</v>
      </c>
      <c r="G199" t="s">
        <v>1646</v>
      </c>
      <c r="H199" s="77">
        <f>+VLOOKUP(Comuna[[#This Row],[Cod_comuna]],Codigos_comunas[],3,0)</f>
        <v>540</v>
      </c>
    </row>
    <row r="200" spans="6:8" x14ac:dyDescent="0.25">
      <c r="F200" s="16">
        <v>9204</v>
      </c>
      <c r="G200" t="s">
        <v>1649</v>
      </c>
      <c r="H200" s="77">
        <f>+VLOOKUP(Comuna[[#This Row],[Cod_comuna]],Codigos_comunas[],3,0)</f>
        <v>541</v>
      </c>
    </row>
    <row r="201" spans="6:8" x14ac:dyDescent="0.25">
      <c r="F201" s="16">
        <v>9205</v>
      </c>
      <c r="G201" t="s">
        <v>1652</v>
      </c>
      <c r="H201" s="77">
        <f>+VLOOKUP(Comuna[[#This Row],[Cod_comuna]],Codigos_comunas[],3,0)</f>
        <v>542</v>
      </c>
    </row>
    <row r="202" spans="6:8" x14ac:dyDescent="0.25">
      <c r="F202" s="16">
        <v>9206</v>
      </c>
      <c r="G202" t="s">
        <v>1655</v>
      </c>
      <c r="H202" s="77">
        <f>+VLOOKUP(Comuna[[#This Row],[Cod_comuna]],Codigos_comunas[],3,0)</f>
        <v>543</v>
      </c>
    </row>
    <row r="203" spans="6:8" x14ac:dyDescent="0.25">
      <c r="F203" s="16">
        <v>9207</v>
      </c>
      <c r="G203" t="s">
        <v>1658</v>
      </c>
      <c r="H203" s="77">
        <f>+VLOOKUP(Comuna[[#This Row],[Cod_comuna]],Codigos_comunas[],3,0)</f>
        <v>544</v>
      </c>
    </row>
    <row r="204" spans="6:8" x14ac:dyDescent="0.25">
      <c r="F204" s="16">
        <v>9208</v>
      </c>
      <c r="G204" t="s">
        <v>1661</v>
      </c>
      <c r="H204" s="77">
        <f>+VLOOKUP(Comuna[[#This Row],[Cod_comuna]],Codigos_comunas[],3,0)</f>
        <v>545</v>
      </c>
    </row>
    <row r="205" spans="6:8" x14ac:dyDescent="0.25">
      <c r="F205" s="16">
        <v>9209</v>
      </c>
      <c r="G205" t="s">
        <v>1664</v>
      </c>
      <c r="H205" s="77">
        <f>+VLOOKUP(Comuna[[#This Row],[Cod_comuna]],Codigos_comunas[],3,0)</f>
        <v>546</v>
      </c>
    </row>
    <row r="206" spans="6:8" x14ac:dyDescent="0.25">
      <c r="F206" s="16">
        <v>9210</v>
      </c>
      <c r="G206" t="s">
        <v>1667</v>
      </c>
      <c r="H206" s="77">
        <f>+VLOOKUP(Comuna[[#This Row],[Cod_comuna]],Codigos_comunas[],3,0)</f>
        <v>547</v>
      </c>
    </row>
    <row r="207" spans="6:8" x14ac:dyDescent="0.25">
      <c r="F207" s="16">
        <v>9211</v>
      </c>
      <c r="G207" t="s">
        <v>1670</v>
      </c>
      <c r="H207" s="77">
        <f>+VLOOKUP(Comuna[[#This Row],[Cod_comuna]],Codigos_comunas[],3,0)</f>
        <v>548</v>
      </c>
    </row>
    <row r="208" spans="6:8" x14ac:dyDescent="0.25">
      <c r="F208" s="16">
        <v>10101</v>
      </c>
      <c r="G208" t="s">
        <v>1673</v>
      </c>
      <c r="H208" s="77">
        <f>+VLOOKUP(Comuna[[#This Row],[Cod_comuna]],Codigos_comunas[],3,0)</f>
        <v>549</v>
      </c>
    </row>
    <row r="209" spans="6:8" x14ac:dyDescent="0.25">
      <c r="F209" s="16">
        <v>10102</v>
      </c>
      <c r="G209" t="s">
        <v>1676</v>
      </c>
      <c r="H209" s="77">
        <f>+VLOOKUP(Comuna[[#This Row],[Cod_comuna]],Codigos_comunas[],3,0)</f>
        <v>550</v>
      </c>
    </row>
    <row r="210" spans="6:8" x14ac:dyDescent="0.25">
      <c r="F210" s="16">
        <v>10103</v>
      </c>
      <c r="G210" t="s">
        <v>1679</v>
      </c>
      <c r="H210" s="77">
        <f>+VLOOKUP(Comuna[[#This Row],[Cod_comuna]],Codigos_comunas[],3,0)</f>
        <v>551</v>
      </c>
    </row>
    <row r="211" spans="6:8" x14ac:dyDescent="0.25">
      <c r="F211" s="16">
        <v>10104</v>
      </c>
      <c r="G211" t="s">
        <v>1682</v>
      </c>
      <c r="H211" s="77">
        <f>+VLOOKUP(Comuna[[#This Row],[Cod_comuna]],Codigos_comunas[],3,0)</f>
        <v>552</v>
      </c>
    </row>
    <row r="212" spans="6:8" x14ac:dyDescent="0.25">
      <c r="F212" s="16">
        <v>10105</v>
      </c>
      <c r="G212" t="s">
        <v>1685</v>
      </c>
      <c r="H212" s="77">
        <f>+VLOOKUP(Comuna[[#This Row],[Cod_comuna]],Codigos_comunas[],3,0)</f>
        <v>553</v>
      </c>
    </row>
    <row r="213" spans="6:8" x14ac:dyDescent="0.25">
      <c r="F213" s="16">
        <v>10106</v>
      </c>
      <c r="G213" t="s">
        <v>1688</v>
      </c>
      <c r="H213" s="77">
        <f>+VLOOKUP(Comuna[[#This Row],[Cod_comuna]],Codigos_comunas[],3,0)</f>
        <v>554</v>
      </c>
    </row>
    <row r="214" spans="6:8" x14ac:dyDescent="0.25">
      <c r="F214" s="16">
        <v>10107</v>
      </c>
      <c r="G214" t="s">
        <v>1691</v>
      </c>
      <c r="H214" s="77">
        <f>+VLOOKUP(Comuna[[#This Row],[Cod_comuna]],Codigos_comunas[],3,0)</f>
        <v>555</v>
      </c>
    </row>
    <row r="215" spans="6:8" x14ac:dyDescent="0.25">
      <c r="F215" s="16">
        <v>10108</v>
      </c>
      <c r="G215" t="s">
        <v>1694</v>
      </c>
      <c r="H215" s="77">
        <f>+VLOOKUP(Comuna[[#This Row],[Cod_comuna]],Codigos_comunas[],3,0)</f>
        <v>556</v>
      </c>
    </row>
    <row r="216" spans="6:8" x14ac:dyDescent="0.25">
      <c r="F216" s="16">
        <v>10109</v>
      </c>
      <c r="G216" t="s">
        <v>1697</v>
      </c>
      <c r="H216" s="77">
        <f>+VLOOKUP(Comuna[[#This Row],[Cod_comuna]],Codigos_comunas[],3,0)</f>
        <v>557</v>
      </c>
    </row>
    <row r="217" spans="6:8" x14ac:dyDescent="0.25">
      <c r="F217" s="16">
        <v>10201</v>
      </c>
      <c r="G217" t="s">
        <v>1700</v>
      </c>
      <c r="H217" s="77">
        <f>+VLOOKUP(Comuna[[#This Row],[Cod_comuna]],Codigos_comunas[],3,0)</f>
        <v>558</v>
      </c>
    </row>
    <row r="218" spans="6:8" x14ac:dyDescent="0.25">
      <c r="F218" s="16">
        <v>10202</v>
      </c>
      <c r="G218" t="s">
        <v>1703</v>
      </c>
      <c r="H218" s="77">
        <f>+VLOOKUP(Comuna[[#This Row],[Cod_comuna]],Codigos_comunas[],3,0)</f>
        <v>559</v>
      </c>
    </row>
    <row r="219" spans="6:8" x14ac:dyDescent="0.25">
      <c r="F219" s="16">
        <v>10203</v>
      </c>
      <c r="G219" t="s">
        <v>1706</v>
      </c>
      <c r="H219" s="77">
        <f>+VLOOKUP(Comuna[[#This Row],[Cod_comuna]],Codigos_comunas[],3,0)</f>
        <v>560</v>
      </c>
    </row>
    <row r="220" spans="6:8" x14ac:dyDescent="0.25">
      <c r="F220" s="16">
        <v>10204</v>
      </c>
      <c r="G220" t="s">
        <v>1709</v>
      </c>
      <c r="H220" s="77">
        <f>+VLOOKUP(Comuna[[#This Row],[Cod_comuna]],Codigos_comunas[],3,0)</f>
        <v>561</v>
      </c>
    </row>
    <row r="221" spans="6:8" x14ac:dyDescent="0.25">
      <c r="F221" s="16">
        <v>10205</v>
      </c>
      <c r="G221" t="s">
        <v>1712</v>
      </c>
      <c r="H221" s="77">
        <f>+VLOOKUP(Comuna[[#This Row],[Cod_comuna]],Codigos_comunas[],3,0)</f>
        <v>562</v>
      </c>
    </row>
    <row r="222" spans="6:8" x14ac:dyDescent="0.25">
      <c r="F222" s="16">
        <v>10206</v>
      </c>
      <c r="G222" t="s">
        <v>1715</v>
      </c>
      <c r="H222" s="77">
        <f>+VLOOKUP(Comuna[[#This Row],[Cod_comuna]],Codigos_comunas[],3,0)</f>
        <v>563</v>
      </c>
    </row>
    <row r="223" spans="6:8" x14ac:dyDescent="0.25">
      <c r="F223" s="16">
        <v>10207</v>
      </c>
      <c r="G223" t="s">
        <v>1718</v>
      </c>
      <c r="H223" s="77">
        <f>+VLOOKUP(Comuna[[#This Row],[Cod_comuna]],Codigos_comunas[],3,0)</f>
        <v>564</v>
      </c>
    </row>
    <row r="224" spans="6:8" x14ac:dyDescent="0.25">
      <c r="F224" s="16">
        <v>10208</v>
      </c>
      <c r="G224" t="s">
        <v>1721</v>
      </c>
      <c r="H224" s="77">
        <f>+VLOOKUP(Comuna[[#This Row],[Cod_comuna]],Codigos_comunas[],3,0)</f>
        <v>565</v>
      </c>
    </row>
    <row r="225" spans="6:8" x14ac:dyDescent="0.25">
      <c r="F225" s="16">
        <v>10209</v>
      </c>
      <c r="G225" t="s">
        <v>1724</v>
      </c>
      <c r="H225" s="77">
        <f>+VLOOKUP(Comuna[[#This Row],[Cod_comuna]],Codigos_comunas[],3,0)</f>
        <v>566</v>
      </c>
    </row>
    <row r="226" spans="6:8" x14ac:dyDescent="0.25">
      <c r="F226" s="16">
        <v>10210</v>
      </c>
      <c r="G226" t="s">
        <v>1727</v>
      </c>
      <c r="H226" s="77">
        <f>+VLOOKUP(Comuna[[#This Row],[Cod_comuna]],Codigos_comunas[],3,0)</f>
        <v>567</v>
      </c>
    </row>
    <row r="227" spans="6:8" x14ac:dyDescent="0.25">
      <c r="F227" s="16">
        <v>10301</v>
      </c>
      <c r="G227" t="s">
        <v>1730</v>
      </c>
      <c r="H227" s="77">
        <f>+VLOOKUP(Comuna[[#This Row],[Cod_comuna]],Codigos_comunas[],3,0)</f>
        <v>568</v>
      </c>
    </row>
    <row r="228" spans="6:8" x14ac:dyDescent="0.25">
      <c r="F228" s="16">
        <v>10302</v>
      </c>
      <c r="G228" t="s">
        <v>1733</v>
      </c>
      <c r="H228" s="77">
        <f>+VLOOKUP(Comuna[[#This Row],[Cod_comuna]],Codigos_comunas[],3,0)</f>
        <v>569</v>
      </c>
    </row>
    <row r="229" spans="6:8" x14ac:dyDescent="0.25">
      <c r="F229" s="16">
        <v>10303</v>
      </c>
      <c r="G229" t="s">
        <v>1736</v>
      </c>
      <c r="H229" s="77">
        <f>+VLOOKUP(Comuna[[#This Row],[Cod_comuna]],Codigos_comunas[],3,0)</f>
        <v>570</v>
      </c>
    </row>
    <row r="230" spans="6:8" x14ac:dyDescent="0.25">
      <c r="F230" s="16">
        <v>10304</v>
      </c>
      <c r="G230" t="s">
        <v>1739</v>
      </c>
      <c r="H230" s="77">
        <f>+VLOOKUP(Comuna[[#This Row],[Cod_comuna]],Codigos_comunas[],3,0)</f>
        <v>571</v>
      </c>
    </row>
    <row r="231" spans="6:8" x14ac:dyDescent="0.25">
      <c r="F231" s="16">
        <v>10305</v>
      </c>
      <c r="G231" t="s">
        <v>1742</v>
      </c>
      <c r="H231" s="77">
        <f>+VLOOKUP(Comuna[[#This Row],[Cod_comuna]],Codigos_comunas[],3,0)</f>
        <v>572</v>
      </c>
    </row>
    <row r="232" spans="6:8" x14ac:dyDescent="0.25">
      <c r="F232" s="16">
        <v>10306</v>
      </c>
      <c r="G232" t="s">
        <v>1745</v>
      </c>
      <c r="H232" s="77">
        <f>+VLOOKUP(Comuna[[#This Row],[Cod_comuna]],Codigos_comunas[],3,0)</f>
        <v>573</v>
      </c>
    </row>
    <row r="233" spans="6:8" x14ac:dyDescent="0.25">
      <c r="F233" s="16">
        <v>10307</v>
      </c>
      <c r="G233" t="s">
        <v>1748</v>
      </c>
      <c r="H233" s="77">
        <f>+VLOOKUP(Comuna[[#This Row],[Cod_comuna]],Codigos_comunas[],3,0)</f>
        <v>574</v>
      </c>
    </row>
    <row r="234" spans="6:8" x14ac:dyDescent="0.25">
      <c r="F234" s="16">
        <v>10401</v>
      </c>
      <c r="G234" t="s">
        <v>1751</v>
      </c>
      <c r="H234" s="77">
        <f>+VLOOKUP(Comuna[[#This Row],[Cod_comuna]],Codigos_comunas[],3,0)</f>
        <v>575</v>
      </c>
    </row>
    <row r="235" spans="6:8" x14ac:dyDescent="0.25">
      <c r="F235" s="16">
        <v>10402</v>
      </c>
      <c r="G235" t="s">
        <v>1754</v>
      </c>
      <c r="H235" s="77">
        <f>+VLOOKUP(Comuna[[#This Row],[Cod_comuna]],Codigos_comunas[],3,0)</f>
        <v>576</v>
      </c>
    </row>
    <row r="236" spans="6:8" x14ac:dyDescent="0.25">
      <c r="F236" s="16">
        <v>10403</v>
      </c>
      <c r="G236" t="s">
        <v>1757</v>
      </c>
      <c r="H236" s="77">
        <f>+VLOOKUP(Comuna[[#This Row],[Cod_comuna]],Codigos_comunas[],3,0)</f>
        <v>577</v>
      </c>
    </row>
    <row r="237" spans="6:8" x14ac:dyDescent="0.25">
      <c r="F237" s="16">
        <v>10404</v>
      </c>
      <c r="G237" t="s">
        <v>1760</v>
      </c>
      <c r="H237" s="77">
        <f>+VLOOKUP(Comuna[[#This Row],[Cod_comuna]],Codigos_comunas[],3,0)</f>
        <v>578</v>
      </c>
    </row>
    <row r="238" spans="6:8" x14ac:dyDescent="0.25">
      <c r="F238" s="16">
        <v>11101</v>
      </c>
      <c r="G238" t="s">
        <v>10712</v>
      </c>
      <c r="H238" s="77">
        <f>+VLOOKUP(Comuna[[#This Row],[Cod_comuna]],Codigos_comunas[],3,0)</f>
        <v>579</v>
      </c>
    </row>
    <row r="239" spans="6:8" x14ac:dyDescent="0.25">
      <c r="F239" s="16">
        <v>11102</v>
      </c>
      <c r="G239" t="s">
        <v>1766</v>
      </c>
      <c r="H239" s="77">
        <f>+VLOOKUP(Comuna[[#This Row],[Cod_comuna]],Codigos_comunas[],3,0)</f>
        <v>580</v>
      </c>
    </row>
    <row r="240" spans="6:8" x14ac:dyDescent="0.25">
      <c r="F240" s="16">
        <v>11201</v>
      </c>
      <c r="G240" t="s">
        <v>10713</v>
      </c>
      <c r="H240" s="77">
        <f>+VLOOKUP(Comuna[[#This Row],[Cod_comuna]],Codigos_comunas[],3,0)</f>
        <v>581</v>
      </c>
    </row>
    <row r="241" spans="6:8" x14ac:dyDescent="0.25">
      <c r="F241" s="16">
        <v>11202</v>
      </c>
      <c r="G241" t="s">
        <v>1772</v>
      </c>
      <c r="H241" s="77">
        <f>+VLOOKUP(Comuna[[#This Row],[Cod_comuna]],Codigos_comunas[],3,0)</f>
        <v>582</v>
      </c>
    </row>
    <row r="242" spans="6:8" x14ac:dyDescent="0.25">
      <c r="F242" s="16">
        <v>11203</v>
      </c>
      <c r="G242" t="s">
        <v>1775</v>
      </c>
      <c r="H242" s="77">
        <f>+VLOOKUP(Comuna[[#This Row],[Cod_comuna]],Codigos_comunas[],3,0)</f>
        <v>583</v>
      </c>
    </row>
    <row r="243" spans="6:8" x14ac:dyDescent="0.25">
      <c r="F243" s="16">
        <v>11301</v>
      </c>
      <c r="G243" t="s">
        <v>1778</v>
      </c>
      <c r="H243" s="77">
        <f>+VLOOKUP(Comuna[[#This Row],[Cod_comuna]],Codigos_comunas[],3,0)</f>
        <v>584</v>
      </c>
    </row>
    <row r="244" spans="6:8" x14ac:dyDescent="0.25">
      <c r="F244" s="16">
        <v>11302</v>
      </c>
      <c r="G244" t="s">
        <v>1781</v>
      </c>
      <c r="H244" s="77">
        <f>+VLOOKUP(Comuna[[#This Row],[Cod_comuna]],Codigos_comunas[],3,0)</f>
        <v>585</v>
      </c>
    </row>
    <row r="245" spans="6:8" x14ac:dyDescent="0.25">
      <c r="F245" s="16">
        <v>11303</v>
      </c>
      <c r="G245" t="s">
        <v>1784</v>
      </c>
      <c r="H245" s="77">
        <f>+VLOOKUP(Comuna[[#This Row],[Cod_comuna]],Codigos_comunas[],3,0)</f>
        <v>586</v>
      </c>
    </row>
    <row r="246" spans="6:8" x14ac:dyDescent="0.25">
      <c r="F246" s="16">
        <v>11401</v>
      </c>
      <c r="G246" t="s">
        <v>1787</v>
      </c>
      <c r="H246" s="77">
        <f>+VLOOKUP(Comuna[[#This Row],[Cod_comuna]],Codigos_comunas[],3,0)</f>
        <v>587</v>
      </c>
    </row>
    <row r="247" spans="6:8" x14ac:dyDescent="0.25">
      <c r="F247" s="16">
        <v>11402</v>
      </c>
      <c r="G247" t="s">
        <v>1790</v>
      </c>
      <c r="H247" s="77">
        <f>+VLOOKUP(Comuna[[#This Row],[Cod_comuna]],Codigos_comunas[],3,0)</f>
        <v>588</v>
      </c>
    </row>
    <row r="248" spans="6:8" x14ac:dyDescent="0.25">
      <c r="F248" s="16">
        <v>12101</v>
      </c>
      <c r="G248" t="s">
        <v>1793</v>
      </c>
      <c r="H248" s="77">
        <f>+VLOOKUP(Comuna[[#This Row],[Cod_comuna]],Codigos_comunas[],3,0)</f>
        <v>589</v>
      </c>
    </row>
    <row r="249" spans="6:8" x14ac:dyDescent="0.25">
      <c r="F249" s="16">
        <v>12102</v>
      </c>
      <c r="G249" t="s">
        <v>1796</v>
      </c>
      <c r="H249" s="77">
        <f>+VLOOKUP(Comuna[[#This Row],[Cod_comuna]],Codigos_comunas[],3,0)</f>
        <v>590</v>
      </c>
    </row>
    <row r="250" spans="6:8" x14ac:dyDescent="0.25">
      <c r="F250" s="16">
        <v>12103</v>
      </c>
      <c r="G250" t="s">
        <v>1799</v>
      </c>
      <c r="H250" s="77">
        <f>+VLOOKUP(Comuna[[#This Row],[Cod_comuna]],Codigos_comunas[],3,0)</f>
        <v>591</v>
      </c>
    </row>
    <row r="251" spans="6:8" x14ac:dyDescent="0.25">
      <c r="F251" s="16">
        <v>12103</v>
      </c>
      <c r="G251" t="s">
        <v>1443</v>
      </c>
      <c r="H251" s="77">
        <f>+VLOOKUP(Comuna[[#This Row],[Cod_comuna]],Codigos_comunas[],3,0)</f>
        <v>591</v>
      </c>
    </row>
    <row r="252" spans="6:8" x14ac:dyDescent="0.25">
      <c r="F252" s="16">
        <v>12104</v>
      </c>
      <c r="G252" t="s">
        <v>1802</v>
      </c>
      <c r="H252" s="77">
        <f>+VLOOKUP(Comuna[[#This Row],[Cod_comuna]],Codigos_comunas[],3,0)</f>
        <v>592</v>
      </c>
    </row>
    <row r="253" spans="6:8" x14ac:dyDescent="0.25">
      <c r="F253" s="16">
        <v>12201</v>
      </c>
      <c r="G253" t="s">
        <v>1805</v>
      </c>
      <c r="H253" s="77">
        <f>+VLOOKUP(Comuna[[#This Row],[Cod_comuna]],Codigos_comunas[],3,0)</f>
        <v>593</v>
      </c>
    </row>
    <row r="254" spans="6:8" x14ac:dyDescent="0.25">
      <c r="F254" s="16">
        <v>12301</v>
      </c>
      <c r="G254" t="s">
        <v>1810</v>
      </c>
      <c r="H254" s="77">
        <f>+VLOOKUP(Comuna[[#This Row],[Cod_comuna]],Codigos_comunas[],3,0)</f>
        <v>595</v>
      </c>
    </row>
    <row r="255" spans="6:8" x14ac:dyDescent="0.25">
      <c r="F255" s="16">
        <v>12302</v>
      </c>
      <c r="G255" t="s">
        <v>1813</v>
      </c>
      <c r="H255" s="77">
        <f>+VLOOKUP(Comuna[[#This Row],[Cod_comuna]],Codigos_comunas[],3,0)</f>
        <v>596</v>
      </c>
    </row>
    <row r="256" spans="6:8" x14ac:dyDescent="0.25">
      <c r="F256" s="16">
        <v>12303</v>
      </c>
      <c r="G256" t="s">
        <v>1816</v>
      </c>
      <c r="H256" s="77">
        <f>+VLOOKUP(Comuna[[#This Row],[Cod_comuna]],Codigos_comunas[],3,0)</f>
        <v>597</v>
      </c>
    </row>
    <row r="257" spans="6:8" x14ac:dyDescent="0.25">
      <c r="F257" s="16">
        <v>12401</v>
      </c>
      <c r="G257" t="s">
        <v>1819</v>
      </c>
      <c r="H257" s="77">
        <f>+VLOOKUP(Comuna[[#This Row],[Cod_comuna]],Codigos_comunas[],3,0)</f>
        <v>598</v>
      </c>
    </row>
    <row r="258" spans="6:8" x14ac:dyDescent="0.25">
      <c r="F258" s="16">
        <v>12402</v>
      </c>
      <c r="G258" t="s">
        <v>1822</v>
      </c>
      <c r="H258" s="77">
        <f>+VLOOKUP(Comuna[[#This Row],[Cod_comuna]],Codigos_comunas[],3,0)</f>
        <v>599</v>
      </c>
    </row>
    <row r="259" spans="6:8" x14ac:dyDescent="0.25">
      <c r="F259" s="16">
        <v>13101</v>
      </c>
      <c r="G259" t="s">
        <v>892</v>
      </c>
      <c r="H259" s="77">
        <f>+VLOOKUP(Comuna[[#This Row],[Cod_comuna]],Codigos_comunas[],3,0)</f>
        <v>600</v>
      </c>
    </row>
    <row r="260" spans="6:8" x14ac:dyDescent="0.25">
      <c r="F260" s="16">
        <v>13102</v>
      </c>
      <c r="G260" t="s">
        <v>1827</v>
      </c>
      <c r="H260" s="77">
        <f>+VLOOKUP(Comuna[[#This Row],[Cod_comuna]],Codigos_comunas[],3,0)</f>
        <v>601</v>
      </c>
    </row>
    <row r="261" spans="6:8" x14ac:dyDescent="0.25">
      <c r="F261" s="16">
        <v>13103</v>
      </c>
      <c r="G261" t="s">
        <v>1830</v>
      </c>
      <c r="H261" s="77">
        <f>+VLOOKUP(Comuna[[#This Row],[Cod_comuna]],Codigos_comunas[],3,0)</f>
        <v>602</v>
      </c>
    </row>
    <row r="262" spans="6:8" x14ac:dyDescent="0.25">
      <c r="F262" s="16">
        <v>13104</v>
      </c>
      <c r="G262" t="s">
        <v>1833</v>
      </c>
      <c r="H262" s="77">
        <f>+VLOOKUP(Comuna[[#This Row],[Cod_comuna]],Codigos_comunas[],3,0)</f>
        <v>603</v>
      </c>
    </row>
    <row r="263" spans="6:8" x14ac:dyDescent="0.25">
      <c r="F263" s="16">
        <v>13105</v>
      </c>
      <c r="G263" t="s">
        <v>1836</v>
      </c>
      <c r="H263" s="77">
        <f>+VLOOKUP(Comuna[[#This Row],[Cod_comuna]],Codigos_comunas[],3,0)</f>
        <v>604</v>
      </c>
    </row>
    <row r="264" spans="6:8" x14ac:dyDescent="0.25">
      <c r="F264" s="16">
        <v>13106</v>
      </c>
      <c r="G264" t="s">
        <v>1839</v>
      </c>
      <c r="H264" s="77">
        <f>+VLOOKUP(Comuna[[#This Row],[Cod_comuna]],Codigos_comunas[],3,0)</f>
        <v>605</v>
      </c>
    </row>
    <row r="265" spans="6:8" x14ac:dyDescent="0.25">
      <c r="F265" s="16">
        <v>13107</v>
      </c>
      <c r="G265" t="s">
        <v>1842</v>
      </c>
      <c r="H265" s="77">
        <f>+VLOOKUP(Comuna[[#This Row],[Cod_comuna]],Codigos_comunas[],3,0)</f>
        <v>606</v>
      </c>
    </row>
    <row r="266" spans="6:8" x14ac:dyDescent="0.25">
      <c r="F266" s="16">
        <v>13108</v>
      </c>
      <c r="G266" t="s">
        <v>847</v>
      </c>
      <c r="H266" s="77">
        <f>+VLOOKUP(Comuna[[#This Row],[Cod_comuna]],Codigos_comunas[],3,0)</f>
        <v>607</v>
      </c>
    </row>
    <row r="267" spans="6:8" x14ac:dyDescent="0.25">
      <c r="F267" s="16">
        <v>13109</v>
      </c>
      <c r="G267" t="s">
        <v>1847</v>
      </c>
      <c r="H267" s="77">
        <f>+VLOOKUP(Comuna[[#This Row],[Cod_comuna]],Codigos_comunas[],3,0)</f>
        <v>608</v>
      </c>
    </row>
    <row r="268" spans="6:8" x14ac:dyDescent="0.25">
      <c r="F268" s="16">
        <v>13110</v>
      </c>
      <c r="G268" t="s">
        <v>1850</v>
      </c>
      <c r="H268" s="77">
        <f>+VLOOKUP(Comuna[[#This Row],[Cod_comuna]],Codigos_comunas[],3,0)</f>
        <v>609</v>
      </c>
    </row>
    <row r="269" spans="6:8" x14ac:dyDescent="0.25">
      <c r="F269" s="16">
        <v>13111</v>
      </c>
      <c r="G269" t="s">
        <v>1853</v>
      </c>
      <c r="H269" s="77">
        <f>+VLOOKUP(Comuna[[#This Row],[Cod_comuna]],Codigos_comunas[],3,0)</f>
        <v>610</v>
      </c>
    </row>
    <row r="270" spans="6:8" x14ac:dyDescent="0.25">
      <c r="F270" s="16">
        <v>13112</v>
      </c>
      <c r="G270" t="s">
        <v>1856</v>
      </c>
      <c r="H270" s="77">
        <f>+VLOOKUP(Comuna[[#This Row],[Cod_comuna]],Codigos_comunas[],3,0)</f>
        <v>611</v>
      </c>
    </row>
    <row r="271" spans="6:8" x14ac:dyDescent="0.25">
      <c r="F271" s="16">
        <v>13113</v>
      </c>
      <c r="G271" t="s">
        <v>1859</v>
      </c>
      <c r="H271" s="77">
        <f>+VLOOKUP(Comuna[[#This Row],[Cod_comuna]],Codigos_comunas[],3,0)</f>
        <v>612</v>
      </c>
    </row>
    <row r="272" spans="6:8" x14ac:dyDescent="0.25">
      <c r="F272" s="16">
        <v>13114</v>
      </c>
      <c r="G272" t="s">
        <v>1862</v>
      </c>
      <c r="H272" s="77">
        <f>+VLOOKUP(Comuna[[#This Row],[Cod_comuna]],Codigos_comunas[],3,0)</f>
        <v>613</v>
      </c>
    </row>
    <row r="273" spans="6:8" x14ac:dyDescent="0.25">
      <c r="F273" s="16">
        <v>13115</v>
      </c>
      <c r="G273" t="s">
        <v>1865</v>
      </c>
      <c r="H273" s="77">
        <f>+VLOOKUP(Comuna[[#This Row],[Cod_comuna]],Codigos_comunas[],3,0)</f>
        <v>614</v>
      </c>
    </row>
    <row r="274" spans="6:8" x14ac:dyDescent="0.25">
      <c r="F274" s="16">
        <v>13116</v>
      </c>
      <c r="G274" t="s">
        <v>1868</v>
      </c>
      <c r="H274" s="77">
        <f>+VLOOKUP(Comuna[[#This Row],[Cod_comuna]],Codigos_comunas[],3,0)</f>
        <v>615</v>
      </c>
    </row>
    <row r="275" spans="6:8" x14ac:dyDescent="0.25">
      <c r="F275" s="16">
        <v>13117</v>
      </c>
      <c r="G275" t="s">
        <v>1871</v>
      </c>
      <c r="H275" s="77">
        <f>+VLOOKUP(Comuna[[#This Row],[Cod_comuna]],Codigos_comunas[],3,0)</f>
        <v>616</v>
      </c>
    </row>
    <row r="276" spans="6:8" x14ac:dyDescent="0.25">
      <c r="F276" s="16">
        <v>13118</v>
      </c>
      <c r="G276" t="s">
        <v>1874</v>
      </c>
      <c r="H276" s="77">
        <f>+VLOOKUP(Comuna[[#This Row],[Cod_comuna]],Codigos_comunas[],3,0)</f>
        <v>617</v>
      </c>
    </row>
    <row r="277" spans="6:8" x14ac:dyDescent="0.25">
      <c r="F277" s="16">
        <v>13119</v>
      </c>
      <c r="G277" t="s">
        <v>1877</v>
      </c>
      <c r="H277" s="77">
        <f>+VLOOKUP(Comuna[[#This Row],[Cod_comuna]],Codigos_comunas[],3,0)</f>
        <v>618</v>
      </c>
    </row>
    <row r="278" spans="6:8" x14ac:dyDescent="0.25">
      <c r="F278" s="16">
        <v>13120</v>
      </c>
      <c r="G278" t="s">
        <v>1880</v>
      </c>
      <c r="H278" s="77">
        <f>+VLOOKUP(Comuna[[#This Row],[Cod_comuna]],Codigos_comunas[],3,0)</f>
        <v>619</v>
      </c>
    </row>
    <row r="279" spans="6:8" x14ac:dyDescent="0.25">
      <c r="F279" s="16">
        <v>13121</v>
      </c>
      <c r="G279" t="s">
        <v>1883</v>
      </c>
      <c r="H279" s="77">
        <f>+VLOOKUP(Comuna[[#This Row],[Cod_comuna]],Codigos_comunas[],3,0)</f>
        <v>620</v>
      </c>
    </row>
    <row r="280" spans="6:8" x14ac:dyDescent="0.25">
      <c r="F280" s="16">
        <v>13122</v>
      </c>
      <c r="G280" t="s">
        <v>1886</v>
      </c>
      <c r="H280" s="77">
        <f>+VLOOKUP(Comuna[[#This Row],[Cod_comuna]],Codigos_comunas[],3,0)</f>
        <v>621</v>
      </c>
    </row>
    <row r="281" spans="6:8" x14ac:dyDescent="0.25">
      <c r="F281" s="16">
        <v>13123</v>
      </c>
      <c r="G281" t="s">
        <v>1889</v>
      </c>
      <c r="H281" s="77">
        <f>+VLOOKUP(Comuna[[#This Row],[Cod_comuna]],Codigos_comunas[],3,0)</f>
        <v>622</v>
      </c>
    </row>
    <row r="282" spans="6:8" x14ac:dyDescent="0.25">
      <c r="F282" s="16">
        <v>13124</v>
      </c>
      <c r="G282" t="s">
        <v>1892</v>
      </c>
      <c r="H282" s="77">
        <f>+VLOOKUP(Comuna[[#This Row],[Cod_comuna]],Codigos_comunas[],3,0)</f>
        <v>623</v>
      </c>
    </row>
    <row r="283" spans="6:8" x14ac:dyDescent="0.25">
      <c r="F283" s="16">
        <v>13125</v>
      </c>
      <c r="G283" t="s">
        <v>1895</v>
      </c>
      <c r="H283" s="77">
        <f>+VLOOKUP(Comuna[[#This Row],[Cod_comuna]],Codigos_comunas[],3,0)</f>
        <v>624</v>
      </c>
    </row>
    <row r="284" spans="6:8" x14ac:dyDescent="0.25">
      <c r="F284" s="16">
        <v>13126</v>
      </c>
      <c r="G284" t="s">
        <v>1898</v>
      </c>
      <c r="H284" s="77">
        <f>+VLOOKUP(Comuna[[#This Row],[Cod_comuna]],Codigos_comunas[],3,0)</f>
        <v>625</v>
      </c>
    </row>
    <row r="285" spans="6:8" x14ac:dyDescent="0.25">
      <c r="F285" s="16">
        <v>13127</v>
      </c>
      <c r="G285" t="s">
        <v>1901</v>
      </c>
      <c r="H285" s="77">
        <f>+VLOOKUP(Comuna[[#This Row],[Cod_comuna]],Codigos_comunas[],3,0)</f>
        <v>626</v>
      </c>
    </row>
    <row r="286" spans="6:8" x14ac:dyDescent="0.25">
      <c r="F286" s="16">
        <v>13128</v>
      </c>
      <c r="G286" t="s">
        <v>1904</v>
      </c>
      <c r="H286" s="77">
        <f>+VLOOKUP(Comuna[[#This Row],[Cod_comuna]],Codigos_comunas[],3,0)</f>
        <v>627</v>
      </c>
    </row>
    <row r="287" spans="6:8" x14ac:dyDescent="0.25">
      <c r="F287" s="16">
        <v>13129</v>
      </c>
      <c r="G287" t="s">
        <v>1907</v>
      </c>
      <c r="H287" s="77">
        <f>+VLOOKUP(Comuna[[#This Row],[Cod_comuna]],Codigos_comunas[],3,0)</f>
        <v>628</v>
      </c>
    </row>
    <row r="288" spans="6:8" x14ac:dyDescent="0.25">
      <c r="F288" s="16">
        <v>13130</v>
      </c>
      <c r="G288" t="s">
        <v>1029</v>
      </c>
      <c r="H288" s="77">
        <f>+VLOOKUP(Comuna[[#This Row],[Cod_comuna]],Codigos_comunas[],3,0)</f>
        <v>629</v>
      </c>
    </row>
    <row r="289" spans="6:8" x14ac:dyDescent="0.25">
      <c r="F289" s="16">
        <v>13131</v>
      </c>
      <c r="G289" t="s">
        <v>1912</v>
      </c>
      <c r="H289" s="77">
        <f>+VLOOKUP(Comuna[[#This Row],[Cod_comuna]],Codigos_comunas[],3,0)</f>
        <v>630</v>
      </c>
    </row>
    <row r="290" spans="6:8" x14ac:dyDescent="0.25">
      <c r="F290" s="16">
        <v>13132</v>
      </c>
      <c r="G290" t="s">
        <v>1915</v>
      </c>
      <c r="H290" s="77">
        <f>+VLOOKUP(Comuna[[#This Row],[Cod_comuna]],Codigos_comunas[],3,0)</f>
        <v>631</v>
      </c>
    </row>
    <row r="291" spans="6:8" x14ac:dyDescent="0.25">
      <c r="F291" s="16">
        <v>13201</v>
      </c>
      <c r="G291" t="s">
        <v>1918</v>
      </c>
      <c r="H291" s="77">
        <f>+VLOOKUP(Comuna[[#This Row],[Cod_comuna]],Codigos_comunas[],3,0)</f>
        <v>632</v>
      </c>
    </row>
    <row r="292" spans="6:8" x14ac:dyDescent="0.25">
      <c r="F292" s="16">
        <v>13202</v>
      </c>
      <c r="G292" t="s">
        <v>1921</v>
      </c>
      <c r="H292" s="77">
        <f>+VLOOKUP(Comuna[[#This Row],[Cod_comuna]],Codigos_comunas[],3,0)</f>
        <v>633</v>
      </c>
    </row>
    <row r="293" spans="6:8" x14ac:dyDescent="0.25">
      <c r="F293" s="16">
        <v>13203</v>
      </c>
      <c r="G293" t="s">
        <v>1924</v>
      </c>
      <c r="H293" s="77">
        <f>+VLOOKUP(Comuna[[#This Row],[Cod_comuna]],Codigos_comunas[],3,0)</f>
        <v>634</v>
      </c>
    </row>
    <row r="294" spans="6:8" x14ac:dyDescent="0.25">
      <c r="F294" s="16">
        <v>13301</v>
      </c>
      <c r="G294" t="s">
        <v>1927</v>
      </c>
      <c r="H294" s="77">
        <f>+VLOOKUP(Comuna[[#This Row],[Cod_comuna]],Codigos_comunas[],3,0)</f>
        <v>635</v>
      </c>
    </row>
    <row r="295" spans="6:8" x14ac:dyDescent="0.25">
      <c r="F295" s="16">
        <v>13302</v>
      </c>
      <c r="G295" t="s">
        <v>1930</v>
      </c>
      <c r="H295" s="77">
        <f>+VLOOKUP(Comuna[[#This Row],[Cod_comuna]],Codigos_comunas[],3,0)</f>
        <v>636</v>
      </c>
    </row>
    <row r="296" spans="6:8" x14ac:dyDescent="0.25">
      <c r="F296" s="16">
        <v>13303</v>
      </c>
      <c r="G296" t="s">
        <v>1933</v>
      </c>
      <c r="H296" s="77">
        <f>+VLOOKUP(Comuna[[#This Row],[Cod_comuna]],Codigos_comunas[],3,0)</f>
        <v>637</v>
      </c>
    </row>
    <row r="297" spans="6:8" x14ac:dyDescent="0.25">
      <c r="F297" s="16">
        <v>13401</v>
      </c>
      <c r="G297" t="s">
        <v>1936</v>
      </c>
      <c r="H297" s="77">
        <f>+VLOOKUP(Comuna[[#This Row],[Cod_comuna]],Codigos_comunas[],3,0)</f>
        <v>638</v>
      </c>
    </row>
    <row r="298" spans="6:8" x14ac:dyDescent="0.25">
      <c r="F298" s="16">
        <v>13402</v>
      </c>
      <c r="G298" t="s">
        <v>1939</v>
      </c>
      <c r="H298" s="77">
        <f>+VLOOKUP(Comuna[[#This Row],[Cod_comuna]],Codigos_comunas[],3,0)</f>
        <v>639</v>
      </c>
    </row>
    <row r="299" spans="6:8" x14ac:dyDescent="0.25">
      <c r="F299" s="16">
        <v>13403</v>
      </c>
      <c r="G299" t="s">
        <v>1942</v>
      </c>
      <c r="H299" s="77">
        <f>+VLOOKUP(Comuna[[#This Row],[Cod_comuna]],Codigos_comunas[],3,0)</f>
        <v>640</v>
      </c>
    </row>
    <row r="300" spans="6:8" x14ac:dyDescent="0.25">
      <c r="F300" s="16">
        <v>13404</v>
      </c>
      <c r="G300" t="s">
        <v>1945</v>
      </c>
      <c r="H300" s="77">
        <f>+VLOOKUP(Comuna[[#This Row],[Cod_comuna]],Codigos_comunas[],3,0)</f>
        <v>641</v>
      </c>
    </row>
    <row r="301" spans="6:8" x14ac:dyDescent="0.25">
      <c r="F301" s="16">
        <v>13501</v>
      </c>
      <c r="G301" t="s">
        <v>1948</v>
      </c>
      <c r="H301" s="77">
        <f>+VLOOKUP(Comuna[[#This Row],[Cod_comuna]],Codigos_comunas[],3,0)</f>
        <v>642</v>
      </c>
    </row>
    <row r="302" spans="6:8" x14ac:dyDescent="0.25">
      <c r="F302" s="16">
        <v>13502</v>
      </c>
      <c r="G302" t="s">
        <v>1951</v>
      </c>
      <c r="H302" s="77">
        <f>+VLOOKUP(Comuna[[#This Row],[Cod_comuna]],Codigos_comunas[],3,0)</f>
        <v>643</v>
      </c>
    </row>
    <row r="303" spans="6:8" x14ac:dyDescent="0.25">
      <c r="F303" s="16">
        <v>13503</v>
      </c>
      <c r="G303" t="s">
        <v>1954</v>
      </c>
      <c r="H303" s="77">
        <f>+VLOOKUP(Comuna[[#This Row],[Cod_comuna]],Codigos_comunas[],3,0)</f>
        <v>644</v>
      </c>
    </row>
    <row r="304" spans="6:8" x14ac:dyDescent="0.25">
      <c r="F304" s="16">
        <v>13504</v>
      </c>
      <c r="G304" t="s">
        <v>1957</v>
      </c>
      <c r="H304" s="77">
        <f>+VLOOKUP(Comuna[[#This Row],[Cod_comuna]],Codigos_comunas[],3,0)</f>
        <v>645</v>
      </c>
    </row>
    <row r="305" spans="6:8" x14ac:dyDescent="0.25">
      <c r="F305" s="16">
        <v>13505</v>
      </c>
      <c r="G305" t="s">
        <v>1960</v>
      </c>
      <c r="H305" s="77">
        <f>+VLOOKUP(Comuna[[#This Row],[Cod_comuna]],Codigos_comunas[],3,0)</f>
        <v>646</v>
      </c>
    </row>
    <row r="306" spans="6:8" x14ac:dyDescent="0.25">
      <c r="F306" s="16">
        <v>13601</v>
      </c>
      <c r="G306" t="s">
        <v>1963</v>
      </c>
      <c r="H306" s="77">
        <f>+VLOOKUP(Comuna[[#This Row],[Cod_comuna]],Codigos_comunas[],3,0)</f>
        <v>647</v>
      </c>
    </row>
    <row r="307" spans="6:8" x14ac:dyDescent="0.25">
      <c r="F307" s="16">
        <v>13602</v>
      </c>
      <c r="G307" t="s">
        <v>1966</v>
      </c>
      <c r="H307" s="77">
        <f>+VLOOKUP(Comuna[[#This Row],[Cod_comuna]],Codigos_comunas[],3,0)</f>
        <v>648</v>
      </c>
    </row>
    <row r="308" spans="6:8" x14ac:dyDescent="0.25">
      <c r="F308" s="16">
        <v>13603</v>
      </c>
      <c r="G308" t="s">
        <v>1969</v>
      </c>
      <c r="H308" s="77">
        <f>+VLOOKUP(Comuna[[#This Row],[Cod_comuna]],Codigos_comunas[],3,0)</f>
        <v>649</v>
      </c>
    </row>
    <row r="309" spans="6:8" x14ac:dyDescent="0.25">
      <c r="F309" s="16">
        <v>13604</v>
      </c>
      <c r="G309" t="s">
        <v>1972</v>
      </c>
      <c r="H309" s="77">
        <f>+VLOOKUP(Comuna[[#This Row],[Cod_comuna]],Codigos_comunas[],3,0)</f>
        <v>650</v>
      </c>
    </row>
    <row r="310" spans="6:8" x14ac:dyDescent="0.25">
      <c r="F310" s="16">
        <v>13605</v>
      </c>
      <c r="G310" t="s">
        <v>1975</v>
      </c>
      <c r="H310" s="77">
        <f>+VLOOKUP(Comuna[[#This Row],[Cod_comuna]],Codigos_comunas[],3,0)</f>
        <v>651</v>
      </c>
    </row>
    <row r="311" spans="6:8" x14ac:dyDescent="0.25">
      <c r="F311" s="16">
        <v>14101</v>
      </c>
      <c r="G311" t="s">
        <v>1978</v>
      </c>
      <c r="H311" s="77">
        <f>+VLOOKUP(Comuna[[#This Row],[Cod_comuna]],Codigos_comunas[],3,0)</f>
        <v>652</v>
      </c>
    </row>
    <row r="312" spans="6:8" x14ac:dyDescent="0.25">
      <c r="F312" s="16">
        <v>14102</v>
      </c>
      <c r="G312" t="s">
        <v>1981</v>
      </c>
      <c r="H312" s="77">
        <f>+VLOOKUP(Comuna[[#This Row],[Cod_comuna]],Codigos_comunas[],3,0)</f>
        <v>653</v>
      </c>
    </row>
    <row r="313" spans="6:8" x14ac:dyDescent="0.25">
      <c r="F313" s="16">
        <v>14103</v>
      </c>
      <c r="G313" t="s">
        <v>1984</v>
      </c>
      <c r="H313" s="77">
        <f>+VLOOKUP(Comuna[[#This Row],[Cod_comuna]],Codigos_comunas[],3,0)</f>
        <v>654</v>
      </c>
    </row>
    <row r="314" spans="6:8" x14ac:dyDescent="0.25">
      <c r="F314" s="16">
        <v>14104</v>
      </c>
      <c r="G314" t="s">
        <v>777</v>
      </c>
      <c r="H314" s="77">
        <f>+VLOOKUP(Comuna[[#This Row],[Cod_comuna]],Codigos_comunas[],3,0)</f>
        <v>655</v>
      </c>
    </row>
    <row r="315" spans="6:8" x14ac:dyDescent="0.25">
      <c r="F315" s="16">
        <v>14105</v>
      </c>
      <c r="G315" t="s">
        <v>1989</v>
      </c>
      <c r="H315" s="77">
        <f>+VLOOKUP(Comuna[[#This Row],[Cod_comuna]],Codigos_comunas[],3,0)</f>
        <v>656</v>
      </c>
    </row>
    <row r="316" spans="6:8" x14ac:dyDescent="0.25">
      <c r="F316" s="16">
        <v>14106</v>
      </c>
      <c r="G316" t="s">
        <v>1992</v>
      </c>
      <c r="H316" s="77">
        <f>+VLOOKUP(Comuna[[#This Row],[Cod_comuna]],Codigos_comunas[],3,0)</f>
        <v>657</v>
      </c>
    </row>
    <row r="317" spans="6:8" x14ac:dyDescent="0.25">
      <c r="F317" s="16">
        <v>14107</v>
      </c>
      <c r="G317" t="s">
        <v>1995</v>
      </c>
      <c r="H317" s="77">
        <f>+VLOOKUP(Comuna[[#This Row],[Cod_comuna]],Codigos_comunas[],3,0)</f>
        <v>658</v>
      </c>
    </row>
    <row r="318" spans="6:8" x14ac:dyDescent="0.25">
      <c r="F318" s="16">
        <v>14108</v>
      </c>
      <c r="G318" t="s">
        <v>1998</v>
      </c>
      <c r="H318" s="77">
        <f>+VLOOKUP(Comuna[[#This Row],[Cod_comuna]],Codigos_comunas[],3,0)</f>
        <v>659</v>
      </c>
    </row>
    <row r="319" spans="6:8" x14ac:dyDescent="0.25">
      <c r="F319" s="16">
        <v>14201</v>
      </c>
      <c r="G319" t="s">
        <v>1023</v>
      </c>
      <c r="H319" s="77">
        <f>+VLOOKUP(Comuna[[#This Row],[Cod_comuna]],Codigos_comunas[],3,0)</f>
        <v>660</v>
      </c>
    </row>
    <row r="320" spans="6:8" x14ac:dyDescent="0.25">
      <c r="F320" s="16">
        <v>14202</v>
      </c>
      <c r="G320" t="s">
        <v>2003</v>
      </c>
      <c r="H320" s="77">
        <f>+VLOOKUP(Comuna[[#This Row],[Cod_comuna]],Codigos_comunas[],3,0)</f>
        <v>661</v>
      </c>
    </row>
    <row r="321" spans="6:8" x14ac:dyDescent="0.25">
      <c r="F321" s="16">
        <v>14203</v>
      </c>
      <c r="G321" t="s">
        <v>2006</v>
      </c>
      <c r="H321" s="77">
        <f>+VLOOKUP(Comuna[[#This Row],[Cod_comuna]],Codigos_comunas[],3,0)</f>
        <v>662</v>
      </c>
    </row>
    <row r="322" spans="6:8" x14ac:dyDescent="0.25">
      <c r="F322" s="16">
        <v>14204</v>
      </c>
      <c r="G322" t="s">
        <v>2009</v>
      </c>
      <c r="H322" s="77">
        <f>+VLOOKUP(Comuna[[#This Row],[Cod_comuna]],Codigos_comunas[],3,0)</f>
        <v>663</v>
      </c>
    </row>
    <row r="323" spans="6:8" x14ac:dyDescent="0.25">
      <c r="F323" s="16">
        <v>15101</v>
      </c>
      <c r="G323" t="s">
        <v>2012</v>
      </c>
      <c r="H323" s="77">
        <f>+VLOOKUP(Comuna[[#This Row],[Cod_comuna]],Codigos_comunas[],3,0)</f>
        <v>664</v>
      </c>
    </row>
    <row r="324" spans="6:8" x14ac:dyDescent="0.25">
      <c r="F324" s="16">
        <v>15102</v>
      </c>
      <c r="G324" t="s">
        <v>2015</v>
      </c>
      <c r="H324" s="77">
        <f>+VLOOKUP(Comuna[[#This Row],[Cod_comuna]],Codigos_comunas[],3,0)</f>
        <v>665</v>
      </c>
    </row>
    <row r="325" spans="6:8" x14ac:dyDescent="0.25">
      <c r="F325" s="16">
        <v>15201</v>
      </c>
      <c r="G325" t="s">
        <v>2018</v>
      </c>
      <c r="H325" s="77">
        <f>+VLOOKUP(Comuna[[#This Row],[Cod_comuna]],Codigos_comunas[],3,0)</f>
        <v>666</v>
      </c>
    </row>
    <row r="326" spans="6:8" x14ac:dyDescent="0.25">
      <c r="F326" s="16">
        <v>15202</v>
      </c>
      <c r="G326" t="s">
        <v>2021</v>
      </c>
      <c r="H326" s="77">
        <f>+VLOOKUP(Comuna[[#This Row],[Cod_comuna]],Codigos_comunas[],3,0)</f>
        <v>667</v>
      </c>
    </row>
    <row r="327" spans="6:8" x14ac:dyDescent="0.25">
      <c r="F327" s="16">
        <v>16101</v>
      </c>
      <c r="G327" t="s">
        <v>2024</v>
      </c>
      <c r="H327" s="77">
        <f>+VLOOKUP(Comuna[[#This Row],[Cod_comuna]],Codigos_comunas[],3,0)</f>
        <v>668</v>
      </c>
    </row>
    <row r="328" spans="6:8" x14ac:dyDescent="0.25">
      <c r="F328" s="16">
        <v>16102</v>
      </c>
      <c r="G328" t="s">
        <v>2027</v>
      </c>
      <c r="H328" s="77">
        <f>+VLOOKUP(Comuna[[#This Row],[Cod_comuna]],Codigos_comunas[],3,0)</f>
        <v>669</v>
      </c>
    </row>
    <row r="329" spans="6:8" x14ac:dyDescent="0.25">
      <c r="F329" s="16">
        <v>16103</v>
      </c>
      <c r="G329" t="s">
        <v>2030</v>
      </c>
      <c r="H329" s="77">
        <f>+VLOOKUP(Comuna[[#This Row],[Cod_comuna]],Codigos_comunas[],3,0)</f>
        <v>670</v>
      </c>
    </row>
    <row r="330" spans="6:8" x14ac:dyDescent="0.25">
      <c r="F330" s="16">
        <v>16104</v>
      </c>
      <c r="G330" t="s">
        <v>2033</v>
      </c>
      <c r="H330" s="77">
        <f>+VLOOKUP(Comuna[[#This Row],[Cod_comuna]],Codigos_comunas[],3,0)</f>
        <v>671</v>
      </c>
    </row>
    <row r="331" spans="6:8" x14ac:dyDescent="0.25">
      <c r="F331" s="16">
        <v>16105</v>
      </c>
      <c r="G331" t="s">
        <v>2036</v>
      </c>
      <c r="H331" s="77">
        <f>+VLOOKUP(Comuna[[#This Row],[Cod_comuna]],Codigos_comunas[],3,0)</f>
        <v>672</v>
      </c>
    </row>
    <row r="332" spans="6:8" x14ac:dyDescent="0.25">
      <c r="F332" s="16">
        <v>16106</v>
      </c>
      <c r="G332" t="s">
        <v>2039</v>
      </c>
      <c r="H332" s="77">
        <f>+VLOOKUP(Comuna[[#This Row],[Cod_comuna]],Codigos_comunas[],3,0)</f>
        <v>673</v>
      </c>
    </row>
    <row r="333" spans="6:8" x14ac:dyDescent="0.25">
      <c r="F333" s="16">
        <v>16107</v>
      </c>
      <c r="G333" t="s">
        <v>2042</v>
      </c>
      <c r="H333" s="77">
        <f>+VLOOKUP(Comuna[[#This Row],[Cod_comuna]],Codigos_comunas[],3,0)</f>
        <v>674</v>
      </c>
    </row>
    <row r="334" spans="6:8" x14ac:dyDescent="0.25">
      <c r="F334" s="16">
        <v>16108</v>
      </c>
      <c r="G334" t="s">
        <v>2045</v>
      </c>
      <c r="H334" s="77">
        <f>+VLOOKUP(Comuna[[#This Row],[Cod_comuna]],Codigos_comunas[],3,0)</f>
        <v>675</v>
      </c>
    </row>
    <row r="335" spans="6:8" x14ac:dyDescent="0.25">
      <c r="F335" s="16">
        <v>16109</v>
      </c>
      <c r="G335" t="s">
        <v>2048</v>
      </c>
      <c r="H335" s="77">
        <f>+VLOOKUP(Comuna[[#This Row],[Cod_comuna]],Codigos_comunas[],3,0)</f>
        <v>676</v>
      </c>
    </row>
    <row r="336" spans="6:8" x14ac:dyDescent="0.25">
      <c r="F336" s="16">
        <v>16201</v>
      </c>
      <c r="G336" t="s">
        <v>2051</v>
      </c>
      <c r="H336" s="77">
        <f>+VLOOKUP(Comuna[[#This Row],[Cod_comuna]],Codigos_comunas[],3,0)</f>
        <v>677</v>
      </c>
    </row>
    <row r="337" spans="6:8" x14ac:dyDescent="0.25">
      <c r="F337" s="16">
        <v>16202</v>
      </c>
      <c r="G337" t="s">
        <v>2054</v>
      </c>
      <c r="H337" s="77">
        <f>+VLOOKUP(Comuna[[#This Row],[Cod_comuna]],Codigos_comunas[],3,0)</f>
        <v>678</v>
      </c>
    </row>
    <row r="338" spans="6:8" x14ac:dyDescent="0.25">
      <c r="F338" s="16">
        <v>16203</v>
      </c>
      <c r="G338" t="s">
        <v>2057</v>
      </c>
      <c r="H338" s="77">
        <f>+VLOOKUP(Comuna[[#This Row],[Cod_comuna]],Codigos_comunas[],3,0)</f>
        <v>679</v>
      </c>
    </row>
    <row r="339" spans="6:8" x14ac:dyDescent="0.25">
      <c r="F339" s="16">
        <v>16204</v>
      </c>
      <c r="G339" t="s">
        <v>2060</v>
      </c>
      <c r="H339" s="77">
        <f>+VLOOKUP(Comuna[[#This Row],[Cod_comuna]],Codigos_comunas[],3,0)</f>
        <v>680</v>
      </c>
    </row>
    <row r="340" spans="6:8" x14ac:dyDescent="0.25">
      <c r="F340" s="16">
        <v>16205</v>
      </c>
      <c r="G340" t="s">
        <v>2063</v>
      </c>
      <c r="H340" s="77">
        <f>+VLOOKUP(Comuna[[#This Row],[Cod_comuna]],Codigos_comunas[],3,0)</f>
        <v>681</v>
      </c>
    </row>
    <row r="341" spans="6:8" x14ac:dyDescent="0.25">
      <c r="F341" s="16">
        <v>16206</v>
      </c>
      <c r="G341" t="s">
        <v>2066</v>
      </c>
      <c r="H341" s="77">
        <f>+VLOOKUP(Comuna[[#This Row],[Cod_comuna]],Codigos_comunas[],3,0)</f>
        <v>682</v>
      </c>
    </row>
    <row r="342" spans="6:8" x14ac:dyDescent="0.25">
      <c r="F342" s="16">
        <v>16207</v>
      </c>
      <c r="G342" t="s">
        <v>2069</v>
      </c>
      <c r="H342" s="77">
        <f>+VLOOKUP(Comuna[[#This Row],[Cod_comuna]],Codigos_comunas[],3,0)</f>
        <v>683</v>
      </c>
    </row>
    <row r="343" spans="6:8" x14ac:dyDescent="0.25">
      <c r="F343" s="16">
        <v>16301</v>
      </c>
      <c r="G343" t="s">
        <v>2072</v>
      </c>
      <c r="H343" s="77">
        <f>+VLOOKUP(Comuna[[#This Row],[Cod_comuna]],Codigos_comunas[],3,0)</f>
        <v>684</v>
      </c>
    </row>
    <row r="344" spans="6:8" x14ac:dyDescent="0.25">
      <c r="F344" s="16">
        <v>16302</v>
      </c>
      <c r="G344" t="s">
        <v>2075</v>
      </c>
      <c r="H344" s="77">
        <f>+VLOOKUP(Comuna[[#This Row],[Cod_comuna]],Codigos_comunas[],3,0)</f>
        <v>685</v>
      </c>
    </row>
    <row r="345" spans="6:8" x14ac:dyDescent="0.25">
      <c r="F345" s="16">
        <v>16303</v>
      </c>
      <c r="G345" t="s">
        <v>2078</v>
      </c>
      <c r="H345" s="77">
        <f>+VLOOKUP(Comuna[[#This Row],[Cod_comuna]],Codigos_comunas[],3,0)</f>
        <v>686</v>
      </c>
    </row>
    <row r="346" spans="6:8" x14ac:dyDescent="0.25">
      <c r="F346" s="16">
        <v>16304</v>
      </c>
      <c r="G346" t="s">
        <v>2081</v>
      </c>
      <c r="H346" s="77">
        <f>+VLOOKUP(Comuna[[#This Row],[Cod_comuna]],Codigos_comunas[],3,0)</f>
        <v>687</v>
      </c>
    </row>
    <row r="347" spans="6:8" x14ac:dyDescent="0.25">
      <c r="F347" s="16">
        <v>16305</v>
      </c>
      <c r="G347" t="s">
        <v>2084</v>
      </c>
      <c r="H347" s="77">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5" x14ac:dyDescent="0.25"/>
  <sheetData>
    <row r="1" spans="1:11" x14ac:dyDescent="0.25">
      <c r="A1" s="33" t="s">
        <v>10715</v>
      </c>
      <c r="B1" s="8" t="s">
        <v>1061</v>
      </c>
      <c r="C1" s="34" t="s">
        <v>10716</v>
      </c>
      <c r="E1" s="35" t="s">
        <v>10672</v>
      </c>
      <c r="F1" s="5" t="s">
        <v>754</v>
      </c>
      <c r="G1" s="36" t="s">
        <v>10716</v>
      </c>
      <c r="I1" s="37" t="s">
        <v>10717</v>
      </c>
      <c r="J1" s="7" t="s">
        <v>803</v>
      </c>
      <c r="K1" s="7" t="s">
        <v>10716</v>
      </c>
    </row>
    <row r="2" spans="1:11" x14ac:dyDescent="0.25">
      <c r="A2">
        <v>1101</v>
      </c>
      <c r="B2" t="s">
        <v>1059</v>
      </c>
      <c r="C2">
        <v>343</v>
      </c>
      <c r="E2">
        <v>11</v>
      </c>
      <c r="F2" t="s">
        <v>10713</v>
      </c>
      <c r="G2">
        <v>238</v>
      </c>
      <c r="I2">
        <v>11</v>
      </c>
      <c r="J2" t="s">
        <v>1059</v>
      </c>
      <c r="K2">
        <v>3102</v>
      </c>
    </row>
    <row r="3" spans="1:11" x14ac:dyDescent="0.25">
      <c r="A3">
        <v>1107</v>
      </c>
      <c r="B3" t="s">
        <v>1064</v>
      </c>
      <c r="C3">
        <v>344</v>
      </c>
      <c r="E3">
        <v>2</v>
      </c>
      <c r="F3" t="s">
        <v>756</v>
      </c>
      <c r="G3">
        <v>239</v>
      </c>
      <c r="I3">
        <v>14</v>
      </c>
      <c r="J3" t="s">
        <v>10718</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10719</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10720</v>
      </c>
      <c r="G9">
        <v>245</v>
      </c>
      <c r="I9">
        <v>33</v>
      </c>
      <c r="J9" t="s">
        <v>1132</v>
      </c>
      <c r="K9">
        <v>3109</v>
      </c>
    </row>
    <row r="10" spans="1:11" x14ac:dyDescent="0.25">
      <c r="A10">
        <v>2102</v>
      </c>
      <c r="B10" t="s">
        <v>1084</v>
      </c>
      <c r="C10">
        <v>351</v>
      </c>
      <c r="E10">
        <v>10</v>
      </c>
      <c r="F10" t="s">
        <v>777</v>
      </c>
      <c r="G10">
        <v>246</v>
      </c>
      <c r="I10">
        <v>41</v>
      </c>
      <c r="J10" t="s">
        <v>10721</v>
      </c>
      <c r="K10">
        <v>3110</v>
      </c>
    </row>
    <row r="11" spans="1:11" x14ac:dyDescent="0.25">
      <c r="A11">
        <v>2103</v>
      </c>
      <c r="B11" t="s">
        <v>1087</v>
      </c>
      <c r="C11">
        <v>352</v>
      </c>
      <c r="E11">
        <v>14</v>
      </c>
      <c r="F11" t="s">
        <v>780</v>
      </c>
      <c r="G11">
        <v>247</v>
      </c>
      <c r="I11">
        <v>42</v>
      </c>
      <c r="J11" t="s">
        <v>10722</v>
      </c>
      <c r="K11">
        <v>3111</v>
      </c>
    </row>
    <row r="12" spans="1:11" x14ac:dyDescent="0.25">
      <c r="A12">
        <v>2104</v>
      </c>
      <c r="B12" t="s">
        <v>1090</v>
      </c>
      <c r="C12">
        <v>353</v>
      </c>
      <c r="E12">
        <v>12</v>
      </c>
      <c r="F12" t="s">
        <v>10711</v>
      </c>
      <c r="G12">
        <v>248</v>
      </c>
      <c r="I12">
        <v>43</v>
      </c>
      <c r="J12" t="s">
        <v>10723</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10680</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10724</v>
      </c>
      <c r="K19">
        <v>3119</v>
      </c>
    </row>
    <row r="20" spans="1:11" x14ac:dyDescent="0.25">
      <c r="A20">
        <v>3103</v>
      </c>
      <c r="B20" t="s">
        <v>1114</v>
      </c>
      <c r="C20">
        <v>361</v>
      </c>
      <c r="I20">
        <v>58</v>
      </c>
      <c r="J20" t="s">
        <v>10725</v>
      </c>
      <c r="K20">
        <v>3120</v>
      </c>
    </row>
    <row r="21" spans="1:11" x14ac:dyDescent="0.25">
      <c r="A21">
        <v>3201</v>
      </c>
      <c r="B21" t="s">
        <v>1117</v>
      </c>
      <c r="C21">
        <v>362</v>
      </c>
      <c r="I21">
        <v>61</v>
      </c>
      <c r="J21" t="s">
        <v>10726</v>
      </c>
      <c r="K21">
        <v>3121</v>
      </c>
    </row>
    <row r="22" spans="1:11" x14ac:dyDescent="0.25">
      <c r="A22">
        <v>3202</v>
      </c>
      <c r="B22" t="s">
        <v>1120</v>
      </c>
      <c r="C22">
        <v>363</v>
      </c>
      <c r="I22">
        <v>62</v>
      </c>
      <c r="J22" t="s">
        <v>10727</v>
      </c>
      <c r="K22">
        <v>3122</v>
      </c>
    </row>
    <row r="23" spans="1:11" x14ac:dyDescent="0.25">
      <c r="A23">
        <v>3301</v>
      </c>
      <c r="B23" t="s">
        <v>1123</v>
      </c>
      <c r="C23">
        <v>364</v>
      </c>
      <c r="I23">
        <v>63</v>
      </c>
      <c r="J23" t="s">
        <v>10728</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10729</v>
      </c>
      <c r="K30">
        <v>3130</v>
      </c>
    </row>
    <row r="31" spans="1:11" x14ac:dyDescent="0.25">
      <c r="A31">
        <v>4105</v>
      </c>
      <c r="B31" t="s">
        <v>1146</v>
      </c>
      <c r="C31">
        <v>372</v>
      </c>
      <c r="I31">
        <v>91</v>
      </c>
      <c r="J31" t="s">
        <v>10730</v>
      </c>
      <c r="K31">
        <v>3131</v>
      </c>
    </row>
    <row r="32" spans="1:11" x14ac:dyDescent="0.25">
      <c r="A32">
        <v>4106</v>
      </c>
      <c r="B32" t="s">
        <v>1149</v>
      </c>
      <c r="C32">
        <v>373</v>
      </c>
      <c r="I32">
        <v>92</v>
      </c>
      <c r="J32" t="s">
        <v>10731</v>
      </c>
      <c r="K32">
        <v>3132</v>
      </c>
    </row>
    <row r="33" spans="1:11" x14ac:dyDescent="0.25">
      <c r="A33">
        <v>4201</v>
      </c>
      <c r="B33" t="s">
        <v>1152</v>
      </c>
      <c r="C33">
        <v>374</v>
      </c>
      <c r="I33">
        <v>101</v>
      </c>
      <c r="J33" t="s">
        <v>1691</v>
      </c>
      <c r="K33">
        <v>3133</v>
      </c>
    </row>
    <row r="34" spans="1:11" x14ac:dyDescent="0.25">
      <c r="A34">
        <v>4202</v>
      </c>
      <c r="B34" t="s">
        <v>1155</v>
      </c>
      <c r="C34">
        <v>375</v>
      </c>
      <c r="I34">
        <v>102</v>
      </c>
      <c r="J34" t="s">
        <v>10732</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10712</v>
      </c>
      <c r="K37">
        <v>3137</v>
      </c>
    </row>
    <row r="38" spans="1:11" x14ac:dyDescent="0.25">
      <c r="A38">
        <v>4302</v>
      </c>
      <c r="B38" t="s">
        <v>1167</v>
      </c>
      <c r="C38">
        <v>379</v>
      </c>
      <c r="I38">
        <v>112</v>
      </c>
      <c r="J38" t="s">
        <v>10713</v>
      </c>
      <c r="K38">
        <v>3138</v>
      </c>
    </row>
    <row r="39" spans="1:11" x14ac:dyDescent="0.25">
      <c r="A39">
        <v>4303</v>
      </c>
      <c r="B39" t="s">
        <v>1170</v>
      </c>
      <c r="C39">
        <v>380</v>
      </c>
      <c r="I39">
        <v>113</v>
      </c>
      <c r="J39" t="s">
        <v>10733</v>
      </c>
      <c r="K39">
        <v>3139</v>
      </c>
    </row>
    <row r="40" spans="1:11" x14ac:dyDescent="0.25">
      <c r="A40">
        <v>4304</v>
      </c>
      <c r="B40" t="s">
        <v>1173</v>
      </c>
      <c r="C40">
        <v>381</v>
      </c>
      <c r="I40">
        <v>114</v>
      </c>
      <c r="J40" t="s">
        <v>10734</v>
      </c>
      <c r="K40">
        <v>3140</v>
      </c>
    </row>
    <row r="41" spans="1:11" x14ac:dyDescent="0.25">
      <c r="A41">
        <v>4305</v>
      </c>
      <c r="B41" t="s">
        <v>1176</v>
      </c>
      <c r="C41">
        <v>382</v>
      </c>
      <c r="I41">
        <v>121</v>
      </c>
      <c r="J41" t="s">
        <v>10711</v>
      </c>
      <c r="K41">
        <v>3141</v>
      </c>
    </row>
    <row r="42" spans="1:11" x14ac:dyDescent="0.25">
      <c r="A42">
        <v>5101</v>
      </c>
      <c r="B42" t="s">
        <v>798</v>
      </c>
      <c r="C42">
        <v>383</v>
      </c>
      <c r="I42">
        <v>122</v>
      </c>
      <c r="J42" t="s">
        <v>10735</v>
      </c>
      <c r="K42">
        <v>3142</v>
      </c>
    </row>
    <row r="43" spans="1:11" x14ac:dyDescent="0.25">
      <c r="A43">
        <v>5102</v>
      </c>
      <c r="B43" t="s">
        <v>1181</v>
      </c>
      <c r="C43">
        <v>384</v>
      </c>
      <c r="I43">
        <v>123</v>
      </c>
      <c r="J43" t="s">
        <v>10736</v>
      </c>
      <c r="K43">
        <v>3143</v>
      </c>
    </row>
    <row r="44" spans="1:11" x14ac:dyDescent="0.25">
      <c r="A44">
        <v>5103</v>
      </c>
      <c r="B44" t="s">
        <v>1184</v>
      </c>
      <c r="C44">
        <v>385</v>
      </c>
      <c r="I44">
        <v>124</v>
      </c>
      <c r="J44" t="s">
        <v>10737</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10738</v>
      </c>
      <c r="K47">
        <v>3147</v>
      </c>
    </row>
    <row r="48" spans="1:11" x14ac:dyDescent="0.25">
      <c r="A48">
        <v>5109</v>
      </c>
      <c r="B48" t="s">
        <v>1196</v>
      </c>
      <c r="C48">
        <v>389</v>
      </c>
      <c r="I48">
        <v>134</v>
      </c>
      <c r="J48" t="s">
        <v>10739</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10740</v>
      </c>
      <c r="K51">
        <v>3151</v>
      </c>
    </row>
    <row r="52" spans="1:11" x14ac:dyDescent="0.25">
      <c r="A52">
        <v>5303</v>
      </c>
      <c r="B52" t="s">
        <v>1208</v>
      </c>
      <c r="C52">
        <v>393</v>
      </c>
      <c r="I52">
        <v>141</v>
      </c>
      <c r="J52" t="s">
        <v>1978</v>
      </c>
      <c r="K52">
        <v>3152</v>
      </c>
    </row>
    <row r="53" spans="1:11" x14ac:dyDescent="0.25">
      <c r="A53">
        <v>5304</v>
      </c>
      <c r="B53" t="s">
        <v>1211</v>
      </c>
      <c r="C53">
        <v>394</v>
      </c>
      <c r="I53">
        <v>142</v>
      </c>
      <c r="J53" t="s">
        <v>10740</v>
      </c>
      <c r="K53">
        <v>3153</v>
      </c>
    </row>
    <row r="54" spans="1:11" x14ac:dyDescent="0.25">
      <c r="A54">
        <v>5401</v>
      </c>
      <c r="B54" t="s">
        <v>1214</v>
      </c>
      <c r="C54">
        <v>395</v>
      </c>
      <c r="I54">
        <v>151</v>
      </c>
      <c r="J54" t="s">
        <v>2012</v>
      </c>
      <c r="K54">
        <v>3154</v>
      </c>
    </row>
    <row r="55" spans="1:11" x14ac:dyDescent="0.25">
      <c r="A55">
        <v>5402</v>
      </c>
      <c r="B55" t="s">
        <v>1217</v>
      </c>
      <c r="C55">
        <v>396</v>
      </c>
      <c r="I55">
        <v>152</v>
      </c>
      <c r="J55" t="s">
        <v>10741</v>
      </c>
      <c r="K55">
        <v>3155</v>
      </c>
    </row>
    <row r="56" spans="1:11" x14ac:dyDescent="0.25">
      <c r="A56">
        <v>5403</v>
      </c>
      <c r="B56" t="s">
        <v>1220</v>
      </c>
      <c r="C56">
        <v>397</v>
      </c>
      <c r="I56">
        <v>161</v>
      </c>
      <c r="J56" t="s">
        <v>10742</v>
      </c>
      <c r="K56">
        <v>3156</v>
      </c>
    </row>
    <row r="57" spans="1:11" x14ac:dyDescent="0.25">
      <c r="A57">
        <v>5404</v>
      </c>
      <c r="B57" t="s">
        <v>1223</v>
      </c>
      <c r="C57">
        <v>398</v>
      </c>
      <c r="I57">
        <v>162</v>
      </c>
      <c r="J57" t="s">
        <v>10743</v>
      </c>
      <c r="K57">
        <v>3157</v>
      </c>
    </row>
    <row r="58" spans="1:11" x14ac:dyDescent="0.25">
      <c r="A58">
        <v>5405</v>
      </c>
      <c r="B58" t="s">
        <v>1226</v>
      </c>
      <c r="C58">
        <v>399</v>
      </c>
      <c r="I58">
        <v>163</v>
      </c>
      <c r="J58" t="s">
        <v>10744</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9"/>
  <sheetViews>
    <sheetView workbookViewId="0">
      <selection activeCell="A4" sqref="A4:B19"/>
    </sheetView>
  </sheetViews>
  <sheetFormatPr baseColWidth="10" defaultRowHeight="15" x14ac:dyDescent="0.25"/>
  <cols>
    <col min="1" max="3" width="15.5703125" bestFit="1" customWidth="1"/>
    <col min="4" max="4" width="19.4257812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workbookViewId="0">
      <selection activeCell="A2" sqref="A2:BK1381"/>
    </sheetView>
  </sheetViews>
  <sheetFormatPr baseColWidth="10" defaultRowHeight="15" x14ac:dyDescent="0.25"/>
  <cols>
    <col min="1" max="1" width="10.140625" bestFit="1" customWidth="1"/>
    <col min="2" max="2" width="11.85546875" bestFit="1" customWidth="1"/>
    <col min="3" max="3" width="15.5703125" bestFit="1" customWidth="1"/>
    <col min="4" max="4" width="19.42578125" bestFit="1" customWidth="1"/>
    <col min="5" max="5" width="19.140625" bestFit="1" customWidth="1"/>
    <col min="6" max="6" width="17.5703125" bestFit="1" customWidth="1"/>
    <col min="7" max="7" width="11.42578125" bestFit="1" customWidth="1"/>
    <col min="8" max="8" width="11" bestFit="1" customWidth="1"/>
    <col min="9" max="9" width="14.140625" bestFit="1" customWidth="1"/>
    <col min="10" max="10" width="8.85546875" bestFit="1" customWidth="1"/>
    <col min="11" max="11" width="9.140625" bestFit="1" customWidth="1"/>
    <col min="12" max="24" width="16.140625" bestFit="1" customWidth="1"/>
    <col min="25" max="37" width="16.5703125" bestFit="1" customWidth="1"/>
    <col min="38" max="63" width="16.140625" bestFit="1" customWidth="1"/>
  </cols>
  <sheetData>
    <row r="1" spans="1:63" x14ac:dyDescent="0.25">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25">
      <c r="A2" s="3">
        <v>1</v>
      </c>
      <c r="B2" s="1">
        <v>1101</v>
      </c>
      <c r="C2" s="3" t="s">
        <v>795</v>
      </c>
      <c r="D2" t="s">
        <v>1059</v>
      </c>
      <c r="E2" s="3">
        <v>1</v>
      </c>
      <c r="F2" t="s">
        <v>13767</v>
      </c>
      <c r="G2" s="3">
        <v>220104005</v>
      </c>
      <c r="H2">
        <v>220104</v>
      </c>
      <c r="I2" s="3" t="s">
        <v>13768</v>
      </c>
      <c r="J2" t="s">
        <v>10393</v>
      </c>
      <c r="K2" s="3">
        <v>1</v>
      </c>
      <c r="L2">
        <v>0</v>
      </c>
      <c r="M2" s="3">
        <v>0</v>
      </c>
      <c r="N2">
        <v>0.6</v>
      </c>
      <c r="O2" s="3">
        <v>0</v>
      </c>
      <c r="P2">
        <v>1</v>
      </c>
      <c r="Q2" s="3">
        <v>0</v>
      </c>
      <c r="R2">
        <v>0</v>
      </c>
      <c r="S2" s="3">
        <v>1</v>
      </c>
      <c r="T2" s="3">
        <v>0</v>
      </c>
      <c r="U2">
        <v>0</v>
      </c>
      <c r="V2">
        <v>1</v>
      </c>
      <c r="W2">
        <v>0</v>
      </c>
      <c r="X2">
        <v>0</v>
      </c>
      <c r="Y2">
        <v>0</v>
      </c>
      <c r="Z2">
        <v>0</v>
      </c>
      <c r="AA2">
        <v>0</v>
      </c>
      <c r="AB2">
        <v>0</v>
      </c>
      <c r="AC2">
        <v>1.1000000000000001</v>
      </c>
      <c r="AD2">
        <v>0</v>
      </c>
      <c r="AE2">
        <v>0</v>
      </c>
      <c r="AF2">
        <v>0.5</v>
      </c>
      <c r="AG2">
        <v>0.5</v>
      </c>
      <c r="AH2">
        <v>0.5</v>
      </c>
      <c r="AI2">
        <v>0.5</v>
      </c>
      <c r="AJ2">
        <v>0.5</v>
      </c>
      <c r="AK2">
        <v>0</v>
      </c>
      <c r="AL2">
        <v>0</v>
      </c>
      <c r="AM2">
        <v>1.1000000000000001</v>
      </c>
      <c r="AN2">
        <v>0</v>
      </c>
      <c r="AO2">
        <v>0</v>
      </c>
      <c r="AP2">
        <v>1</v>
      </c>
      <c r="AQ2">
        <v>1.1000000000000001</v>
      </c>
      <c r="AR2">
        <v>0.5</v>
      </c>
      <c r="AS2">
        <v>0</v>
      </c>
      <c r="AT2">
        <v>0</v>
      </c>
      <c r="AU2">
        <v>0.5</v>
      </c>
      <c r="AV2">
        <v>1</v>
      </c>
      <c r="AW2">
        <v>0.5</v>
      </c>
      <c r="AX2">
        <v>0</v>
      </c>
      <c r="AY2">
        <v>1.1000000000000001</v>
      </c>
      <c r="AZ2">
        <v>0</v>
      </c>
      <c r="BA2">
        <v>0.6</v>
      </c>
      <c r="BB2">
        <v>1.1000000000000001</v>
      </c>
      <c r="BC2">
        <v>0.5</v>
      </c>
      <c r="BD2">
        <v>0</v>
      </c>
      <c r="BE2">
        <v>0</v>
      </c>
      <c r="BF2">
        <v>0.5</v>
      </c>
      <c r="BG2">
        <v>0</v>
      </c>
      <c r="BH2">
        <v>0</v>
      </c>
      <c r="BI2">
        <v>1</v>
      </c>
      <c r="BJ2">
        <v>0</v>
      </c>
      <c r="BK2">
        <v>0</v>
      </c>
    </row>
    <row r="3" spans="1:63" x14ac:dyDescent="0.25">
      <c r="A3" s="3">
        <v>1</v>
      </c>
      <c r="B3" s="1">
        <v>1101</v>
      </c>
      <c r="C3" s="3" t="s">
        <v>795</v>
      </c>
      <c r="D3" t="s">
        <v>1059</v>
      </c>
      <c r="E3" s="3">
        <v>2</v>
      </c>
      <c r="F3" t="s">
        <v>13769</v>
      </c>
      <c r="G3" s="3">
        <v>220104005</v>
      </c>
      <c r="H3">
        <v>220104</v>
      </c>
      <c r="I3" s="3" t="s">
        <v>13768</v>
      </c>
      <c r="J3" t="s">
        <v>10393</v>
      </c>
      <c r="K3" s="3">
        <v>2</v>
      </c>
      <c r="L3">
        <v>4</v>
      </c>
      <c r="M3" s="3">
        <v>2.8</v>
      </c>
      <c r="N3">
        <v>3.3</v>
      </c>
      <c r="O3" s="3">
        <v>5.4</v>
      </c>
      <c r="P3">
        <v>2.7</v>
      </c>
      <c r="Q3" s="3">
        <v>1.6</v>
      </c>
      <c r="R3">
        <v>3.8</v>
      </c>
      <c r="S3" s="3">
        <v>2.7</v>
      </c>
      <c r="T3" s="3">
        <v>2.7</v>
      </c>
      <c r="U3">
        <v>5.4</v>
      </c>
      <c r="V3">
        <v>1.6</v>
      </c>
      <c r="W3">
        <v>4.9000000000000004</v>
      </c>
      <c r="X3">
        <v>8.5</v>
      </c>
      <c r="Y3">
        <v>4.5999999999999996</v>
      </c>
      <c r="Z3">
        <v>1.1000000000000001</v>
      </c>
      <c r="AA3">
        <v>4.4000000000000004</v>
      </c>
      <c r="AB3">
        <v>3.8</v>
      </c>
      <c r="AC3">
        <v>4.8</v>
      </c>
      <c r="AD3">
        <v>2.1</v>
      </c>
      <c r="AE3">
        <v>1.6</v>
      </c>
      <c r="AF3">
        <v>3.8</v>
      </c>
      <c r="AG3">
        <v>5.9</v>
      </c>
      <c r="AH3">
        <v>5.4</v>
      </c>
      <c r="AI3">
        <v>3.3</v>
      </c>
      <c r="AJ3">
        <v>8.1999999999999993</v>
      </c>
      <c r="AK3">
        <v>3.1</v>
      </c>
      <c r="AL3">
        <v>4</v>
      </c>
      <c r="AM3">
        <v>2.2999999999999998</v>
      </c>
      <c r="AN3">
        <v>2.2000000000000002</v>
      </c>
      <c r="AO3">
        <v>2.2000000000000002</v>
      </c>
      <c r="AP3">
        <v>1.6</v>
      </c>
      <c r="AQ3">
        <v>3.7</v>
      </c>
      <c r="AR3">
        <v>3.2</v>
      </c>
      <c r="AS3">
        <v>4.3</v>
      </c>
      <c r="AT3">
        <v>2.7</v>
      </c>
      <c r="AU3">
        <v>3.3</v>
      </c>
      <c r="AV3">
        <v>3.8</v>
      </c>
      <c r="AW3">
        <v>6.6</v>
      </c>
      <c r="AX3">
        <v>4.9000000000000004</v>
      </c>
      <c r="AY3">
        <v>2.9</v>
      </c>
      <c r="AZ3">
        <v>3.4</v>
      </c>
      <c r="BA3">
        <v>1.7</v>
      </c>
      <c r="BB3">
        <v>3.8</v>
      </c>
      <c r="BC3">
        <v>3.7</v>
      </c>
      <c r="BD3">
        <v>3.2</v>
      </c>
      <c r="BE3">
        <v>2.1</v>
      </c>
      <c r="BF3">
        <v>4.8</v>
      </c>
      <c r="BG3">
        <v>2.2000000000000002</v>
      </c>
      <c r="BH3">
        <v>4.3</v>
      </c>
      <c r="BI3">
        <v>8.6999999999999993</v>
      </c>
      <c r="BJ3">
        <v>5.5</v>
      </c>
      <c r="BK3">
        <v>2.7</v>
      </c>
    </row>
    <row r="4" spans="1:63" x14ac:dyDescent="0.25">
      <c r="A4" s="3">
        <v>1</v>
      </c>
      <c r="B4" s="1">
        <v>1101</v>
      </c>
      <c r="C4" s="3" t="s">
        <v>795</v>
      </c>
      <c r="D4" t="s">
        <v>1059</v>
      </c>
      <c r="E4" s="3">
        <v>3</v>
      </c>
      <c r="F4" t="s">
        <v>13367</v>
      </c>
      <c r="G4" s="3">
        <v>220104005</v>
      </c>
      <c r="H4">
        <v>220104</v>
      </c>
      <c r="I4" s="3" t="s">
        <v>13768</v>
      </c>
      <c r="J4" t="s">
        <v>10393</v>
      </c>
      <c r="K4" s="3">
        <v>3</v>
      </c>
      <c r="L4">
        <v>4</v>
      </c>
      <c r="M4" s="3">
        <v>2.8</v>
      </c>
      <c r="N4">
        <v>2.8</v>
      </c>
      <c r="O4" s="3">
        <v>5.4</v>
      </c>
      <c r="P4">
        <v>2.7</v>
      </c>
      <c r="Q4" s="3">
        <v>1.6</v>
      </c>
      <c r="R4">
        <v>3.8</v>
      </c>
      <c r="S4" s="3">
        <v>1.6</v>
      </c>
      <c r="T4" s="3">
        <v>2.7</v>
      </c>
      <c r="U4">
        <v>5.4</v>
      </c>
      <c r="V4">
        <v>1.6</v>
      </c>
      <c r="W4">
        <v>4.4000000000000004</v>
      </c>
      <c r="X4">
        <v>8.5</v>
      </c>
      <c r="Y4">
        <v>4.5999999999999996</v>
      </c>
      <c r="Z4">
        <v>1.1000000000000001</v>
      </c>
      <c r="AA4">
        <v>4.4000000000000004</v>
      </c>
      <c r="AB4">
        <v>3.8</v>
      </c>
      <c r="AC4">
        <v>4.8</v>
      </c>
      <c r="AD4">
        <v>2.1</v>
      </c>
      <c r="AE4">
        <v>1.6</v>
      </c>
      <c r="AF4">
        <v>3.2</v>
      </c>
      <c r="AG4">
        <v>5.4</v>
      </c>
      <c r="AH4">
        <v>4.9000000000000004</v>
      </c>
      <c r="AI4">
        <v>2.7</v>
      </c>
      <c r="AJ4">
        <v>7.1</v>
      </c>
      <c r="AK4">
        <v>3.1</v>
      </c>
      <c r="AL4">
        <v>4</v>
      </c>
      <c r="AM4">
        <v>1.1000000000000001</v>
      </c>
      <c r="AN4">
        <v>2.2000000000000002</v>
      </c>
      <c r="AO4">
        <v>2.2000000000000002</v>
      </c>
      <c r="AP4">
        <v>1.6</v>
      </c>
      <c r="AQ4">
        <v>2.6</v>
      </c>
      <c r="AR4">
        <v>2.7</v>
      </c>
      <c r="AS4">
        <v>4.3</v>
      </c>
      <c r="AT4">
        <v>2.7</v>
      </c>
      <c r="AU4">
        <v>2.7</v>
      </c>
      <c r="AV4">
        <v>3.3</v>
      </c>
      <c r="AW4">
        <v>5.5</v>
      </c>
      <c r="AX4">
        <v>4.9000000000000004</v>
      </c>
      <c r="AY4">
        <v>2.2999999999999998</v>
      </c>
      <c r="AZ4">
        <v>3.4</v>
      </c>
      <c r="BA4">
        <v>1.1000000000000001</v>
      </c>
      <c r="BB4">
        <v>2.7</v>
      </c>
      <c r="BC4">
        <v>3.2</v>
      </c>
      <c r="BD4">
        <v>3.2</v>
      </c>
      <c r="BE4">
        <v>2.1</v>
      </c>
      <c r="BF4">
        <v>4.3</v>
      </c>
      <c r="BG4">
        <v>2.2000000000000002</v>
      </c>
      <c r="BH4">
        <v>4.3</v>
      </c>
      <c r="BI4">
        <v>8.6999999999999993</v>
      </c>
      <c r="BJ4">
        <v>5.5</v>
      </c>
      <c r="BK4">
        <v>2.7</v>
      </c>
    </row>
    <row r="5" spans="1:63" x14ac:dyDescent="0.25">
      <c r="A5" s="3">
        <v>1</v>
      </c>
      <c r="B5" s="1">
        <v>1101</v>
      </c>
      <c r="C5" s="3" t="s">
        <v>795</v>
      </c>
      <c r="D5" t="s">
        <v>1059</v>
      </c>
      <c r="E5" s="3">
        <v>4</v>
      </c>
      <c r="F5" t="s">
        <v>13369</v>
      </c>
      <c r="G5" s="3">
        <v>220104005</v>
      </c>
      <c r="H5">
        <v>220104</v>
      </c>
      <c r="I5" s="3" t="s">
        <v>13768</v>
      </c>
      <c r="J5" t="s">
        <v>10393</v>
      </c>
      <c r="K5" s="3">
        <v>4</v>
      </c>
      <c r="L5">
        <v>0</v>
      </c>
      <c r="M5" s="3">
        <v>0</v>
      </c>
      <c r="N5">
        <v>0.6</v>
      </c>
      <c r="O5" s="3">
        <v>0</v>
      </c>
      <c r="P5">
        <v>1</v>
      </c>
      <c r="Q5" s="3">
        <v>0</v>
      </c>
      <c r="R5">
        <v>0</v>
      </c>
      <c r="S5" s="3">
        <v>1.1000000000000001</v>
      </c>
      <c r="T5" s="3">
        <v>0</v>
      </c>
      <c r="U5">
        <v>0</v>
      </c>
      <c r="V5">
        <v>1</v>
      </c>
      <c r="W5">
        <v>0.5</v>
      </c>
      <c r="X5">
        <v>0</v>
      </c>
      <c r="Y5">
        <v>0</v>
      </c>
      <c r="Z5">
        <v>0</v>
      </c>
      <c r="AA5">
        <v>0</v>
      </c>
      <c r="AB5">
        <v>0</v>
      </c>
      <c r="AC5">
        <v>0.5</v>
      </c>
      <c r="AD5">
        <v>0</v>
      </c>
      <c r="AE5">
        <v>0</v>
      </c>
      <c r="AF5">
        <v>0.5</v>
      </c>
      <c r="AG5">
        <v>0.5</v>
      </c>
      <c r="AH5">
        <v>0.5</v>
      </c>
      <c r="AI5">
        <v>0.5</v>
      </c>
      <c r="AJ5">
        <v>1.1000000000000001</v>
      </c>
      <c r="AK5">
        <v>0</v>
      </c>
      <c r="AL5">
        <v>0</v>
      </c>
      <c r="AM5">
        <v>1.1000000000000001</v>
      </c>
      <c r="AN5">
        <v>0</v>
      </c>
      <c r="AO5">
        <v>0</v>
      </c>
      <c r="AP5">
        <v>1</v>
      </c>
      <c r="AQ5">
        <v>1.1000000000000001</v>
      </c>
      <c r="AR5">
        <v>0.5</v>
      </c>
      <c r="AS5">
        <v>0</v>
      </c>
      <c r="AT5">
        <v>0</v>
      </c>
      <c r="AU5">
        <v>0.5</v>
      </c>
      <c r="AV5">
        <v>0.5</v>
      </c>
      <c r="AW5">
        <v>1.1000000000000001</v>
      </c>
      <c r="AX5">
        <v>0</v>
      </c>
      <c r="AY5">
        <v>0.6</v>
      </c>
      <c r="AZ5">
        <v>0</v>
      </c>
      <c r="BA5">
        <v>0.6</v>
      </c>
      <c r="BB5">
        <v>1.1000000000000001</v>
      </c>
      <c r="BC5">
        <v>0.5</v>
      </c>
      <c r="BD5">
        <v>0</v>
      </c>
      <c r="BE5">
        <v>0</v>
      </c>
      <c r="BF5">
        <v>0.5</v>
      </c>
      <c r="BG5">
        <v>0</v>
      </c>
      <c r="BH5">
        <v>0</v>
      </c>
      <c r="BI5">
        <v>1</v>
      </c>
      <c r="BJ5">
        <v>0</v>
      </c>
      <c r="BK5">
        <v>0</v>
      </c>
    </row>
    <row r="6" spans="1:63" x14ac:dyDescent="0.25">
      <c r="A6" s="3">
        <v>1</v>
      </c>
      <c r="B6" s="1">
        <v>1107</v>
      </c>
      <c r="C6" s="3" t="s">
        <v>795</v>
      </c>
      <c r="D6" t="s">
        <v>1064</v>
      </c>
      <c r="E6" s="3">
        <v>1</v>
      </c>
      <c r="F6" t="s">
        <v>13767</v>
      </c>
      <c r="G6" s="3">
        <v>220104005</v>
      </c>
      <c r="H6">
        <v>220104</v>
      </c>
      <c r="I6" s="3" t="s">
        <v>13768</v>
      </c>
      <c r="J6" t="s">
        <v>10393</v>
      </c>
      <c r="K6" s="3">
        <v>1</v>
      </c>
      <c r="L6">
        <v>0</v>
      </c>
      <c r="M6" s="3">
        <v>2.2999999999999998</v>
      </c>
      <c r="N6">
        <v>0</v>
      </c>
      <c r="O6" s="3">
        <v>0</v>
      </c>
      <c r="P6">
        <v>1</v>
      </c>
      <c r="Q6" s="3">
        <v>1</v>
      </c>
      <c r="R6">
        <v>1</v>
      </c>
      <c r="S6" s="3">
        <v>0</v>
      </c>
      <c r="T6" s="3">
        <v>0.9</v>
      </c>
      <c r="U6">
        <v>0</v>
      </c>
      <c r="V6">
        <v>2.5</v>
      </c>
      <c r="W6">
        <v>0.8</v>
      </c>
      <c r="X6">
        <v>0.8</v>
      </c>
      <c r="Y6">
        <v>1.2</v>
      </c>
      <c r="Z6">
        <v>0</v>
      </c>
      <c r="AA6">
        <v>0</v>
      </c>
      <c r="AB6">
        <v>1.1000000000000001</v>
      </c>
      <c r="AC6">
        <v>1</v>
      </c>
      <c r="AD6">
        <v>1</v>
      </c>
      <c r="AE6">
        <v>0</v>
      </c>
      <c r="AF6">
        <v>0</v>
      </c>
      <c r="AG6">
        <v>0.9</v>
      </c>
      <c r="AH6">
        <v>0</v>
      </c>
      <c r="AI6">
        <v>1</v>
      </c>
      <c r="AJ6">
        <v>0</v>
      </c>
      <c r="AK6">
        <v>0</v>
      </c>
      <c r="AL6">
        <v>0</v>
      </c>
      <c r="AM6">
        <v>0</v>
      </c>
      <c r="AN6">
        <v>1.1000000000000001</v>
      </c>
      <c r="AO6">
        <v>1.1000000000000001</v>
      </c>
      <c r="AP6">
        <v>1</v>
      </c>
      <c r="AQ6">
        <v>0</v>
      </c>
      <c r="AR6">
        <v>0.9</v>
      </c>
      <c r="AS6">
        <v>0</v>
      </c>
      <c r="AT6">
        <v>0</v>
      </c>
      <c r="AU6">
        <v>0.8</v>
      </c>
      <c r="AV6">
        <v>1</v>
      </c>
      <c r="AW6">
        <v>0</v>
      </c>
      <c r="AX6">
        <v>0</v>
      </c>
      <c r="AY6">
        <v>0</v>
      </c>
      <c r="AZ6">
        <v>0</v>
      </c>
      <c r="BA6">
        <v>0</v>
      </c>
      <c r="BB6">
        <v>0</v>
      </c>
      <c r="BC6">
        <v>1</v>
      </c>
      <c r="BD6">
        <v>0</v>
      </c>
      <c r="BE6">
        <v>0.9</v>
      </c>
      <c r="BF6">
        <v>0.9</v>
      </c>
      <c r="BG6">
        <v>0</v>
      </c>
      <c r="BH6">
        <v>0</v>
      </c>
      <c r="BI6">
        <v>1</v>
      </c>
      <c r="BJ6">
        <v>0</v>
      </c>
      <c r="BK6">
        <v>0.9</v>
      </c>
    </row>
    <row r="7" spans="1:63" x14ac:dyDescent="0.25">
      <c r="A7" s="3">
        <v>1</v>
      </c>
      <c r="B7" s="1">
        <v>1107</v>
      </c>
      <c r="C7" s="3" t="s">
        <v>795</v>
      </c>
      <c r="D7" t="s">
        <v>1064</v>
      </c>
      <c r="E7" s="3">
        <v>2</v>
      </c>
      <c r="F7" t="s">
        <v>13769</v>
      </c>
      <c r="G7" s="3">
        <v>220104005</v>
      </c>
      <c r="H7">
        <v>220104</v>
      </c>
      <c r="I7" s="3" t="s">
        <v>13768</v>
      </c>
      <c r="J7" t="s">
        <v>10393</v>
      </c>
      <c r="K7" s="3">
        <v>2</v>
      </c>
      <c r="L7">
        <v>9.3000000000000007</v>
      </c>
      <c r="M7" s="3">
        <v>5.6</v>
      </c>
      <c r="N7">
        <v>4.4000000000000004</v>
      </c>
      <c r="O7" s="3">
        <v>1.1000000000000001</v>
      </c>
      <c r="P7">
        <v>3.1</v>
      </c>
      <c r="Q7" s="3">
        <v>5</v>
      </c>
      <c r="R7">
        <v>5.7</v>
      </c>
      <c r="S7" s="3">
        <v>3.6</v>
      </c>
      <c r="T7" s="3">
        <v>6.1</v>
      </c>
      <c r="U7">
        <v>3.3</v>
      </c>
      <c r="V7">
        <v>4.8</v>
      </c>
      <c r="W7">
        <v>3.1</v>
      </c>
      <c r="X7">
        <v>5.4</v>
      </c>
      <c r="Y7">
        <v>2.2999999999999998</v>
      </c>
      <c r="Z7">
        <v>4.5</v>
      </c>
      <c r="AA7">
        <v>5.5</v>
      </c>
      <c r="AB7">
        <v>6.3</v>
      </c>
      <c r="AC7">
        <v>4.0999999999999996</v>
      </c>
      <c r="AD7">
        <v>8</v>
      </c>
      <c r="AE7">
        <v>3.7</v>
      </c>
      <c r="AF7">
        <v>1.8</v>
      </c>
      <c r="AG7">
        <v>1.7</v>
      </c>
      <c r="AH7">
        <v>2.5</v>
      </c>
      <c r="AI7">
        <v>4.7</v>
      </c>
      <c r="AJ7">
        <v>5.3</v>
      </c>
      <c r="AK7">
        <v>2.2999999999999998</v>
      </c>
      <c r="AL7">
        <v>2.2999999999999998</v>
      </c>
      <c r="AM7">
        <v>5.6</v>
      </c>
      <c r="AN7">
        <v>4.4000000000000004</v>
      </c>
      <c r="AO7">
        <v>10.6</v>
      </c>
      <c r="AP7">
        <v>5.0999999999999996</v>
      </c>
      <c r="AQ7">
        <v>8</v>
      </c>
      <c r="AR7">
        <v>7.4</v>
      </c>
      <c r="AS7">
        <v>5.3</v>
      </c>
      <c r="AT7">
        <v>3.4</v>
      </c>
      <c r="AU7">
        <v>2.4</v>
      </c>
      <c r="AV7">
        <v>3.9</v>
      </c>
      <c r="AW7">
        <v>6</v>
      </c>
      <c r="AX7">
        <v>9.1999999999999993</v>
      </c>
      <c r="AY7">
        <v>4.5999999999999996</v>
      </c>
      <c r="AZ7">
        <v>6.8</v>
      </c>
      <c r="BA7">
        <v>6.5</v>
      </c>
      <c r="BB7">
        <v>9.5</v>
      </c>
      <c r="BC7">
        <v>8.1999999999999993</v>
      </c>
      <c r="BD7">
        <v>2</v>
      </c>
      <c r="BE7">
        <v>5.5</v>
      </c>
      <c r="BF7">
        <v>5.2</v>
      </c>
      <c r="BG7">
        <v>5.9</v>
      </c>
      <c r="BH7">
        <v>2.4</v>
      </c>
      <c r="BI7">
        <v>1.5</v>
      </c>
      <c r="BJ7">
        <v>6.7</v>
      </c>
      <c r="BK7">
        <v>6.1</v>
      </c>
    </row>
    <row r="8" spans="1:63" x14ac:dyDescent="0.25">
      <c r="A8" s="3">
        <v>1</v>
      </c>
      <c r="B8" s="1">
        <v>1107</v>
      </c>
      <c r="C8" s="3" t="s">
        <v>795</v>
      </c>
      <c r="D8" t="s">
        <v>1064</v>
      </c>
      <c r="E8" s="3">
        <v>3</v>
      </c>
      <c r="F8" t="s">
        <v>13367</v>
      </c>
      <c r="G8" s="3">
        <v>220104005</v>
      </c>
      <c r="H8">
        <v>220104</v>
      </c>
      <c r="I8" s="3" t="s">
        <v>13768</v>
      </c>
      <c r="J8" t="s">
        <v>10393</v>
      </c>
      <c r="K8" s="3">
        <v>3</v>
      </c>
      <c r="L8">
        <v>9.3000000000000007</v>
      </c>
      <c r="M8" s="3">
        <v>3.4</v>
      </c>
      <c r="N8">
        <v>4.4000000000000004</v>
      </c>
      <c r="O8" s="3">
        <v>1.1000000000000001</v>
      </c>
      <c r="P8">
        <v>3.1</v>
      </c>
      <c r="Q8" s="3">
        <v>4</v>
      </c>
      <c r="R8">
        <v>4.7</v>
      </c>
      <c r="S8" s="3">
        <v>3.6</v>
      </c>
      <c r="T8" s="3">
        <v>5.2</v>
      </c>
      <c r="U8">
        <v>3.3</v>
      </c>
      <c r="V8">
        <v>2.4</v>
      </c>
      <c r="W8">
        <v>2.2999999999999998</v>
      </c>
      <c r="X8">
        <v>3.8</v>
      </c>
      <c r="Y8">
        <v>1.2</v>
      </c>
      <c r="Z8">
        <v>4.5</v>
      </c>
      <c r="AA8">
        <v>5.5</v>
      </c>
      <c r="AB8">
        <v>5.3</v>
      </c>
      <c r="AC8">
        <v>3.1</v>
      </c>
      <c r="AD8">
        <v>7</v>
      </c>
      <c r="AE8">
        <v>3.7</v>
      </c>
      <c r="AF8">
        <v>1.8</v>
      </c>
      <c r="AG8">
        <v>0.9</v>
      </c>
      <c r="AH8">
        <v>2.5</v>
      </c>
      <c r="AI8">
        <v>4.7</v>
      </c>
      <c r="AJ8">
        <v>5.3</v>
      </c>
      <c r="AK8">
        <v>2.2999999999999998</v>
      </c>
      <c r="AL8">
        <v>2.2999999999999998</v>
      </c>
      <c r="AM8">
        <v>5.6</v>
      </c>
      <c r="AN8">
        <v>3.3</v>
      </c>
      <c r="AO8">
        <v>9.5</v>
      </c>
      <c r="AP8">
        <v>5.0999999999999996</v>
      </c>
      <c r="AQ8">
        <v>8</v>
      </c>
      <c r="AR8">
        <v>6.5</v>
      </c>
      <c r="AS8">
        <v>5.3</v>
      </c>
      <c r="AT8">
        <v>3.4</v>
      </c>
      <c r="AU8">
        <v>1.6</v>
      </c>
      <c r="AV8">
        <v>3.9</v>
      </c>
      <c r="AW8">
        <v>6</v>
      </c>
      <c r="AX8">
        <v>9.1999999999999993</v>
      </c>
      <c r="AY8">
        <v>4.5999999999999996</v>
      </c>
      <c r="AZ8">
        <v>6.8</v>
      </c>
      <c r="BA8">
        <v>6.5</v>
      </c>
      <c r="BB8">
        <v>9.5</v>
      </c>
      <c r="BC8">
        <v>8.1999999999999993</v>
      </c>
      <c r="BD8">
        <v>2</v>
      </c>
      <c r="BE8">
        <v>4.5999999999999996</v>
      </c>
      <c r="BF8">
        <v>4.4000000000000004</v>
      </c>
      <c r="BG8">
        <v>5.9</v>
      </c>
      <c r="BH8">
        <v>2.4</v>
      </c>
      <c r="BI8">
        <v>1.5</v>
      </c>
      <c r="BJ8">
        <v>6.7</v>
      </c>
      <c r="BK8">
        <v>5.2</v>
      </c>
    </row>
    <row r="9" spans="1:63" x14ac:dyDescent="0.25">
      <c r="A9" s="3">
        <v>1</v>
      </c>
      <c r="B9" s="1">
        <v>1107</v>
      </c>
      <c r="C9" s="3" t="s">
        <v>795</v>
      </c>
      <c r="D9" t="s">
        <v>1064</v>
      </c>
      <c r="E9" s="3">
        <v>4</v>
      </c>
      <c r="F9" t="s">
        <v>13369</v>
      </c>
      <c r="G9" s="3">
        <v>220104005</v>
      </c>
      <c r="H9">
        <v>220104</v>
      </c>
      <c r="I9" s="3" t="s">
        <v>13768</v>
      </c>
      <c r="J9" t="s">
        <v>10393</v>
      </c>
      <c r="K9" s="3">
        <v>4</v>
      </c>
      <c r="L9">
        <v>0</v>
      </c>
      <c r="M9" s="3">
        <v>2.2999999999999998</v>
      </c>
      <c r="N9">
        <v>0</v>
      </c>
      <c r="O9" s="3">
        <v>0</v>
      </c>
      <c r="P9">
        <v>1</v>
      </c>
      <c r="Q9" s="3">
        <v>1</v>
      </c>
      <c r="R9">
        <v>0.9</v>
      </c>
      <c r="S9" s="3">
        <v>0</v>
      </c>
      <c r="T9" s="3">
        <v>0.9</v>
      </c>
      <c r="U9">
        <v>0</v>
      </c>
      <c r="V9">
        <v>2.4</v>
      </c>
      <c r="W9">
        <v>0.8</v>
      </c>
      <c r="X9">
        <v>1.5</v>
      </c>
      <c r="Y9">
        <v>1.2</v>
      </c>
      <c r="Z9">
        <v>0</v>
      </c>
      <c r="AA9">
        <v>0</v>
      </c>
      <c r="AB9">
        <v>1.1000000000000001</v>
      </c>
      <c r="AC9">
        <v>1</v>
      </c>
      <c r="AD9">
        <v>1</v>
      </c>
      <c r="AE9">
        <v>0</v>
      </c>
      <c r="AF9">
        <v>0</v>
      </c>
      <c r="AG9">
        <v>0.9</v>
      </c>
      <c r="AH9">
        <v>0</v>
      </c>
      <c r="AI9">
        <v>1</v>
      </c>
      <c r="AJ9">
        <v>0</v>
      </c>
      <c r="AK9">
        <v>0</v>
      </c>
      <c r="AL9">
        <v>0</v>
      </c>
      <c r="AM9">
        <v>0</v>
      </c>
      <c r="AN9">
        <v>1.1000000000000001</v>
      </c>
      <c r="AO9">
        <v>1.1000000000000001</v>
      </c>
      <c r="AP9">
        <v>1</v>
      </c>
      <c r="AQ9">
        <v>0</v>
      </c>
      <c r="AR9">
        <v>0.9</v>
      </c>
      <c r="AS9">
        <v>0</v>
      </c>
      <c r="AT9">
        <v>0</v>
      </c>
      <c r="AU9">
        <v>0.8</v>
      </c>
      <c r="AV9">
        <v>1</v>
      </c>
      <c r="AW9">
        <v>0</v>
      </c>
      <c r="AX9">
        <v>0</v>
      </c>
      <c r="AY9">
        <v>0</v>
      </c>
      <c r="AZ9">
        <v>0</v>
      </c>
      <c r="BA9">
        <v>0</v>
      </c>
      <c r="BB9">
        <v>0</v>
      </c>
      <c r="BC9">
        <v>1</v>
      </c>
      <c r="BD9">
        <v>0</v>
      </c>
      <c r="BE9">
        <v>0.9</v>
      </c>
      <c r="BF9">
        <v>0.9</v>
      </c>
      <c r="BG9">
        <v>0</v>
      </c>
      <c r="BH9">
        <v>0</v>
      </c>
      <c r="BI9">
        <v>1</v>
      </c>
      <c r="BJ9">
        <v>0</v>
      </c>
      <c r="BK9">
        <v>0.9</v>
      </c>
    </row>
    <row r="10" spans="1:63" x14ac:dyDescent="0.25">
      <c r="A10" s="3">
        <v>1</v>
      </c>
      <c r="B10" s="1">
        <v>1401</v>
      </c>
      <c r="C10" s="3" t="s">
        <v>795</v>
      </c>
      <c r="D10" t="s">
        <v>1067</v>
      </c>
      <c r="E10" s="3">
        <v>1</v>
      </c>
      <c r="F10" t="s">
        <v>13767</v>
      </c>
      <c r="G10" s="3">
        <v>220104005</v>
      </c>
      <c r="H10">
        <v>220104</v>
      </c>
      <c r="I10" s="3" t="s">
        <v>13768</v>
      </c>
      <c r="J10" t="s">
        <v>10393</v>
      </c>
      <c r="K10" s="3">
        <v>1</v>
      </c>
      <c r="L10">
        <v>0</v>
      </c>
      <c r="M10" s="3">
        <v>0</v>
      </c>
      <c r="N10">
        <v>0</v>
      </c>
      <c r="O10" s="3">
        <v>0</v>
      </c>
      <c r="P10">
        <v>1</v>
      </c>
      <c r="Q10" s="3">
        <v>0</v>
      </c>
      <c r="R10">
        <v>0</v>
      </c>
      <c r="S10" s="3">
        <v>0</v>
      </c>
      <c r="T10" s="3">
        <v>20.2</v>
      </c>
      <c r="U10">
        <v>0</v>
      </c>
      <c r="V10">
        <v>1</v>
      </c>
      <c r="W10">
        <v>0</v>
      </c>
      <c r="X10">
        <v>0</v>
      </c>
      <c r="Y10">
        <v>0</v>
      </c>
      <c r="Z10">
        <v>0</v>
      </c>
      <c r="AA10">
        <v>0</v>
      </c>
      <c r="AB10">
        <v>0</v>
      </c>
      <c r="AC10">
        <v>1</v>
      </c>
      <c r="AD10">
        <v>0</v>
      </c>
      <c r="AE10">
        <v>0</v>
      </c>
      <c r="AF10">
        <v>0</v>
      </c>
      <c r="AG10">
        <v>6.7</v>
      </c>
      <c r="AH10">
        <v>0</v>
      </c>
      <c r="AI10">
        <v>1</v>
      </c>
      <c r="AJ10">
        <v>6</v>
      </c>
      <c r="AK10">
        <v>0</v>
      </c>
      <c r="AL10">
        <v>0</v>
      </c>
      <c r="AM10">
        <v>8.4</v>
      </c>
      <c r="AN10">
        <v>8.1999999999999993</v>
      </c>
      <c r="AO10">
        <v>0</v>
      </c>
      <c r="AP10">
        <v>7.6</v>
      </c>
      <c r="AQ10">
        <v>0</v>
      </c>
      <c r="AR10">
        <v>0</v>
      </c>
      <c r="AS10">
        <v>0</v>
      </c>
      <c r="AT10">
        <v>0</v>
      </c>
      <c r="AU10">
        <v>0</v>
      </c>
      <c r="AV10">
        <v>1</v>
      </c>
      <c r="AW10">
        <v>0</v>
      </c>
      <c r="AX10">
        <v>0</v>
      </c>
      <c r="AY10">
        <v>8.8000000000000007</v>
      </c>
      <c r="AZ10">
        <v>0</v>
      </c>
      <c r="BA10">
        <v>0</v>
      </c>
      <c r="BB10">
        <v>0</v>
      </c>
      <c r="BC10">
        <v>1</v>
      </c>
      <c r="BD10">
        <v>0</v>
      </c>
      <c r="BE10">
        <v>0</v>
      </c>
      <c r="BF10">
        <v>0</v>
      </c>
      <c r="BG10">
        <v>0</v>
      </c>
      <c r="BH10">
        <v>0</v>
      </c>
      <c r="BI10">
        <v>1</v>
      </c>
      <c r="BJ10">
        <v>0</v>
      </c>
      <c r="BK10">
        <v>15</v>
      </c>
    </row>
    <row r="11" spans="1:63" x14ac:dyDescent="0.25">
      <c r="A11" s="3">
        <v>1</v>
      </c>
      <c r="B11" s="1">
        <v>1401</v>
      </c>
      <c r="C11" s="3" t="s">
        <v>795</v>
      </c>
      <c r="D11" t="s">
        <v>1067</v>
      </c>
      <c r="E11" s="3">
        <v>2</v>
      </c>
      <c r="F11" t="s">
        <v>13769</v>
      </c>
      <c r="G11" s="3">
        <v>220104005</v>
      </c>
      <c r="H11">
        <v>220104</v>
      </c>
      <c r="I11" s="3" t="s">
        <v>13768</v>
      </c>
      <c r="J11" t="s">
        <v>10393</v>
      </c>
      <c r="K11" s="3">
        <v>2</v>
      </c>
      <c r="L11">
        <v>17.5</v>
      </c>
      <c r="M11" s="3">
        <v>8.4</v>
      </c>
      <c r="N11">
        <v>0</v>
      </c>
      <c r="O11" s="3">
        <v>0</v>
      </c>
      <c r="P11">
        <v>7.6</v>
      </c>
      <c r="Q11" s="3">
        <v>0</v>
      </c>
      <c r="R11">
        <v>5.3</v>
      </c>
      <c r="S11" s="3">
        <v>0</v>
      </c>
      <c r="T11" s="3">
        <v>5</v>
      </c>
      <c r="U11">
        <v>0</v>
      </c>
      <c r="V11">
        <v>1</v>
      </c>
      <c r="W11">
        <v>0</v>
      </c>
      <c r="X11">
        <v>5.7</v>
      </c>
      <c r="Y11">
        <v>0</v>
      </c>
      <c r="Z11">
        <v>8.4</v>
      </c>
      <c r="AA11">
        <v>8.1999999999999993</v>
      </c>
      <c r="AB11">
        <v>15.7</v>
      </c>
      <c r="AC11">
        <v>1</v>
      </c>
      <c r="AD11">
        <v>0</v>
      </c>
      <c r="AE11">
        <v>5.2</v>
      </c>
      <c r="AF11">
        <v>10.199999999999999</v>
      </c>
      <c r="AG11">
        <v>4.9000000000000004</v>
      </c>
      <c r="AH11">
        <v>0</v>
      </c>
      <c r="AI11">
        <v>4.7</v>
      </c>
      <c r="AJ11">
        <v>9.1</v>
      </c>
      <c r="AK11">
        <v>5.7</v>
      </c>
      <c r="AL11">
        <v>17.5</v>
      </c>
      <c r="AM11">
        <v>16.899999999999999</v>
      </c>
      <c r="AN11">
        <v>16.3</v>
      </c>
      <c r="AO11">
        <v>7.9</v>
      </c>
      <c r="AP11">
        <v>7.6</v>
      </c>
      <c r="AQ11">
        <v>14.7</v>
      </c>
      <c r="AR11">
        <v>0</v>
      </c>
      <c r="AS11">
        <v>0</v>
      </c>
      <c r="AT11">
        <v>0</v>
      </c>
      <c r="AU11">
        <v>0</v>
      </c>
      <c r="AV11">
        <v>1</v>
      </c>
      <c r="AW11">
        <v>4.5</v>
      </c>
      <c r="AX11">
        <v>5.7</v>
      </c>
      <c r="AY11">
        <v>26.3</v>
      </c>
      <c r="AZ11">
        <v>0</v>
      </c>
      <c r="BA11">
        <v>0</v>
      </c>
      <c r="BB11">
        <v>7.9</v>
      </c>
      <c r="BC11">
        <v>1</v>
      </c>
      <c r="BD11">
        <v>0</v>
      </c>
      <c r="BE11">
        <v>0</v>
      </c>
      <c r="BF11">
        <v>0</v>
      </c>
      <c r="BG11">
        <v>4.9000000000000004</v>
      </c>
      <c r="BH11">
        <v>4.7</v>
      </c>
      <c r="BI11">
        <v>1</v>
      </c>
      <c r="BJ11">
        <v>0</v>
      </c>
      <c r="BK11">
        <v>5</v>
      </c>
    </row>
    <row r="12" spans="1:63" x14ac:dyDescent="0.25">
      <c r="A12" s="3">
        <v>1</v>
      </c>
      <c r="B12" s="1">
        <v>1401</v>
      </c>
      <c r="C12" s="3" t="s">
        <v>795</v>
      </c>
      <c r="D12" t="s">
        <v>1067</v>
      </c>
      <c r="E12" s="3">
        <v>3</v>
      </c>
      <c r="F12" t="s">
        <v>13367</v>
      </c>
      <c r="G12" s="3">
        <v>220104005</v>
      </c>
      <c r="H12">
        <v>220104</v>
      </c>
      <c r="I12" s="3" t="s">
        <v>13768</v>
      </c>
      <c r="J12" t="s">
        <v>10393</v>
      </c>
      <c r="K12" s="3">
        <v>3</v>
      </c>
      <c r="L12">
        <v>17.5</v>
      </c>
      <c r="M12" s="3">
        <v>8.4</v>
      </c>
      <c r="N12">
        <v>0</v>
      </c>
      <c r="O12" s="3">
        <v>0</v>
      </c>
      <c r="P12">
        <v>7.6</v>
      </c>
      <c r="Q12" s="3">
        <v>0</v>
      </c>
      <c r="R12">
        <v>5.3</v>
      </c>
      <c r="S12" s="3">
        <v>0</v>
      </c>
      <c r="T12" s="3">
        <v>0</v>
      </c>
      <c r="U12">
        <v>0</v>
      </c>
      <c r="V12">
        <v>1</v>
      </c>
      <c r="W12">
        <v>0</v>
      </c>
      <c r="X12">
        <v>5.7</v>
      </c>
      <c r="Y12">
        <v>0</v>
      </c>
      <c r="Z12">
        <v>8.4</v>
      </c>
      <c r="AA12">
        <v>8.1999999999999993</v>
      </c>
      <c r="AB12">
        <v>15.7</v>
      </c>
      <c r="AC12">
        <v>1</v>
      </c>
      <c r="AD12">
        <v>0</v>
      </c>
      <c r="AE12">
        <v>5.2</v>
      </c>
      <c r="AF12">
        <v>10.199999999999999</v>
      </c>
      <c r="AG12">
        <v>0</v>
      </c>
      <c r="AH12">
        <v>0</v>
      </c>
      <c r="AI12">
        <v>4.7</v>
      </c>
      <c r="AJ12">
        <v>0</v>
      </c>
      <c r="AK12">
        <v>5.7</v>
      </c>
      <c r="AL12">
        <v>17.5</v>
      </c>
      <c r="AM12">
        <v>8.4</v>
      </c>
      <c r="AN12">
        <v>8.1999999999999993</v>
      </c>
      <c r="AO12">
        <v>7.9</v>
      </c>
      <c r="AP12">
        <v>1</v>
      </c>
      <c r="AQ12">
        <v>14.7</v>
      </c>
      <c r="AR12">
        <v>0</v>
      </c>
      <c r="AS12">
        <v>0</v>
      </c>
      <c r="AT12">
        <v>0</v>
      </c>
      <c r="AU12">
        <v>0</v>
      </c>
      <c r="AV12">
        <v>1</v>
      </c>
      <c r="AW12">
        <v>4.5</v>
      </c>
      <c r="AX12">
        <v>5.7</v>
      </c>
      <c r="AY12">
        <v>17.5</v>
      </c>
      <c r="AZ12">
        <v>0</v>
      </c>
      <c r="BA12">
        <v>0</v>
      </c>
      <c r="BB12">
        <v>7.9</v>
      </c>
      <c r="BC12">
        <v>1</v>
      </c>
      <c r="BD12">
        <v>0</v>
      </c>
      <c r="BE12">
        <v>0</v>
      </c>
      <c r="BF12">
        <v>0</v>
      </c>
      <c r="BG12">
        <v>4.9000000000000004</v>
      </c>
      <c r="BH12">
        <v>4.7</v>
      </c>
      <c r="BI12">
        <v>1</v>
      </c>
      <c r="BJ12">
        <v>0</v>
      </c>
      <c r="BK12">
        <v>0</v>
      </c>
    </row>
    <row r="13" spans="1:63" x14ac:dyDescent="0.25">
      <c r="A13" s="3">
        <v>1</v>
      </c>
      <c r="B13" s="1">
        <v>1401</v>
      </c>
      <c r="C13" s="3" t="s">
        <v>795</v>
      </c>
      <c r="D13" t="s">
        <v>1067</v>
      </c>
      <c r="E13" s="3">
        <v>4</v>
      </c>
      <c r="F13" t="s">
        <v>13369</v>
      </c>
      <c r="G13" s="3">
        <v>220104005</v>
      </c>
      <c r="H13">
        <v>220104</v>
      </c>
      <c r="I13" s="3" t="s">
        <v>13768</v>
      </c>
      <c r="J13" t="s">
        <v>10393</v>
      </c>
      <c r="K13" s="3">
        <v>4</v>
      </c>
      <c r="L13">
        <v>0</v>
      </c>
      <c r="M13" s="3">
        <v>0</v>
      </c>
      <c r="N13">
        <v>0</v>
      </c>
      <c r="O13" s="3">
        <v>0</v>
      </c>
      <c r="P13">
        <v>1</v>
      </c>
      <c r="Q13" s="3">
        <v>0</v>
      </c>
      <c r="R13">
        <v>0</v>
      </c>
      <c r="S13" s="3">
        <v>0</v>
      </c>
      <c r="T13" s="3">
        <v>5</v>
      </c>
      <c r="U13">
        <v>0</v>
      </c>
      <c r="V13">
        <v>1</v>
      </c>
      <c r="W13">
        <v>0</v>
      </c>
      <c r="X13">
        <v>0</v>
      </c>
      <c r="Y13">
        <v>0</v>
      </c>
      <c r="Z13">
        <v>0</v>
      </c>
      <c r="AA13">
        <v>0</v>
      </c>
      <c r="AB13">
        <v>0</v>
      </c>
      <c r="AC13">
        <v>1</v>
      </c>
      <c r="AD13">
        <v>0</v>
      </c>
      <c r="AE13">
        <v>0</v>
      </c>
      <c r="AF13">
        <v>0</v>
      </c>
      <c r="AG13">
        <v>4.9000000000000004</v>
      </c>
      <c r="AH13">
        <v>0</v>
      </c>
      <c r="AI13">
        <v>1</v>
      </c>
      <c r="AJ13">
        <v>9.1</v>
      </c>
      <c r="AK13">
        <v>0</v>
      </c>
      <c r="AL13">
        <v>0</v>
      </c>
      <c r="AM13">
        <v>8.4</v>
      </c>
      <c r="AN13">
        <v>8.1999999999999993</v>
      </c>
      <c r="AO13">
        <v>0</v>
      </c>
      <c r="AP13">
        <v>7.6</v>
      </c>
      <c r="AQ13">
        <v>0</v>
      </c>
      <c r="AR13">
        <v>0</v>
      </c>
      <c r="AS13">
        <v>0</v>
      </c>
      <c r="AT13">
        <v>0</v>
      </c>
      <c r="AU13">
        <v>0</v>
      </c>
      <c r="AV13">
        <v>1</v>
      </c>
      <c r="AW13">
        <v>0</v>
      </c>
      <c r="AX13">
        <v>0</v>
      </c>
      <c r="AY13">
        <v>8.8000000000000007</v>
      </c>
      <c r="AZ13">
        <v>0</v>
      </c>
      <c r="BA13">
        <v>0</v>
      </c>
      <c r="BB13">
        <v>0</v>
      </c>
      <c r="BC13">
        <v>1</v>
      </c>
      <c r="BD13">
        <v>0</v>
      </c>
      <c r="BE13">
        <v>0</v>
      </c>
      <c r="BF13">
        <v>0</v>
      </c>
      <c r="BG13">
        <v>0</v>
      </c>
      <c r="BH13">
        <v>0</v>
      </c>
      <c r="BI13">
        <v>1</v>
      </c>
      <c r="BJ13">
        <v>0</v>
      </c>
      <c r="BK13">
        <v>5</v>
      </c>
    </row>
    <row r="14" spans="1:63" x14ac:dyDescent="0.25">
      <c r="A14" s="3">
        <v>1</v>
      </c>
      <c r="B14" s="1">
        <v>1402</v>
      </c>
      <c r="C14" s="3" t="s">
        <v>795</v>
      </c>
      <c r="D14" t="s">
        <v>1070</v>
      </c>
      <c r="E14" s="3">
        <v>1</v>
      </c>
      <c r="F14" t="s">
        <v>13767</v>
      </c>
      <c r="G14" s="3">
        <v>220104005</v>
      </c>
      <c r="H14">
        <v>220104</v>
      </c>
      <c r="I14" s="3" t="s">
        <v>13768</v>
      </c>
      <c r="J14" t="s">
        <v>10393</v>
      </c>
      <c r="K14" s="3">
        <v>1</v>
      </c>
      <c r="L14">
        <v>0</v>
      </c>
      <c r="M14" s="3">
        <v>0</v>
      </c>
      <c r="N14">
        <v>0</v>
      </c>
      <c r="O14" s="3">
        <v>0</v>
      </c>
      <c r="P14">
        <v>1</v>
      </c>
      <c r="Q14" s="3">
        <v>0</v>
      </c>
      <c r="R14">
        <v>0</v>
      </c>
      <c r="S14" s="3">
        <v>0</v>
      </c>
      <c r="T14" s="3">
        <v>0</v>
      </c>
      <c r="U14">
        <v>0</v>
      </c>
      <c r="V14">
        <v>1</v>
      </c>
      <c r="W14">
        <v>0</v>
      </c>
      <c r="X14">
        <v>0</v>
      </c>
      <c r="Y14">
        <v>0</v>
      </c>
      <c r="Z14">
        <v>0</v>
      </c>
      <c r="AA14">
        <v>0</v>
      </c>
      <c r="AB14">
        <v>0</v>
      </c>
      <c r="AC14">
        <v>1</v>
      </c>
      <c r="AD14">
        <v>79.400000000000006</v>
      </c>
      <c r="AE14">
        <v>0</v>
      </c>
      <c r="AF14">
        <v>0</v>
      </c>
      <c r="AG14">
        <v>0</v>
      </c>
      <c r="AH14">
        <v>0</v>
      </c>
      <c r="AI14">
        <v>1</v>
      </c>
      <c r="AJ14">
        <v>0</v>
      </c>
      <c r="AK14">
        <v>0</v>
      </c>
      <c r="AL14">
        <v>0</v>
      </c>
      <c r="AM14">
        <v>0</v>
      </c>
      <c r="AN14">
        <v>0</v>
      </c>
      <c r="AO14">
        <v>0</v>
      </c>
      <c r="AP14">
        <v>1</v>
      </c>
      <c r="AQ14">
        <v>0</v>
      </c>
      <c r="AR14">
        <v>0</v>
      </c>
      <c r="AS14">
        <v>0</v>
      </c>
      <c r="AT14">
        <v>0</v>
      </c>
      <c r="AU14">
        <v>0</v>
      </c>
      <c r="AV14">
        <v>1</v>
      </c>
      <c r="AW14">
        <v>0</v>
      </c>
      <c r="AX14">
        <v>0</v>
      </c>
      <c r="AY14">
        <v>0</v>
      </c>
      <c r="AZ14">
        <v>0</v>
      </c>
      <c r="BA14">
        <v>0</v>
      </c>
      <c r="BB14">
        <v>0</v>
      </c>
      <c r="BC14">
        <v>1</v>
      </c>
      <c r="BD14">
        <v>0</v>
      </c>
      <c r="BE14">
        <v>0</v>
      </c>
      <c r="BF14">
        <v>0</v>
      </c>
      <c r="BG14">
        <v>0</v>
      </c>
      <c r="BH14">
        <v>0</v>
      </c>
      <c r="BI14">
        <v>1</v>
      </c>
      <c r="BJ14">
        <v>0</v>
      </c>
      <c r="BK14">
        <v>0</v>
      </c>
    </row>
    <row r="15" spans="1:63" x14ac:dyDescent="0.25">
      <c r="A15" s="3">
        <v>1</v>
      </c>
      <c r="B15" s="1">
        <v>1402</v>
      </c>
      <c r="C15" s="3" t="s">
        <v>795</v>
      </c>
      <c r="D15" t="s">
        <v>1070</v>
      </c>
      <c r="E15" s="3">
        <v>2</v>
      </c>
      <c r="F15" t="s">
        <v>13769</v>
      </c>
      <c r="G15" s="3">
        <v>220104005</v>
      </c>
      <c r="H15">
        <v>220104</v>
      </c>
      <c r="I15" s="3" t="s">
        <v>13768</v>
      </c>
      <c r="J15" t="s">
        <v>10393</v>
      </c>
      <c r="K15" s="3">
        <v>2</v>
      </c>
      <c r="L15">
        <v>0</v>
      </c>
      <c r="M15" s="3">
        <v>0</v>
      </c>
      <c r="N15">
        <v>0</v>
      </c>
      <c r="O15" s="3">
        <v>0</v>
      </c>
      <c r="P15">
        <v>1</v>
      </c>
      <c r="Q15" s="3">
        <v>0</v>
      </c>
      <c r="R15">
        <v>0</v>
      </c>
      <c r="S15" s="3">
        <v>0</v>
      </c>
      <c r="T15" s="3">
        <v>0</v>
      </c>
      <c r="U15">
        <v>0</v>
      </c>
      <c r="V15">
        <v>1</v>
      </c>
      <c r="W15">
        <v>0</v>
      </c>
      <c r="X15">
        <v>0</v>
      </c>
      <c r="Y15">
        <v>0</v>
      </c>
      <c r="Z15">
        <v>0</v>
      </c>
      <c r="AA15">
        <v>0</v>
      </c>
      <c r="AB15">
        <v>0</v>
      </c>
      <c r="AC15">
        <v>1</v>
      </c>
      <c r="AD15">
        <v>79.400000000000006</v>
      </c>
      <c r="AE15">
        <v>0</v>
      </c>
      <c r="AF15">
        <v>0</v>
      </c>
      <c r="AG15">
        <v>0</v>
      </c>
      <c r="AH15">
        <v>0</v>
      </c>
      <c r="AI15">
        <v>124</v>
      </c>
      <c r="AJ15">
        <v>0</v>
      </c>
      <c r="AK15">
        <v>72.7</v>
      </c>
      <c r="AL15">
        <v>0</v>
      </c>
      <c r="AM15">
        <v>0</v>
      </c>
      <c r="AN15">
        <v>0</v>
      </c>
      <c r="AO15">
        <v>0</v>
      </c>
      <c r="AP15">
        <v>1</v>
      </c>
      <c r="AQ15">
        <v>0</v>
      </c>
      <c r="AR15">
        <v>0</v>
      </c>
      <c r="AS15">
        <v>114.3</v>
      </c>
      <c r="AT15">
        <v>0</v>
      </c>
      <c r="AU15">
        <v>0</v>
      </c>
      <c r="AV15">
        <v>1</v>
      </c>
      <c r="AW15">
        <v>129.1</v>
      </c>
      <c r="AX15">
        <v>0</v>
      </c>
      <c r="AY15">
        <v>0</v>
      </c>
      <c r="AZ15">
        <v>0</v>
      </c>
      <c r="BA15">
        <v>0</v>
      </c>
      <c r="BB15">
        <v>0</v>
      </c>
      <c r="BC15">
        <v>1</v>
      </c>
      <c r="BD15">
        <v>0</v>
      </c>
      <c r="BE15">
        <v>0</v>
      </c>
      <c r="BF15">
        <v>0</v>
      </c>
      <c r="BG15">
        <v>0</v>
      </c>
      <c r="BH15">
        <v>0</v>
      </c>
      <c r="BI15">
        <v>1</v>
      </c>
      <c r="BJ15">
        <v>0</v>
      </c>
      <c r="BK15">
        <v>0</v>
      </c>
    </row>
    <row r="16" spans="1:63" x14ac:dyDescent="0.25">
      <c r="A16" s="3">
        <v>1</v>
      </c>
      <c r="B16" s="1">
        <v>1402</v>
      </c>
      <c r="C16" s="3" t="s">
        <v>795</v>
      </c>
      <c r="D16" t="s">
        <v>1070</v>
      </c>
      <c r="E16" s="3">
        <v>3</v>
      </c>
      <c r="F16" t="s">
        <v>13367</v>
      </c>
      <c r="G16" s="3">
        <v>220104005</v>
      </c>
      <c r="H16">
        <v>220104</v>
      </c>
      <c r="I16" s="3" t="s">
        <v>13768</v>
      </c>
      <c r="J16" t="s">
        <v>10393</v>
      </c>
      <c r="K16" s="3">
        <v>3</v>
      </c>
      <c r="L16">
        <v>0</v>
      </c>
      <c r="M16" s="3">
        <v>0</v>
      </c>
      <c r="N16">
        <v>0</v>
      </c>
      <c r="O16" s="3">
        <v>0</v>
      </c>
      <c r="P16">
        <v>1</v>
      </c>
      <c r="Q16" s="3">
        <v>0</v>
      </c>
      <c r="R16">
        <v>0</v>
      </c>
      <c r="S16" s="3">
        <v>0</v>
      </c>
      <c r="T16" s="3">
        <v>0</v>
      </c>
      <c r="U16">
        <v>0</v>
      </c>
      <c r="V16">
        <v>1</v>
      </c>
      <c r="W16">
        <v>0</v>
      </c>
      <c r="X16">
        <v>0</v>
      </c>
      <c r="Y16">
        <v>0</v>
      </c>
      <c r="Z16">
        <v>0</v>
      </c>
      <c r="AA16">
        <v>0</v>
      </c>
      <c r="AB16">
        <v>0</v>
      </c>
      <c r="AC16">
        <v>1</v>
      </c>
      <c r="AD16">
        <v>79.400000000000006</v>
      </c>
      <c r="AE16">
        <v>0</v>
      </c>
      <c r="AF16">
        <v>0</v>
      </c>
      <c r="AG16">
        <v>0</v>
      </c>
      <c r="AH16">
        <v>0</v>
      </c>
      <c r="AI16">
        <v>124</v>
      </c>
      <c r="AJ16">
        <v>0</v>
      </c>
      <c r="AK16">
        <v>72.7</v>
      </c>
      <c r="AL16">
        <v>0</v>
      </c>
      <c r="AM16">
        <v>0</v>
      </c>
      <c r="AN16">
        <v>0</v>
      </c>
      <c r="AO16">
        <v>0</v>
      </c>
      <c r="AP16">
        <v>1</v>
      </c>
      <c r="AQ16">
        <v>0</v>
      </c>
      <c r="AR16">
        <v>0</v>
      </c>
      <c r="AS16">
        <v>114.3</v>
      </c>
      <c r="AT16">
        <v>0</v>
      </c>
      <c r="AU16">
        <v>0</v>
      </c>
      <c r="AV16">
        <v>1</v>
      </c>
      <c r="AW16">
        <v>129.1</v>
      </c>
      <c r="AX16">
        <v>0</v>
      </c>
      <c r="AY16">
        <v>0</v>
      </c>
      <c r="AZ16">
        <v>0</v>
      </c>
      <c r="BA16">
        <v>0</v>
      </c>
      <c r="BB16">
        <v>0</v>
      </c>
      <c r="BC16">
        <v>1</v>
      </c>
      <c r="BD16">
        <v>0</v>
      </c>
      <c r="BE16">
        <v>0</v>
      </c>
      <c r="BF16">
        <v>0</v>
      </c>
      <c r="BG16">
        <v>0</v>
      </c>
      <c r="BH16">
        <v>0</v>
      </c>
      <c r="BI16">
        <v>1</v>
      </c>
      <c r="BJ16">
        <v>0</v>
      </c>
      <c r="BK16">
        <v>0</v>
      </c>
    </row>
    <row r="17" spans="1:63" x14ac:dyDescent="0.25">
      <c r="A17" s="3">
        <v>1</v>
      </c>
      <c r="B17" s="1">
        <v>1402</v>
      </c>
      <c r="C17" s="3" t="s">
        <v>795</v>
      </c>
      <c r="D17" t="s">
        <v>1070</v>
      </c>
      <c r="E17" s="3">
        <v>4</v>
      </c>
      <c r="F17" t="s">
        <v>13369</v>
      </c>
      <c r="G17" s="3">
        <v>220104005</v>
      </c>
      <c r="H17">
        <v>220104</v>
      </c>
      <c r="I17" s="3" t="s">
        <v>13768</v>
      </c>
      <c r="J17" t="s">
        <v>10393</v>
      </c>
      <c r="K17" s="3">
        <v>4</v>
      </c>
      <c r="L17">
        <v>0</v>
      </c>
      <c r="M17" s="3">
        <v>0</v>
      </c>
      <c r="N17">
        <v>0</v>
      </c>
      <c r="O17" s="3">
        <v>0</v>
      </c>
      <c r="P17">
        <v>1</v>
      </c>
      <c r="Q17" s="3">
        <v>0</v>
      </c>
      <c r="R17">
        <v>0</v>
      </c>
      <c r="S17" s="3">
        <v>0</v>
      </c>
      <c r="T17" s="3">
        <v>0</v>
      </c>
      <c r="U17">
        <v>0</v>
      </c>
      <c r="V17">
        <v>1</v>
      </c>
      <c r="W17">
        <v>0</v>
      </c>
      <c r="X17">
        <v>0</v>
      </c>
      <c r="Y17">
        <v>0</v>
      </c>
      <c r="Z17">
        <v>0</v>
      </c>
      <c r="AA17">
        <v>0</v>
      </c>
      <c r="AB17">
        <v>0</v>
      </c>
      <c r="AC17">
        <v>1</v>
      </c>
      <c r="AD17">
        <v>79.400000000000006</v>
      </c>
      <c r="AE17">
        <v>0</v>
      </c>
      <c r="AF17">
        <v>0</v>
      </c>
      <c r="AG17">
        <v>0</v>
      </c>
      <c r="AH17">
        <v>0</v>
      </c>
      <c r="AI17">
        <v>1</v>
      </c>
      <c r="AJ17">
        <v>0</v>
      </c>
      <c r="AK17">
        <v>0</v>
      </c>
      <c r="AL17">
        <v>0</v>
      </c>
      <c r="AM17">
        <v>0</v>
      </c>
      <c r="AN17">
        <v>0</v>
      </c>
      <c r="AO17">
        <v>0</v>
      </c>
      <c r="AP17">
        <v>1</v>
      </c>
      <c r="AQ17">
        <v>0</v>
      </c>
      <c r="AR17">
        <v>0</v>
      </c>
      <c r="AS17">
        <v>0</v>
      </c>
      <c r="AT17">
        <v>0</v>
      </c>
      <c r="AU17">
        <v>0</v>
      </c>
      <c r="AV17">
        <v>1</v>
      </c>
      <c r="AW17">
        <v>0</v>
      </c>
      <c r="AX17">
        <v>0</v>
      </c>
      <c r="AY17">
        <v>0</v>
      </c>
      <c r="AZ17">
        <v>0</v>
      </c>
      <c r="BA17">
        <v>0</v>
      </c>
      <c r="BB17">
        <v>0</v>
      </c>
      <c r="BC17">
        <v>1</v>
      </c>
      <c r="BD17">
        <v>0</v>
      </c>
      <c r="BE17">
        <v>0</v>
      </c>
      <c r="BF17">
        <v>0</v>
      </c>
      <c r="BG17">
        <v>0</v>
      </c>
      <c r="BH17">
        <v>0</v>
      </c>
      <c r="BI17">
        <v>1</v>
      </c>
      <c r="BJ17">
        <v>0</v>
      </c>
      <c r="BK17">
        <v>0</v>
      </c>
    </row>
    <row r="18" spans="1:63" x14ac:dyDescent="0.25">
      <c r="A18" s="3">
        <v>1</v>
      </c>
      <c r="B18" s="1">
        <v>1403</v>
      </c>
      <c r="C18" s="3" t="s">
        <v>795</v>
      </c>
      <c r="D18" t="s">
        <v>1073</v>
      </c>
      <c r="E18" s="3">
        <v>1</v>
      </c>
      <c r="F18" t="s">
        <v>13767</v>
      </c>
      <c r="G18" s="3">
        <v>220104005</v>
      </c>
      <c r="H18">
        <v>220104</v>
      </c>
      <c r="I18" s="3" t="s">
        <v>13768</v>
      </c>
      <c r="J18" t="s">
        <v>10393</v>
      </c>
      <c r="K18" s="3">
        <v>1</v>
      </c>
      <c r="L18">
        <v>0</v>
      </c>
      <c r="M18" s="3">
        <v>0</v>
      </c>
      <c r="N18">
        <v>0</v>
      </c>
      <c r="O18" s="3">
        <v>0</v>
      </c>
      <c r="P18">
        <v>1</v>
      </c>
      <c r="Q18" s="3">
        <v>0</v>
      </c>
      <c r="R18">
        <v>0</v>
      </c>
      <c r="S18" s="3">
        <v>0</v>
      </c>
      <c r="T18" s="3">
        <v>0</v>
      </c>
      <c r="U18">
        <v>0</v>
      </c>
      <c r="V18">
        <v>1</v>
      </c>
      <c r="W18">
        <v>0</v>
      </c>
      <c r="X18">
        <v>0</v>
      </c>
      <c r="Y18">
        <v>0</v>
      </c>
      <c r="Z18">
        <v>0</v>
      </c>
      <c r="AA18">
        <v>0</v>
      </c>
      <c r="AB18">
        <v>0</v>
      </c>
      <c r="AC18">
        <v>1</v>
      </c>
      <c r="AD18">
        <v>0</v>
      </c>
      <c r="AE18">
        <v>0</v>
      </c>
      <c r="AF18">
        <v>0</v>
      </c>
      <c r="AG18">
        <v>0</v>
      </c>
      <c r="AH18">
        <v>0</v>
      </c>
      <c r="AI18">
        <v>1</v>
      </c>
      <c r="AJ18">
        <v>0</v>
      </c>
      <c r="AK18">
        <v>0</v>
      </c>
      <c r="AL18">
        <v>0</v>
      </c>
      <c r="AM18">
        <v>0</v>
      </c>
      <c r="AN18">
        <v>0</v>
      </c>
      <c r="AO18">
        <v>0</v>
      </c>
      <c r="AP18">
        <v>1</v>
      </c>
      <c r="AQ18">
        <v>0</v>
      </c>
      <c r="AR18">
        <v>0</v>
      </c>
      <c r="AS18">
        <v>0</v>
      </c>
      <c r="AT18">
        <v>0</v>
      </c>
      <c r="AU18">
        <v>0</v>
      </c>
      <c r="AV18">
        <v>1</v>
      </c>
      <c r="AW18">
        <v>0</v>
      </c>
      <c r="AX18">
        <v>0</v>
      </c>
      <c r="AY18">
        <v>0</v>
      </c>
      <c r="AZ18">
        <v>0</v>
      </c>
      <c r="BA18">
        <v>0</v>
      </c>
      <c r="BB18">
        <v>0</v>
      </c>
      <c r="BC18">
        <v>1</v>
      </c>
      <c r="BD18">
        <v>0</v>
      </c>
      <c r="BE18">
        <v>0</v>
      </c>
      <c r="BF18">
        <v>0</v>
      </c>
      <c r="BG18">
        <v>0</v>
      </c>
      <c r="BH18">
        <v>0</v>
      </c>
      <c r="BI18">
        <v>1</v>
      </c>
      <c r="BJ18">
        <v>0</v>
      </c>
      <c r="BK18">
        <v>0</v>
      </c>
    </row>
    <row r="19" spans="1:63" x14ac:dyDescent="0.25">
      <c r="A19" s="3">
        <v>1</v>
      </c>
      <c r="B19" s="1">
        <v>1403</v>
      </c>
      <c r="C19" s="3" t="s">
        <v>795</v>
      </c>
      <c r="D19" t="s">
        <v>1073</v>
      </c>
      <c r="E19" s="3">
        <v>2</v>
      </c>
      <c r="F19" t="s">
        <v>13769</v>
      </c>
      <c r="G19" s="3">
        <v>220104005</v>
      </c>
      <c r="H19">
        <v>220104</v>
      </c>
      <c r="I19" s="3" t="s">
        <v>13768</v>
      </c>
      <c r="J19" t="s">
        <v>10393</v>
      </c>
      <c r="K19" s="3">
        <v>2</v>
      </c>
      <c r="L19">
        <v>0</v>
      </c>
      <c r="M19" s="3">
        <v>0</v>
      </c>
      <c r="N19">
        <v>0</v>
      </c>
      <c r="O19" s="3">
        <v>0</v>
      </c>
      <c r="P19">
        <v>1</v>
      </c>
      <c r="Q19" s="3">
        <v>0</v>
      </c>
      <c r="R19">
        <v>0</v>
      </c>
      <c r="S19" s="3">
        <v>0</v>
      </c>
      <c r="T19" s="3">
        <v>0</v>
      </c>
      <c r="U19">
        <v>0</v>
      </c>
      <c r="V19">
        <v>1</v>
      </c>
      <c r="W19">
        <v>0</v>
      </c>
      <c r="X19">
        <v>0</v>
      </c>
      <c r="Y19">
        <v>0</v>
      </c>
      <c r="Z19">
        <v>0</v>
      </c>
      <c r="AA19">
        <v>0</v>
      </c>
      <c r="AB19">
        <v>0</v>
      </c>
      <c r="AC19">
        <v>1</v>
      </c>
      <c r="AD19">
        <v>0</v>
      </c>
      <c r="AE19">
        <v>0</v>
      </c>
      <c r="AF19">
        <v>62.6</v>
      </c>
      <c r="AG19">
        <v>0</v>
      </c>
      <c r="AH19">
        <v>0</v>
      </c>
      <c r="AI19">
        <v>1</v>
      </c>
      <c r="AJ19">
        <v>0</v>
      </c>
      <c r="AK19">
        <v>0</v>
      </c>
      <c r="AL19">
        <v>0</v>
      </c>
      <c r="AM19">
        <v>0</v>
      </c>
      <c r="AN19">
        <v>0</v>
      </c>
      <c r="AO19">
        <v>0</v>
      </c>
      <c r="AP19">
        <v>1</v>
      </c>
      <c r="AQ19">
        <v>66.900000000000006</v>
      </c>
      <c r="AR19">
        <v>0</v>
      </c>
      <c r="AS19">
        <v>0</v>
      </c>
      <c r="AT19">
        <v>0</v>
      </c>
      <c r="AU19">
        <v>0</v>
      </c>
      <c r="AV19">
        <v>1</v>
      </c>
      <c r="AW19">
        <v>0</v>
      </c>
      <c r="AX19">
        <v>0</v>
      </c>
      <c r="AY19">
        <v>0</v>
      </c>
      <c r="AZ19">
        <v>0</v>
      </c>
      <c r="BA19">
        <v>0</v>
      </c>
      <c r="BB19">
        <v>0</v>
      </c>
      <c r="BC19">
        <v>1</v>
      </c>
      <c r="BD19">
        <v>0</v>
      </c>
      <c r="BE19">
        <v>0</v>
      </c>
      <c r="BF19">
        <v>0</v>
      </c>
      <c r="BG19">
        <v>0</v>
      </c>
      <c r="BH19">
        <v>0</v>
      </c>
      <c r="BI19">
        <v>1</v>
      </c>
      <c r="BJ19">
        <v>0</v>
      </c>
      <c r="BK19">
        <v>0</v>
      </c>
    </row>
    <row r="20" spans="1:63" x14ac:dyDescent="0.25">
      <c r="A20" s="3">
        <v>1</v>
      </c>
      <c r="B20" s="1">
        <v>1403</v>
      </c>
      <c r="C20" s="3" t="s">
        <v>795</v>
      </c>
      <c r="D20" t="s">
        <v>1073</v>
      </c>
      <c r="E20" s="3">
        <v>3</v>
      </c>
      <c r="F20" t="s">
        <v>13367</v>
      </c>
      <c r="G20" s="3">
        <v>220104005</v>
      </c>
      <c r="H20">
        <v>220104</v>
      </c>
      <c r="I20" s="3" t="s">
        <v>13768</v>
      </c>
      <c r="J20" t="s">
        <v>10393</v>
      </c>
      <c r="K20" s="3">
        <v>3</v>
      </c>
      <c r="L20">
        <v>0</v>
      </c>
      <c r="M20" s="3">
        <v>0</v>
      </c>
      <c r="N20">
        <v>0</v>
      </c>
      <c r="O20" s="3">
        <v>0</v>
      </c>
      <c r="P20">
        <v>1</v>
      </c>
      <c r="Q20" s="3">
        <v>0</v>
      </c>
      <c r="R20">
        <v>0</v>
      </c>
      <c r="S20" s="3">
        <v>0</v>
      </c>
      <c r="T20" s="3">
        <v>0</v>
      </c>
      <c r="U20">
        <v>0</v>
      </c>
      <c r="V20">
        <v>1</v>
      </c>
      <c r="W20">
        <v>0</v>
      </c>
      <c r="X20">
        <v>0</v>
      </c>
      <c r="Y20">
        <v>0</v>
      </c>
      <c r="Z20">
        <v>0</v>
      </c>
      <c r="AA20">
        <v>0</v>
      </c>
      <c r="AB20">
        <v>0</v>
      </c>
      <c r="AC20">
        <v>1</v>
      </c>
      <c r="AD20">
        <v>0</v>
      </c>
      <c r="AE20">
        <v>0</v>
      </c>
      <c r="AF20">
        <v>62.6</v>
      </c>
      <c r="AG20">
        <v>0</v>
      </c>
      <c r="AH20">
        <v>0</v>
      </c>
      <c r="AI20">
        <v>1</v>
      </c>
      <c r="AJ20">
        <v>0</v>
      </c>
      <c r="AK20">
        <v>0</v>
      </c>
      <c r="AL20">
        <v>0</v>
      </c>
      <c r="AM20">
        <v>0</v>
      </c>
      <c r="AN20">
        <v>0</v>
      </c>
      <c r="AO20">
        <v>0</v>
      </c>
      <c r="AP20">
        <v>1</v>
      </c>
      <c r="AQ20">
        <v>66.900000000000006</v>
      </c>
      <c r="AR20">
        <v>0</v>
      </c>
      <c r="AS20">
        <v>0</v>
      </c>
      <c r="AT20">
        <v>0</v>
      </c>
      <c r="AU20">
        <v>0</v>
      </c>
      <c r="AV20">
        <v>1</v>
      </c>
      <c r="AW20">
        <v>0</v>
      </c>
      <c r="AX20">
        <v>0</v>
      </c>
      <c r="AY20">
        <v>0</v>
      </c>
      <c r="AZ20">
        <v>0</v>
      </c>
      <c r="BA20">
        <v>0</v>
      </c>
      <c r="BB20">
        <v>0</v>
      </c>
      <c r="BC20">
        <v>1</v>
      </c>
      <c r="BD20">
        <v>0</v>
      </c>
      <c r="BE20">
        <v>0</v>
      </c>
      <c r="BF20">
        <v>0</v>
      </c>
      <c r="BG20">
        <v>0</v>
      </c>
      <c r="BH20">
        <v>0</v>
      </c>
      <c r="BI20">
        <v>1</v>
      </c>
      <c r="BJ20">
        <v>0</v>
      </c>
      <c r="BK20">
        <v>0</v>
      </c>
    </row>
    <row r="21" spans="1:63" x14ac:dyDescent="0.25">
      <c r="A21" s="3">
        <v>1</v>
      </c>
      <c r="B21" s="1">
        <v>1403</v>
      </c>
      <c r="C21" s="3" t="s">
        <v>795</v>
      </c>
      <c r="D21" t="s">
        <v>1073</v>
      </c>
      <c r="E21" s="3">
        <v>4</v>
      </c>
      <c r="F21" t="s">
        <v>13369</v>
      </c>
      <c r="G21" s="3">
        <v>220104005</v>
      </c>
      <c r="H21">
        <v>220104</v>
      </c>
      <c r="I21" s="3" t="s">
        <v>13768</v>
      </c>
      <c r="J21" t="s">
        <v>10393</v>
      </c>
      <c r="K21" s="3">
        <v>4</v>
      </c>
      <c r="L21">
        <v>0</v>
      </c>
      <c r="M21" s="3">
        <v>0</v>
      </c>
      <c r="N21">
        <v>0</v>
      </c>
      <c r="O21" s="3">
        <v>0</v>
      </c>
      <c r="P21">
        <v>1</v>
      </c>
      <c r="Q21" s="3">
        <v>0</v>
      </c>
      <c r="R21">
        <v>0</v>
      </c>
      <c r="S21" s="3">
        <v>0</v>
      </c>
      <c r="T21" s="3">
        <v>0</v>
      </c>
      <c r="U21">
        <v>0</v>
      </c>
      <c r="V21">
        <v>1</v>
      </c>
      <c r="W21">
        <v>0</v>
      </c>
      <c r="X21">
        <v>0</v>
      </c>
      <c r="Y21">
        <v>0</v>
      </c>
      <c r="Z21">
        <v>0</v>
      </c>
      <c r="AA21">
        <v>0</v>
      </c>
      <c r="AB21">
        <v>0</v>
      </c>
      <c r="AC21">
        <v>1</v>
      </c>
      <c r="AD21">
        <v>0</v>
      </c>
      <c r="AE21">
        <v>0</v>
      </c>
      <c r="AF21">
        <v>0</v>
      </c>
      <c r="AG21">
        <v>0</v>
      </c>
      <c r="AH21">
        <v>0</v>
      </c>
      <c r="AI21">
        <v>1</v>
      </c>
      <c r="AJ21">
        <v>0</v>
      </c>
      <c r="AK21">
        <v>0</v>
      </c>
      <c r="AL21">
        <v>0</v>
      </c>
      <c r="AM21">
        <v>0</v>
      </c>
      <c r="AN21">
        <v>0</v>
      </c>
      <c r="AO21">
        <v>0</v>
      </c>
      <c r="AP21">
        <v>1</v>
      </c>
      <c r="AQ21">
        <v>0</v>
      </c>
      <c r="AR21">
        <v>0</v>
      </c>
      <c r="AS21">
        <v>0</v>
      </c>
      <c r="AT21">
        <v>0</v>
      </c>
      <c r="AU21">
        <v>0</v>
      </c>
      <c r="AV21">
        <v>1</v>
      </c>
      <c r="AW21">
        <v>0</v>
      </c>
      <c r="AX21">
        <v>0</v>
      </c>
      <c r="AY21">
        <v>0</v>
      </c>
      <c r="AZ21">
        <v>0</v>
      </c>
      <c r="BA21">
        <v>0</v>
      </c>
      <c r="BB21">
        <v>0</v>
      </c>
      <c r="BC21">
        <v>1</v>
      </c>
      <c r="BD21">
        <v>0</v>
      </c>
      <c r="BE21">
        <v>0</v>
      </c>
      <c r="BF21">
        <v>0</v>
      </c>
      <c r="BG21">
        <v>0</v>
      </c>
      <c r="BH21">
        <v>0</v>
      </c>
      <c r="BI21">
        <v>1</v>
      </c>
      <c r="BJ21">
        <v>0</v>
      </c>
      <c r="BK21">
        <v>0</v>
      </c>
    </row>
    <row r="22" spans="1:63" x14ac:dyDescent="0.25">
      <c r="A22" s="3">
        <v>1</v>
      </c>
      <c r="B22" s="1">
        <v>1404</v>
      </c>
      <c r="C22" s="3" t="s">
        <v>795</v>
      </c>
      <c r="D22" t="s">
        <v>1076</v>
      </c>
      <c r="E22" s="3">
        <v>1</v>
      </c>
      <c r="F22" t="s">
        <v>13767</v>
      </c>
      <c r="G22" s="3">
        <v>220104005</v>
      </c>
      <c r="H22">
        <v>220104</v>
      </c>
      <c r="I22" s="3" t="s">
        <v>13768</v>
      </c>
      <c r="J22" t="s">
        <v>10393</v>
      </c>
      <c r="K22" s="3">
        <v>1</v>
      </c>
      <c r="L22">
        <v>0</v>
      </c>
      <c r="M22" s="3">
        <v>0</v>
      </c>
      <c r="N22">
        <v>0</v>
      </c>
      <c r="O22" s="3">
        <v>0</v>
      </c>
      <c r="P22">
        <v>1</v>
      </c>
      <c r="Q22" s="3">
        <v>0</v>
      </c>
      <c r="R22">
        <v>0</v>
      </c>
      <c r="S22" s="3">
        <v>0</v>
      </c>
      <c r="T22" s="3">
        <v>0</v>
      </c>
      <c r="U22">
        <v>0</v>
      </c>
      <c r="V22">
        <v>1</v>
      </c>
      <c r="W22">
        <v>0</v>
      </c>
      <c r="X22">
        <v>0</v>
      </c>
      <c r="Y22">
        <v>0</v>
      </c>
      <c r="Z22">
        <v>0</v>
      </c>
      <c r="AA22">
        <v>0</v>
      </c>
      <c r="AB22">
        <v>0</v>
      </c>
      <c r="AC22">
        <v>1</v>
      </c>
      <c r="AD22">
        <v>0</v>
      </c>
      <c r="AE22">
        <v>0</v>
      </c>
      <c r="AF22">
        <v>0</v>
      </c>
      <c r="AG22">
        <v>0</v>
      </c>
      <c r="AH22">
        <v>0</v>
      </c>
      <c r="AI22">
        <v>1</v>
      </c>
      <c r="AJ22">
        <v>0</v>
      </c>
      <c r="AK22">
        <v>0</v>
      </c>
      <c r="AL22">
        <v>0</v>
      </c>
      <c r="AM22">
        <v>0</v>
      </c>
      <c r="AN22">
        <v>0</v>
      </c>
      <c r="AO22">
        <v>0</v>
      </c>
      <c r="AP22">
        <v>1</v>
      </c>
      <c r="AQ22">
        <v>0</v>
      </c>
      <c r="AR22">
        <v>0</v>
      </c>
      <c r="AS22">
        <v>0</v>
      </c>
      <c r="AT22">
        <v>0</v>
      </c>
      <c r="AU22">
        <v>0</v>
      </c>
      <c r="AV22">
        <v>1</v>
      </c>
      <c r="AW22">
        <v>0</v>
      </c>
      <c r="AX22">
        <v>0</v>
      </c>
      <c r="AY22">
        <v>0</v>
      </c>
      <c r="AZ22">
        <v>0</v>
      </c>
      <c r="BA22">
        <v>0</v>
      </c>
      <c r="BB22">
        <v>0</v>
      </c>
      <c r="BC22">
        <v>1</v>
      </c>
      <c r="BD22">
        <v>0</v>
      </c>
      <c r="BE22">
        <v>0</v>
      </c>
      <c r="BF22">
        <v>0</v>
      </c>
      <c r="BG22">
        <v>0</v>
      </c>
      <c r="BH22">
        <v>0</v>
      </c>
      <c r="BI22">
        <v>1</v>
      </c>
      <c r="BJ22">
        <v>0</v>
      </c>
      <c r="BK22">
        <v>0</v>
      </c>
    </row>
    <row r="23" spans="1:63" x14ac:dyDescent="0.25">
      <c r="A23" s="3">
        <v>1</v>
      </c>
      <c r="B23" s="1">
        <v>1404</v>
      </c>
      <c r="C23" s="3" t="s">
        <v>795</v>
      </c>
      <c r="D23" t="s">
        <v>1076</v>
      </c>
      <c r="E23" s="3">
        <v>2</v>
      </c>
      <c r="F23" t="s">
        <v>13769</v>
      </c>
      <c r="G23" s="3">
        <v>220104005</v>
      </c>
      <c r="H23">
        <v>220104</v>
      </c>
      <c r="I23" s="3" t="s">
        <v>13768</v>
      </c>
      <c r="J23" t="s">
        <v>10393</v>
      </c>
      <c r="K23" s="3">
        <v>2</v>
      </c>
      <c r="L23">
        <v>0</v>
      </c>
      <c r="M23" s="3">
        <v>79.7</v>
      </c>
      <c r="N23">
        <v>39.5</v>
      </c>
      <c r="O23" s="3">
        <v>0</v>
      </c>
      <c r="P23">
        <v>1</v>
      </c>
      <c r="Q23" s="3">
        <v>0</v>
      </c>
      <c r="R23">
        <v>0</v>
      </c>
      <c r="S23" s="3">
        <v>0</v>
      </c>
      <c r="T23" s="3">
        <v>0</v>
      </c>
      <c r="U23">
        <v>0</v>
      </c>
      <c r="V23">
        <v>1</v>
      </c>
      <c r="W23">
        <v>0</v>
      </c>
      <c r="X23">
        <v>0</v>
      </c>
      <c r="Y23">
        <v>0</v>
      </c>
      <c r="Z23">
        <v>0</v>
      </c>
      <c r="AA23">
        <v>0</v>
      </c>
      <c r="AB23">
        <v>0</v>
      </c>
      <c r="AC23">
        <v>38.5</v>
      </c>
      <c r="AD23">
        <v>0</v>
      </c>
      <c r="AE23">
        <v>0</v>
      </c>
      <c r="AF23">
        <v>0</v>
      </c>
      <c r="AG23">
        <v>27</v>
      </c>
      <c r="AH23">
        <v>0</v>
      </c>
      <c r="AI23">
        <v>1</v>
      </c>
      <c r="AJ23">
        <v>0</v>
      </c>
      <c r="AK23">
        <v>0</v>
      </c>
      <c r="AL23">
        <v>0</v>
      </c>
      <c r="AM23">
        <v>0</v>
      </c>
      <c r="AN23">
        <v>0</v>
      </c>
      <c r="AO23">
        <v>0</v>
      </c>
      <c r="AP23">
        <v>38.5</v>
      </c>
      <c r="AQ23">
        <v>0</v>
      </c>
      <c r="AR23">
        <v>0</v>
      </c>
      <c r="AS23">
        <v>27.4</v>
      </c>
      <c r="AT23">
        <v>0</v>
      </c>
      <c r="AU23">
        <v>0</v>
      </c>
      <c r="AV23">
        <v>25.9</v>
      </c>
      <c r="AW23">
        <v>0</v>
      </c>
      <c r="AX23">
        <v>0</v>
      </c>
      <c r="AY23">
        <v>0</v>
      </c>
      <c r="AZ23">
        <v>39.9</v>
      </c>
      <c r="BA23">
        <v>0</v>
      </c>
      <c r="BB23">
        <v>78</v>
      </c>
      <c r="BC23">
        <v>1</v>
      </c>
      <c r="BD23">
        <v>0</v>
      </c>
      <c r="BE23">
        <v>0</v>
      </c>
      <c r="BF23">
        <v>0</v>
      </c>
      <c r="BG23">
        <v>0</v>
      </c>
      <c r="BH23">
        <v>0</v>
      </c>
      <c r="BI23">
        <v>1</v>
      </c>
      <c r="BJ23">
        <v>25.3</v>
      </c>
      <c r="BK23">
        <v>0</v>
      </c>
    </row>
    <row r="24" spans="1:63" x14ac:dyDescent="0.25">
      <c r="A24" s="3">
        <v>1</v>
      </c>
      <c r="B24" s="1">
        <v>1404</v>
      </c>
      <c r="C24" s="3" t="s">
        <v>795</v>
      </c>
      <c r="D24" t="s">
        <v>1076</v>
      </c>
      <c r="E24" s="3">
        <v>3</v>
      </c>
      <c r="F24" t="s">
        <v>13367</v>
      </c>
      <c r="G24" s="3">
        <v>220104005</v>
      </c>
      <c r="H24">
        <v>220104</v>
      </c>
      <c r="I24" s="3" t="s">
        <v>13768</v>
      </c>
      <c r="J24" t="s">
        <v>10393</v>
      </c>
      <c r="K24" s="3">
        <v>3</v>
      </c>
      <c r="L24">
        <v>0</v>
      </c>
      <c r="M24" s="3">
        <v>79.7</v>
      </c>
      <c r="N24">
        <v>39.5</v>
      </c>
      <c r="O24" s="3">
        <v>0</v>
      </c>
      <c r="P24">
        <v>1</v>
      </c>
      <c r="Q24" s="3">
        <v>0</v>
      </c>
      <c r="R24">
        <v>0</v>
      </c>
      <c r="S24" s="3">
        <v>0</v>
      </c>
      <c r="T24" s="3">
        <v>0</v>
      </c>
      <c r="U24">
        <v>0</v>
      </c>
      <c r="V24">
        <v>1</v>
      </c>
      <c r="W24">
        <v>0</v>
      </c>
      <c r="X24">
        <v>0</v>
      </c>
      <c r="Y24">
        <v>0</v>
      </c>
      <c r="Z24">
        <v>0</v>
      </c>
      <c r="AA24">
        <v>0</v>
      </c>
      <c r="AB24">
        <v>0</v>
      </c>
      <c r="AC24">
        <v>38.5</v>
      </c>
      <c r="AD24">
        <v>0</v>
      </c>
      <c r="AE24">
        <v>0</v>
      </c>
      <c r="AF24">
        <v>0</v>
      </c>
      <c r="AG24">
        <v>27</v>
      </c>
      <c r="AH24">
        <v>0</v>
      </c>
      <c r="AI24">
        <v>1</v>
      </c>
      <c r="AJ24">
        <v>0</v>
      </c>
      <c r="AK24">
        <v>0</v>
      </c>
      <c r="AL24">
        <v>0</v>
      </c>
      <c r="AM24">
        <v>0</v>
      </c>
      <c r="AN24">
        <v>0</v>
      </c>
      <c r="AO24">
        <v>0</v>
      </c>
      <c r="AP24">
        <v>38.5</v>
      </c>
      <c r="AQ24">
        <v>0</v>
      </c>
      <c r="AR24">
        <v>0</v>
      </c>
      <c r="AS24">
        <v>27.4</v>
      </c>
      <c r="AT24">
        <v>0</v>
      </c>
      <c r="AU24">
        <v>0</v>
      </c>
      <c r="AV24">
        <v>25.9</v>
      </c>
      <c r="AW24">
        <v>0</v>
      </c>
      <c r="AX24">
        <v>0</v>
      </c>
      <c r="AY24">
        <v>0</v>
      </c>
      <c r="AZ24">
        <v>39.9</v>
      </c>
      <c r="BA24">
        <v>0</v>
      </c>
      <c r="BB24">
        <v>78</v>
      </c>
      <c r="BC24">
        <v>1</v>
      </c>
      <c r="BD24">
        <v>0</v>
      </c>
      <c r="BE24">
        <v>0</v>
      </c>
      <c r="BF24">
        <v>0</v>
      </c>
      <c r="BG24">
        <v>0</v>
      </c>
      <c r="BH24">
        <v>0</v>
      </c>
      <c r="BI24">
        <v>1</v>
      </c>
      <c r="BJ24">
        <v>25.3</v>
      </c>
      <c r="BK24">
        <v>0</v>
      </c>
    </row>
    <row r="25" spans="1:63" x14ac:dyDescent="0.25">
      <c r="A25" s="3">
        <v>1</v>
      </c>
      <c r="B25" s="1">
        <v>1404</v>
      </c>
      <c r="C25" s="3" t="s">
        <v>795</v>
      </c>
      <c r="D25" t="s">
        <v>1076</v>
      </c>
      <c r="E25" s="3">
        <v>4</v>
      </c>
      <c r="F25" t="s">
        <v>13369</v>
      </c>
      <c r="G25" s="3">
        <v>220104005</v>
      </c>
      <c r="H25">
        <v>220104</v>
      </c>
      <c r="I25" s="3" t="s">
        <v>13768</v>
      </c>
      <c r="J25" t="s">
        <v>10393</v>
      </c>
      <c r="K25" s="3">
        <v>4</v>
      </c>
      <c r="L25">
        <v>0</v>
      </c>
      <c r="M25" s="3">
        <v>0</v>
      </c>
      <c r="N25">
        <v>0</v>
      </c>
      <c r="O25" s="3">
        <v>0</v>
      </c>
      <c r="P25">
        <v>1</v>
      </c>
      <c r="Q25" s="3">
        <v>0</v>
      </c>
      <c r="R25">
        <v>0</v>
      </c>
      <c r="S25" s="3">
        <v>0</v>
      </c>
      <c r="T25" s="3">
        <v>0</v>
      </c>
      <c r="U25">
        <v>0</v>
      </c>
      <c r="V25">
        <v>1</v>
      </c>
      <c r="W25">
        <v>0</v>
      </c>
      <c r="X25">
        <v>0</v>
      </c>
      <c r="Y25">
        <v>0</v>
      </c>
      <c r="Z25">
        <v>0</v>
      </c>
      <c r="AA25">
        <v>0</v>
      </c>
      <c r="AB25">
        <v>0</v>
      </c>
      <c r="AC25">
        <v>1</v>
      </c>
      <c r="AD25">
        <v>0</v>
      </c>
      <c r="AE25">
        <v>0</v>
      </c>
      <c r="AF25">
        <v>0</v>
      </c>
      <c r="AG25">
        <v>0</v>
      </c>
      <c r="AH25">
        <v>0</v>
      </c>
      <c r="AI25">
        <v>1</v>
      </c>
      <c r="AJ25">
        <v>0</v>
      </c>
      <c r="AK25">
        <v>0</v>
      </c>
      <c r="AL25">
        <v>0</v>
      </c>
      <c r="AM25">
        <v>0</v>
      </c>
      <c r="AN25">
        <v>0</v>
      </c>
      <c r="AO25">
        <v>0</v>
      </c>
      <c r="AP25">
        <v>1</v>
      </c>
      <c r="AQ25">
        <v>0</v>
      </c>
      <c r="AR25">
        <v>0</v>
      </c>
      <c r="AS25">
        <v>0</v>
      </c>
      <c r="AT25">
        <v>0</v>
      </c>
      <c r="AU25">
        <v>0</v>
      </c>
      <c r="AV25">
        <v>1</v>
      </c>
      <c r="AW25">
        <v>0</v>
      </c>
      <c r="AX25">
        <v>0</v>
      </c>
      <c r="AY25">
        <v>0</v>
      </c>
      <c r="AZ25">
        <v>0</v>
      </c>
      <c r="BA25">
        <v>0</v>
      </c>
      <c r="BB25">
        <v>0</v>
      </c>
      <c r="BC25">
        <v>1</v>
      </c>
      <c r="BD25">
        <v>0</v>
      </c>
      <c r="BE25">
        <v>0</v>
      </c>
      <c r="BF25">
        <v>0</v>
      </c>
      <c r="BG25">
        <v>0</v>
      </c>
      <c r="BH25">
        <v>0</v>
      </c>
      <c r="BI25">
        <v>1</v>
      </c>
      <c r="BJ25">
        <v>0</v>
      </c>
      <c r="BK25">
        <v>0</v>
      </c>
    </row>
    <row r="26" spans="1:63" x14ac:dyDescent="0.25">
      <c r="A26" s="3">
        <v>1</v>
      </c>
      <c r="B26" s="1">
        <v>1405</v>
      </c>
      <c r="C26" s="3" t="s">
        <v>795</v>
      </c>
      <c r="D26" t="s">
        <v>1079</v>
      </c>
      <c r="E26" s="3">
        <v>1</v>
      </c>
      <c r="F26" t="s">
        <v>13767</v>
      </c>
      <c r="G26" s="3">
        <v>220104005</v>
      </c>
      <c r="H26">
        <v>220104</v>
      </c>
      <c r="I26" s="3" t="s">
        <v>13768</v>
      </c>
      <c r="J26" t="s">
        <v>10393</v>
      </c>
      <c r="K26" s="3">
        <v>1</v>
      </c>
      <c r="L26">
        <v>0</v>
      </c>
      <c r="M26" s="3">
        <v>0</v>
      </c>
      <c r="N26">
        <v>0</v>
      </c>
      <c r="O26" s="3">
        <v>0</v>
      </c>
      <c r="P26">
        <v>1</v>
      </c>
      <c r="Q26" s="3">
        <v>0</v>
      </c>
      <c r="R26">
        <v>40.299999999999997</v>
      </c>
      <c r="S26" s="3">
        <v>0</v>
      </c>
      <c r="T26" s="3">
        <v>0</v>
      </c>
      <c r="U26">
        <v>0</v>
      </c>
      <c r="V26">
        <v>1</v>
      </c>
      <c r="W26">
        <v>0</v>
      </c>
      <c r="X26">
        <v>0</v>
      </c>
      <c r="Y26">
        <v>0</v>
      </c>
      <c r="Z26">
        <v>0</v>
      </c>
      <c r="AA26">
        <v>0</v>
      </c>
      <c r="AB26">
        <v>0</v>
      </c>
      <c r="AC26">
        <v>1</v>
      </c>
      <c r="AD26">
        <v>0</v>
      </c>
      <c r="AE26">
        <v>0</v>
      </c>
      <c r="AF26">
        <v>0</v>
      </c>
      <c r="AG26">
        <v>0</v>
      </c>
      <c r="AH26">
        <v>0</v>
      </c>
      <c r="AI26">
        <v>1</v>
      </c>
      <c r="AJ26">
        <v>0</v>
      </c>
      <c r="AK26">
        <v>0</v>
      </c>
      <c r="AL26">
        <v>0</v>
      </c>
      <c r="AM26">
        <v>0</v>
      </c>
      <c r="AN26">
        <v>0</v>
      </c>
      <c r="AO26">
        <v>0</v>
      </c>
      <c r="AP26">
        <v>21.2</v>
      </c>
      <c r="AQ26">
        <v>0</v>
      </c>
      <c r="AR26">
        <v>0</v>
      </c>
      <c r="AS26">
        <v>0</v>
      </c>
      <c r="AT26">
        <v>0</v>
      </c>
      <c r="AU26">
        <v>0</v>
      </c>
      <c r="AV26">
        <v>1</v>
      </c>
      <c r="AW26">
        <v>0</v>
      </c>
      <c r="AX26">
        <v>0</v>
      </c>
      <c r="AY26">
        <v>0</v>
      </c>
      <c r="AZ26">
        <v>0</v>
      </c>
      <c r="BA26">
        <v>0</v>
      </c>
      <c r="BB26">
        <v>0</v>
      </c>
      <c r="BC26">
        <v>1</v>
      </c>
      <c r="BD26">
        <v>0</v>
      </c>
      <c r="BE26">
        <v>0</v>
      </c>
      <c r="BF26">
        <v>0</v>
      </c>
      <c r="BG26">
        <v>0</v>
      </c>
      <c r="BH26">
        <v>0</v>
      </c>
      <c r="BI26">
        <v>1</v>
      </c>
      <c r="BJ26">
        <v>0</v>
      </c>
      <c r="BK26">
        <v>0</v>
      </c>
    </row>
    <row r="27" spans="1:63" x14ac:dyDescent="0.25">
      <c r="A27" s="3">
        <v>1</v>
      </c>
      <c r="B27" s="1">
        <v>1405</v>
      </c>
      <c r="C27" s="3" t="s">
        <v>795</v>
      </c>
      <c r="D27" t="s">
        <v>1079</v>
      </c>
      <c r="E27" s="3">
        <v>2</v>
      </c>
      <c r="F27" t="s">
        <v>13769</v>
      </c>
      <c r="G27" s="3">
        <v>220104005</v>
      </c>
      <c r="H27">
        <v>220104</v>
      </c>
      <c r="I27" s="3" t="s">
        <v>13768</v>
      </c>
      <c r="J27" t="s">
        <v>10393</v>
      </c>
      <c r="K27" s="3">
        <v>2</v>
      </c>
      <c r="L27">
        <v>0</v>
      </c>
      <c r="M27" s="3">
        <v>23.2</v>
      </c>
      <c r="N27">
        <v>0</v>
      </c>
      <c r="O27" s="3">
        <v>0</v>
      </c>
      <c r="P27">
        <v>1</v>
      </c>
      <c r="Q27" s="3">
        <v>20.7</v>
      </c>
      <c r="R27">
        <v>8.5</v>
      </c>
      <c r="S27" s="3">
        <v>0</v>
      </c>
      <c r="T27" s="3">
        <v>0</v>
      </c>
      <c r="U27">
        <v>3.4</v>
      </c>
      <c r="V27">
        <v>1</v>
      </c>
      <c r="W27">
        <v>0</v>
      </c>
      <c r="X27">
        <v>67.099999999999994</v>
      </c>
      <c r="Y27">
        <v>0</v>
      </c>
      <c r="Z27">
        <v>0</v>
      </c>
      <c r="AA27">
        <v>0</v>
      </c>
      <c r="AB27">
        <v>0</v>
      </c>
      <c r="AC27">
        <v>1</v>
      </c>
      <c r="AD27">
        <v>0</v>
      </c>
      <c r="AE27">
        <v>0</v>
      </c>
      <c r="AF27">
        <v>0</v>
      </c>
      <c r="AG27">
        <v>7.3</v>
      </c>
      <c r="AH27">
        <v>0</v>
      </c>
      <c r="AI27">
        <v>1</v>
      </c>
      <c r="AJ27">
        <v>0</v>
      </c>
      <c r="AK27">
        <v>0</v>
      </c>
      <c r="AL27">
        <v>0</v>
      </c>
      <c r="AM27">
        <v>0</v>
      </c>
      <c r="AN27">
        <v>0</v>
      </c>
      <c r="AO27">
        <v>0</v>
      </c>
      <c r="AP27">
        <v>21.2</v>
      </c>
      <c r="AQ27">
        <v>0</v>
      </c>
      <c r="AR27">
        <v>0</v>
      </c>
      <c r="AS27">
        <v>0</v>
      </c>
      <c r="AT27">
        <v>0</v>
      </c>
      <c r="AU27">
        <v>0</v>
      </c>
      <c r="AV27">
        <v>1</v>
      </c>
      <c r="AW27">
        <v>0</v>
      </c>
      <c r="AX27">
        <v>0</v>
      </c>
      <c r="AY27">
        <v>24</v>
      </c>
      <c r="AZ27">
        <v>23.2</v>
      </c>
      <c r="BA27">
        <v>0</v>
      </c>
      <c r="BB27">
        <v>0</v>
      </c>
      <c r="BC27">
        <v>1</v>
      </c>
      <c r="BD27">
        <v>20.7</v>
      </c>
      <c r="BE27">
        <v>0</v>
      </c>
      <c r="BF27">
        <v>0</v>
      </c>
      <c r="BG27">
        <v>0</v>
      </c>
      <c r="BH27">
        <v>0</v>
      </c>
      <c r="BI27">
        <v>6</v>
      </c>
      <c r="BJ27">
        <v>0</v>
      </c>
      <c r="BK27">
        <v>0</v>
      </c>
    </row>
    <row r="28" spans="1:63" x14ac:dyDescent="0.25">
      <c r="A28" s="3">
        <v>1</v>
      </c>
      <c r="B28" s="1">
        <v>1405</v>
      </c>
      <c r="C28" s="3" t="s">
        <v>795</v>
      </c>
      <c r="D28" t="s">
        <v>1079</v>
      </c>
      <c r="E28" s="3">
        <v>3</v>
      </c>
      <c r="F28" t="s">
        <v>13367</v>
      </c>
      <c r="G28" s="3">
        <v>220104005</v>
      </c>
      <c r="H28">
        <v>220104</v>
      </c>
      <c r="I28" s="3" t="s">
        <v>13768</v>
      </c>
      <c r="J28" t="s">
        <v>10393</v>
      </c>
      <c r="K28" s="3">
        <v>3</v>
      </c>
      <c r="L28">
        <v>0</v>
      </c>
      <c r="M28" s="3">
        <v>23.2</v>
      </c>
      <c r="N28">
        <v>0</v>
      </c>
      <c r="O28" s="3">
        <v>0</v>
      </c>
      <c r="P28">
        <v>1</v>
      </c>
      <c r="Q28" s="3">
        <v>20.7</v>
      </c>
      <c r="R28">
        <v>0</v>
      </c>
      <c r="S28" s="3">
        <v>0</v>
      </c>
      <c r="T28" s="3">
        <v>0</v>
      </c>
      <c r="U28">
        <v>3.4</v>
      </c>
      <c r="V28">
        <v>1</v>
      </c>
      <c r="W28">
        <v>0</v>
      </c>
      <c r="X28">
        <v>67.099999999999994</v>
      </c>
      <c r="Y28">
        <v>0</v>
      </c>
      <c r="Z28">
        <v>0</v>
      </c>
      <c r="AA28">
        <v>0</v>
      </c>
      <c r="AB28">
        <v>0</v>
      </c>
      <c r="AC28">
        <v>1</v>
      </c>
      <c r="AD28">
        <v>0</v>
      </c>
      <c r="AE28">
        <v>0</v>
      </c>
      <c r="AF28">
        <v>0</v>
      </c>
      <c r="AG28">
        <v>7.3</v>
      </c>
      <c r="AH28">
        <v>0</v>
      </c>
      <c r="AI28">
        <v>1</v>
      </c>
      <c r="AJ28">
        <v>0</v>
      </c>
      <c r="AK28">
        <v>0</v>
      </c>
      <c r="AL28">
        <v>0</v>
      </c>
      <c r="AM28">
        <v>0</v>
      </c>
      <c r="AN28">
        <v>0</v>
      </c>
      <c r="AO28">
        <v>0</v>
      </c>
      <c r="AP28">
        <v>1</v>
      </c>
      <c r="AQ28">
        <v>0</v>
      </c>
      <c r="AR28">
        <v>0</v>
      </c>
      <c r="AS28">
        <v>0</v>
      </c>
      <c r="AT28">
        <v>0</v>
      </c>
      <c r="AU28">
        <v>0</v>
      </c>
      <c r="AV28">
        <v>1</v>
      </c>
      <c r="AW28">
        <v>0</v>
      </c>
      <c r="AX28">
        <v>0</v>
      </c>
      <c r="AY28">
        <v>24</v>
      </c>
      <c r="AZ28">
        <v>23.2</v>
      </c>
      <c r="BA28">
        <v>0</v>
      </c>
      <c r="BB28">
        <v>0</v>
      </c>
      <c r="BC28">
        <v>1</v>
      </c>
      <c r="BD28">
        <v>20.7</v>
      </c>
      <c r="BE28">
        <v>0</v>
      </c>
      <c r="BF28">
        <v>0</v>
      </c>
      <c r="BG28">
        <v>0</v>
      </c>
      <c r="BH28">
        <v>0</v>
      </c>
      <c r="BI28">
        <v>6</v>
      </c>
      <c r="BJ28">
        <v>0</v>
      </c>
      <c r="BK28">
        <v>0</v>
      </c>
    </row>
    <row r="29" spans="1:63" x14ac:dyDescent="0.25">
      <c r="A29" s="3">
        <v>1</v>
      </c>
      <c r="B29" s="1">
        <v>1405</v>
      </c>
      <c r="C29" s="3" t="s">
        <v>795</v>
      </c>
      <c r="D29" t="s">
        <v>1079</v>
      </c>
      <c r="E29" s="3">
        <v>4</v>
      </c>
      <c r="F29" t="s">
        <v>13369</v>
      </c>
      <c r="G29" s="3">
        <v>220104005</v>
      </c>
      <c r="H29">
        <v>220104</v>
      </c>
      <c r="I29" s="3" t="s">
        <v>13768</v>
      </c>
      <c r="J29" t="s">
        <v>10393</v>
      </c>
      <c r="K29" s="3">
        <v>4</v>
      </c>
      <c r="L29">
        <v>0</v>
      </c>
      <c r="M29" s="3">
        <v>0</v>
      </c>
      <c r="N29">
        <v>0</v>
      </c>
      <c r="O29" s="3">
        <v>0</v>
      </c>
      <c r="P29">
        <v>1</v>
      </c>
      <c r="Q29" s="3">
        <v>0</v>
      </c>
      <c r="R29">
        <v>8.5</v>
      </c>
      <c r="S29" s="3">
        <v>0</v>
      </c>
      <c r="T29" s="3">
        <v>0</v>
      </c>
      <c r="U29">
        <v>0</v>
      </c>
      <c r="V29">
        <v>1</v>
      </c>
      <c r="W29">
        <v>0</v>
      </c>
      <c r="X29">
        <v>0</v>
      </c>
      <c r="Y29">
        <v>0</v>
      </c>
      <c r="Z29">
        <v>0</v>
      </c>
      <c r="AA29">
        <v>0</v>
      </c>
      <c r="AB29">
        <v>0</v>
      </c>
      <c r="AC29">
        <v>1</v>
      </c>
      <c r="AD29">
        <v>0</v>
      </c>
      <c r="AE29">
        <v>0</v>
      </c>
      <c r="AF29">
        <v>0</v>
      </c>
      <c r="AG29">
        <v>0</v>
      </c>
      <c r="AH29">
        <v>0</v>
      </c>
      <c r="AI29">
        <v>1</v>
      </c>
      <c r="AJ29">
        <v>0</v>
      </c>
      <c r="AK29">
        <v>0</v>
      </c>
      <c r="AL29">
        <v>0</v>
      </c>
      <c r="AM29">
        <v>0</v>
      </c>
      <c r="AN29">
        <v>0</v>
      </c>
      <c r="AO29">
        <v>0</v>
      </c>
      <c r="AP29">
        <v>21.2</v>
      </c>
      <c r="AQ29">
        <v>0</v>
      </c>
      <c r="AR29">
        <v>0</v>
      </c>
      <c r="AS29">
        <v>0</v>
      </c>
      <c r="AT29">
        <v>0</v>
      </c>
      <c r="AU29">
        <v>0</v>
      </c>
      <c r="AV29">
        <v>1</v>
      </c>
      <c r="AW29">
        <v>0</v>
      </c>
      <c r="AX29">
        <v>0</v>
      </c>
      <c r="AY29">
        <v>0</v>
      </c>
      <c r="AZ29">
        <v>0</v>
      </c>
      <c r="BA29">
        <v>0</v>
      </c>
      <c r="BB29">
        <v>0</v>
      </c>
      <c r="BC29">
        <v>1</v>
      </c>
      <c r="BD29">
        <v>0</v>
      </c>
      <c r="BE29">
        <v>0</v>
      </c>
      <c r="BF29">
        <v>0</v>
      </c>
      <c r="BG29">
        <v>0</v>
      </c>
      <c r="BH29">
        <v>0</v>
      </c>
      <c r="BI29">
        <v>1</v>
      </c>
      <c r="BJ29">
        <v>0</v>
      </c>
      <c r="BK29">
        <v>0</v>
      </c>
    </row>
    <row r="30" spans="1:63" x14ac:dyDescent="0.25">
      <c r="A30" s="3">
        <v>2</v>
      </c>
      <c r="B30" s="1">
        <v>2101</v>
      </c>
      <c r="C30" s="3" t="s">
        <v>756</v>
      </c>
      <c r="D30" t="s">
        <v>756</v>
      </c>
      <c r="E30" s="3">
        <v>1</v>
      </c>
      <c r="F30" t="s">
        <v>13767</v>
      </c>
      <c r="G30" s="3">
        <v>220104005</v>
      </c>
      <c r="H30">
        <v>220104</v>
      </c>
      <c r="I30" s="3" t="s">
        <v>13768</v>
      </c>
      <c r="J30" t="s">
        <v>10393</v>
      </c>
      <c r="K30" s="3">
        <v>1</v>
      </c>
      <c r="L30">
        <v>0.3</v>
      </c>
      <c r="M30" s="3">
        <v>1.2</v>
      </c>
      <c r="N30">
        <v>0.3</v>
      </c>
      <c r="O30" s="3">
        <v>0.6</v>
      </c>
      <c r="P30">
        <v>1.1000000000000001</v>
      </c>
      <c r="Q30" s="3">
        <v>0.6</v>
      </c>
      <c r="R30">
        <v>0.6</v>
      </c>
      <c r="S30" s="3">
        <v>0.8</v>
      </c>
      <c r="T30" s="3">
        <v>0</v>
      </c>
      <c r="U30">
        <v>0.3</v>
      </c>
      <c r="V30">
        <v>1</v>
      </c>
      <c r="W30">
        <v>0</v>
      </c>
      <c r="X30">
        <v>0.5</v>
      </c>
      <c r="Y30">
        <v>0.6</v>
      </c>
      <c r="Z30">
        <v>0.9</v>
      </c>
      <c r="AA30">
        <v>0</v>
      </c>
      <c r="AB30">
        <v>0</v>
      </c>
      <c r="AC30">
        <v>0.3</v>
      </c>
      <c r="AD30">
        <v>0</v>
      </c>
      <c r="AE30">
        <v>0.3</v>
      </c>
      <c r="AF30">
        <v>0.3</v>
      </c>
      <c r="AG30">
        <v>0.7</v>
      </c>
      <c r="AH30">
        <v>0.7</v>
      </c>
      <c r="AI30">
        <v>0.2</v>
      </c>
      <c r="AJ30">
        <v>0.7</v>
      </c>
      <c r="AK30">
        <v>0</v>
      </c>
      <c r="AL30">
        <v>0.6</v>
      </c>
      <c r="AM30">
        <v>0.3</v>
      </c>
      <c r="AN30">
        <v>0.6</v>
      </c>
      <c r="AO30">
        <v>0.3</v>
      </c>
      <c r="AP30">
        <v>0.3</v>
      </c>
      <c r="AQ30">
        <v>0.3</v>
      </c>
      <c r="AR30">
        <v>0.3</v>
      </c>
      <c r="AS30">
        <v>0.8</v>
      </c>
      <c r="AT30">
        <v>0.5</v>
      </c>
      <c r="AU30">
        <v>0.2</v>
      </c>
      <c r="AV30">
        <v>1</v>
      </c>
      <c r="AW30">
        <v>0.5</v>
      </c>
      <c r="AX30">
        <v>0</v>
      </c>
      <c r="AY30">
        <v>0.3</v>
      </c>
      <c r="AZ30">
        <v>0.9</v>
      </c>
      <c r="BA30">
        <v>0.6</v>
      </c>
      <c r="BB30">
        <v>0.3</v>
      </c>
      <c r="BC30">
        <v>0.9</v>
      </c>
      <c r="BD30">
        <v>0.6</v>
      </c>
      <c r="BE30">
        <v>0.5</v>
      </c>
      <c r="BF30">
        <v>0.3</v>
      </c>
      <c r="BG30">
        <v>0</v>
      </c>
      <c r="BH30">
        <v>0.5</v>
      </c>
      <c r="BI30">
        <v>1</v>
      </c>
      <c r="BJ30">
        <v>0.7</v>
      </c>
      <c r="BK30">
        <v>0</v>
      </c>
    </row>
    <row r="31" spans="1:63" x14ac:dyDescent="0.25">
      <c r="A31" s="3">
        <v>2</v>
      </c>
      <c r="B31" s="1">
        <v>2101</v>
      </c>
      <c r="C31" s="3" t="s">
        <v>756</v>
      </c>
      <c r="D31" t="s">
        <v>756</v>
      </c>
      <c r="E31" s="3">
        <v>2</v>
      </c>
      <c r="F31" t="s">
        <v>13769</v>
      </c>
      <c r="G31" s="3">
        <v>220104005</v>
      </c>
      <c r="H31">
        <v>220104</v>
      </c>
      <c r="I31" s="3" t="s">
        <v>13768</v>
      </c>
      <c r="J31" t="s">
        <v>10393</v>
      </c>
      <c r="K31" s="3">
        <v>2</v>
      </c>
      <c r="L31">
        <v>3.6</v>
      </c>
      <c r="M31" s="3">
        <v>3.6</v>
      </c>
      <c r="N31">
        <v>2.2999999999999998</v>
      </c>
      <c r="O31" s="3">
        <v>2.2999999999999998</v>
      </c>
      <c r="P31">
        <v>7.1</v>
      </c>
      <c r="Q31" s="3">
        <v>3.4</v>
      </c>
      <c r="R31">
        <v>2.8</v>
      </c>
      <c r="S31" s="3">
        <v>3</v>
      </c>
      <c r="T31" s="3">
        <v>2</v>
      </c>
      <c r="U31">
        <v>2.7</v>
      </c>
      <c r="V31">
        <v>3.2</v>
      </c>
      <c r="W31">
        <v>4.5999999999999996</v>
      </c>
      <c r="X31">
        <v>4.2</v>
      </c>
      <c r="Y31">
        <v>4.8</v>
      </c>
      <c r="Z31">
        <v>3</v>
      </c>
      <c r="AA31">
        <v>3.2</v>
      </c>
      <c r="AB31">
        <v>5.5</v>
      </c>
      <c r="AC31">
        <v>3.4</v>
      </c>
      <c r="AD31">
        <v>2.5</v>
      </c>
      <c r="AE31">
        <v>2.6</v>
      </c>
      <c r="AF31">
        <v>2.8</v>
      </c>
      <c r="AG31">
        <v>4.7</v>
      </c>
      <c r="AH31">
        <v>3.2</v>
      </c>
      <c r="AI31">
        <v>4.8</v>
      </c>
      <c r="AJ31">
        <v>6.5</v>
      </c>
      <c r="AK31">
        <v>2.8</v>
      </c>
      <c r="AL31">
        <v>6.4</v>
      </c>
      <c r="AM31">
        <v>3.9</v>
      </c>
      <c r="AN31">
        <v>5.6</v>
      </c>
      <c r="AO31">
        <v>3.2</v>
      </c>
      <c r="AP31">
        <v>2.8</v>
      </c>
      <c r="AQ31">
        <v>2</v>
      </c>
      <c r="AR31">
        <v>1.3</v>
      </c>
      <c r="AS31">
        <v>3.5</v>
      </c>
      <c r="AT31">
        <v>2.5</v>
      </c>
      <c r="AU31">
        <v>2</v>
      </c>
      <c r="AV31">
        <v>5.6</v>
      </c>
      <c r="AW31">
        <v>4.8</v>
      </c>
      <c r="AX31">
        <v>7.3</v>
      </c>
      <c r="AY31">
        <v>4.8</v>
      </c>
      <c r="AZ31">
        <v>5.4</v>
      </c>
      <c r="BA31">
        <v>3.8</v>
      </c>
      <c r="BB31">
        <v>5.2</v>
      </c>
      <c r="BC31">
        <v>3.1</v>
      </c>
      <c r="BD31">
        <v>3.6</v>
      </c>
      <c r="BE31">
        <v>3.6</v>
      </c>
      <c r="BF31">
        <v>3.8</v>
      </c>
      <c r="BG31">
        <v>3.2</v>
      </c>
      <c r="BH31">
        <v>2</v>
      </c>
      <c r="BI31">
        <v>6.5</v>
      </c>
      <c r="BJ31">
        <v>5.9</v>
      </c>
      <c r="BK31">
        <v>2</v>
      </c>
    </row>
    <row r="32" spans="1:63" x14ac:dyDescent="0.25">
      <c r="A32" s="3">
        <v>2</v>
      </c>
      <c r="B32" s="1">
        <v>2101</v>
      </c>
      <c r="C32" s="3" t="s">
        <v>756</v>
      </c>
      <c r="D32" t="s">
        <v>756</v>
      </c>
      <c r="E32" s="3">
        <v>3</v>
      </c>
      <c r="F32" t="s">
        <v>13367</v>
      </c>
      <c r="G32" s="3">
        <v>220104005</v>
      </c>
      <c r="H32">
        <v>220104</v>
      </c>
      <c r="I32" s="3" t="s">
        <v>13768</v>
      </c>
      <c r="J32" t="s">
        <v>10393</v>
      </c>
      <c r="K32" s="3">
        <v>3</v>
      </c>
      <c r="L32">
        <v>3.3</v>
      </c>
      <c r="M32" s="3">
        <v>2.7</v>
      </c>
      <c r="N32">
        <v>2.1</v>
      </c>
      <c r="O32" s="3">
        <v>1.7</v>
      </c>
      <c r="P32">
        <v>6</v>
      </c>
      <c r="Q32" s="3">
        <v>3.1</v>
      </c>
      <c r="R32">
        <v>2.2999999999999998</v>
      </c>
      <c r="S32" s="3">
        <v>2.2999999999999998</v>
      </c>
      <c r="T32" s="3">
        <v>2</v>
      </c>
      <c r="U32">
        <v>2.5</v>
      </c>
      <c r="V32">
        <v>2.9</v>
      </c>
      <c r="W32">
        <v>4.5999999999999996</v>
      </c>
      <c r="X32">
        <v>3.8</v>
      </c>
      <c r="Y32">
        <v>4.2</v>
      </c>
      <c r="Z32">
        <v>2.1</v>
      </c>
      <c r="AA32">
        <v>3.2</v>
      </c>
      <c r="AB32">
        <v>5.5</v>
      </c>
      <c r="AC32">
        <v>3.1</v>
      </c>
      <c r="AD32">
        <v>2.5</v>
      </c>
      <c r="AE32">
        <v>2.2999999999999998</v>
      </c>
      <c r="AF32">
        <v>2.5</v>
      </c>
      <c r="AG32">
        <v>4</v>
      </c>
      <c r="AH32">
        <v>2.5</v>
      </c>
      <c r="AI32">
        <v>4.5999999999999996</v>
      </c>
      <c r="AJ32">
        <v>5.5</v>
      </c>
      <c r="AK32">
        <v>2.8</v>
      </c>
      <c r="AL32">
        <v>5.8</v>
      </c>
      <c r="AM32">
        <v>3.6</v>
      </c>
      <c r="AN32">
        <v>5</v>
      </c>
      <c r="AO32">
        <v>2.9</v>
      </c>
      <c r="AP32">
        <v>2.6</v>
      </c>
      <c r="AQ32">
        <v>1.7</v>
      </c>
      <c r="AR32">
        <v>1</v>
      </c>
      <c r="AS32">
        <v>3.3</v>
      </c>
      <c r="AT32">
        <v>2</v>
      </c>
      <c r="AU32">
        <v>1.7</v>
      </c>
      <c r="AV32">
        <v>4.3</v>
      </c>
      <c r="AW32">
        <v>3.8</v>
      </c>
      <c r="AX32">
        <v>7</v>
      </c>
      <c r="AY32">
        <v>4.5</v>
      </c>
      <c r="AZ32">
        <v>4.5</v>
      </c>
      <c r="BA32">
        <v>3.2</v>
      </c>
      <c r="BB32">
        <v>4.9000000000000004</v>
      </c>
      <c r="BC32">
        <v>2.2999999999999998</v>
      </c>
      <c r="BD32">
        <v>3.1</v>
      </c>
      <c r="BE32">
        <v>3.1</v>
      </c>
      <c r="BF32">
        <v>3.5</v>
      </c>
      <c r="BG32">
        <v>3.2</v>
      </c>
      <c r="BH32">
        <v>1.5</v>
      </c>
      <c r="BI32">
        <v>5.5</v>
      </c>
      <c r="BJ32">
        <v>5.2</v>
      </c>
      <c r="BK32">
        <v>2</v>
      </c>
    </row>
    <row r="33" spans="1:63" x14ac:dyDescent="0.25">
      <c r="A33" s="3">
        <v>2</v>
      </c>
      <c r="B33" s="1">
        <v>2101</v>
      </c>
      <c r="C33" s="3" t="s">
        <v>756</v>
      </c>
      <c r="D33" t="s">
        <v>756</v>
      </c>
      <c r="E33" s="3">
        <v>4</v>
      </c>
      <c r="F33" t="s">
        <v>13369</v>
      </c>
      <c r="G33" s="3">
        <v>220104005</v>
      </c>
      <c r="H33">
        <v>220104</v>
      </c>
      <c r="I33" s="3" t="s">
        <v>13768</v>
      </c>
      <c r="J33" t="s">
        <v>10393</v>
      </c>
      <c r="K33" s="3">
        <v>4</v>
      </c>
      <c r="L33">
        <v>0.3</v>
      </c>
      <c r="M33" s="3">
        <v>0.9</v>
      </c>
      <c r="N33">
        <v>0.3</v>
      </c>
      <c r="O33" s="3">
        <v>0.6</v>
      </c>
      <c r="P33">
        <v>1.1000000000000001</v>
      </c>
      <c r="Q33" s="3">
        <v>0.3</v>
      </c>
      <c r="R33">
        <v>0.5</v>
      </c>
      <c r="S33" s="3">
        <v>0.8</v>
      </c>
      <c r="T33" s="3">
        <v>0</v>
      </c>
      <c r="U33">
        <v>0.2</v>
      </c>
      <c r="V33">
        <v>0.2</v>
      </c>
      <c r="W33">
        <v>0</v>
      </c>
      <c r="X33">
        <v>0.5</v>
      </c>
      <c r="Y33">
        <v>0.6</v>
      </c>
      <c r="Z33">
        <v>0.9</v>
      </c>
      <c r="AA33">
        <v>0</v>
      </c>
      <c r="AB33">
        <v>0</v>
      </c>
      <c r="AC33">
        <v>0.3</v>
      </c>
      <c r="AD33">
        <v>0</v>
      </c>
      <c r="AE33">
        <v>0.3</v>
      </c>
      <c r="AF33">
        <v>0.3</v>
      </c>
      <c r="AG33">
        <v>0.7</v>
      </c>
      <c r="AH33">
        <v>0.7</v>
      </c>
      <c r="AI33">
        <v>0.2</v>
      </c>
      <c r="AJ33">
        <v>1</v>
      </c>
      <c r="AK33">
        <v>0</v>
      </c>
      <c r="AL33">
        <v>0.6</v>
      </c>
      <c r="AM33">
        <v>0.3</v>
      </c>
      <c r="AN33">
        <v>0.6</v>
      </c>
      <c r="AO33">
        <v>0.3</v>
      </c>
      <c r="AP33">
        <v>0.3</v>
      </c>
      <c r="AQ33">
        <v>0.3</v>
      </c>
      <c r="AR33">
        <v>0.3</v>
      </c>
      <c r="AS33">
        <v>0.3</v>
      </c>
      <c r="AT33">
        <v>0.5</v>
      </c>
      <c r="AU33">
        <v>0.2</v>
      </c>
      <c r="AV33">
        <v>1.2</v>
      </c>
      <c r="AW33">
        <v>1</v>
      </c>
      <c r="AX33">
        <v>0.2</v>
      </c>
      <c r="AY33">
        <v>0.3</v>
      </c>
      <c r="AZ33">
        <v>0.9</v>
      </c>
      <c r="BA33">
        <v>0.6</v>
      </c>
      <c r="BB33">
        <v>0.3</v>
      </c>
      <c r="BC33">
        <v>0.9</v>
      </c>
      <c r="BD33">
        <v>0.6</v>
      </c>
      <c r="BE33">
        <v>0.5</v>
      </c>
      <c r="BF33">
        <v>0.3</v>
      </c>
      <c r="BG33">
        <v>0</v>
      </c>
      <c r="BH33">
        <v>0.5</v>
      </c>
      <c r="BI33">
        <v>1</v>
      </c>
      <c r="BJ33">
        <v>0.7</v>
      </c>
      <c r="BK33">
        <v>0</v>
      </c>
    </row>
    <row r="34" spans="1:63" x14ac:dyDescent="0.25">
      <c r="A34" s="3">
        <v>2</v>
      </c>
      <c r="B34" s="1">
        <v>2102</v>
      </c>
      <c r="C34" s="3" t="s">
        <v>756</v>
      </c>
      <c r="D34" t="s">
        <v>1084</v>
      </c>
      <c r="E34" s="3">
        <v>1</v>
      </c>
      <c r="F34" t="s">
        <v>13767</v>
      </c>
      <c r="G34" s="3">
        <v>220104005</v>
      </c>
      <c r="H34">
        <v>220104</v>
      </c>
      <c r="I34" s="3" t="s">
        <v>13768</v>
      </c>
      <c r="J34" t="s">
        <v>10393</v>
      </c>
      <c r="K34" s="3">
        <v>1</v>
      </c>
      <c r="L34">
        <v>0</v>
      </c>
      <c r="M34" s="3">
        <v>0</v>
      </c>
      <c r="N34">
        <v>0</v>
      </c>
      <c r="O34" s="3">
        <v>0</v>
      </c>
      <c r="P34">
        <v>1</v>
      </c>
      <c r="Q34" s="3">
        <v>0</v>
      </c>
      <c r="R34">
        <v>0</v>
      </c>
      <c r="S34" s="3">
        <v>0</v>
      </c>
      <c r="T34" s="3">
        <v>0</v>
      </c>
      <c r="U34">
        <v>0</v>
      </c>
      <c r="V34">
        <v>1</v>
      </c>
      <c r="W34">
        <v>0</v>
      </c>
      <c r="X34">
        <v>0</v>
      </c>
      <c r="Y34">
        <v>0</v>
      </c>
      <c r="Z34">
        <v>0</v>
      </c>
      <c r="AA34">
        <v>0</v>
      </c>
      <c r="AB34">
        <v>0</v>
      </c>
      <c r="AC34">
        <v>1</v>
      </c>
      <c r="AD34">
        <v>0</v>
      </c>
      <c r="AE34">
        <v>0</v>
      </c>
      <c r="AF34">
        <v>8.1999999999999993</v>
      </c>
      <c r="AG34">
        <v>0</v>
      </c>
      <c r="AH34">
        <v>0</v>
      </c>
      <c r="AI34">
        <v>1</v>
      </c>
      <c r="AJ34">
        <v>0</v>
      </c>
      <c r="AK34">
        <v>13.5</v>
      </c>
      <c r="AL34">
        <v>0</v>
      </c>
      <c r="AM34">
        <v>0</v>
      </c>
      <c r="AN34">
        <v>0</v>
      </c>
      <c r="AO34">
        <v>0</v>
      </c>
      <c r="AP34">
        <v>1</v>
      </c>
      <c r="AQ34">
        <v>0</v>
      </c>
      <c r="AR34">
        <v>8.4</v>
      </c>
      <c r="AS34">
        <v>0</v>
      </c>
      <c r="AT34">
        <v>0</v>
      </c>
      <c r="AU34">
        <v>0</v>
      </c>
      <c r="AV34">
        <v>1</v>
      </c>
      <c r="AW34">
        <v>0</v>
      </c>
      <c r="AX34">
        <v>0</v>
      </c>
      <c r="AY34">
        <v>0</v>
      </c>
      <c r="AZ34">
        <v>0</v>
      </c>
      <c r="BA34">
        <v>0</v>
      </c>
      <c r="BB34">
        <v>0</v>
      </c>
      <c r="BC34">
        <v>1</v>
      </c>
      <c r="BD34">
        <v>0</v>
      </c>
      <c r="BE34">
        <v>0</v>
      </c>
      <c r="BF34">
        <v>0</v>
      </c>
      <c r="BG34">
        <v>0</v>
      </c>
      <c r="BH34">
        <v>0</v>
      </c>
      <c r="BI34">
        <v>1</v>
      </c>
      <c r="BJ34">
        <v>0</v>
      </c>
      <c r="BK34">
        <v>0</v>
      </c>
    </row>
    <row r="35" spans="1:63" x14ac:dyDescent="0.25">
      <c r="A35" s="3">
        <v>2</v>
      </c>
      <c r="B35" s="1">
        <v>2102</v>
      </c>
      <c r="C35" s="3" t="s">
        <v>756</v>
      </c>
      <c r="D35" t="s">
        <v>1084</v>
      </c>
      <c r="E35" s="3">
        <v>2</v>
      </c>
      <c r="F35" t="s">
        <v>13769</v>
      </c>
      <c r="G35" s="3">
        <v>220104005</v>
      </c>
      <c r="H35">
        <v>220104</v>
      </c>
      <c r="I35" s="3" t="s">
        <v>13768</v>
      </c>
      <c r="J35" t="s">
        <v>10393</v>
      </c>
      <c r="K35" s="3">
        <v>2</v>
      </c>
      <c r="L35">
        <v>9.9</v>
      </c>
      <c r="M35" s="3">
        <v>0</v>
      </c>
      <c r="N35">
        <v>0</v>
      </c>
      <c r="O35" s="3">
        <v>0</v>
      </c>
      <c r="P35">
        <v>8.8000000000000007</v>
      </c>
      <c r="Q35" s="3">
        <v>0</v>
      </c>
      <c r="R35">
        <v>0</v>
      </c>
      <c r="S35" s="3">
        <v>0</v>
      </c>
      <c r="T35" s="3">
        <v>8.1999999999999993</v>
      </c>
      <c r="U35">
        <v>0</v>
      </c>
      <c r="V35">
        <v>1</v>
      </c>
      <c r="W35">
        <v>7.7</v>
      </c>
      <c r="X35">
        <v>6.8</v>
      </c>
      <c r="Y35">
        <v>0</v>
      </c>
      <c r="Z35">
        <v>0</v>
      </c>
      <c r="AA35">
        <v>0</v>
      </c>
      <c r="AB35">
        <v>0</v>
      </c>
      <c r="AC35">
        <v>1</v>
      </c>
      <c r="AD35">
        <v>0</v>
      </c>
      <c r="AE35">
        <v>0</v>
      </c>
      <c r="AF35">
        <v>8.3000000000000007</v>
      </c>
      <c r="AG35">
        <v>0</v>
      </c>
      <c r="AH35">
        <v>0</v>
      </c>
      <c r="AI35">
        <v>7.8</v>
      </c>
      <c r="AJ35">
        <v>0</v>
      </c>
      <c r="AK35">
        <v>6.8</v>
      </c>
      <c r="AL35">
        <v>0</v>
      </c>
      <c r="AM35">
        <v>0</v>
      </c>
      <c r="AN35">
        <v>0</v>
      </c>
      <c r="AO35">
        <v>0</v>
      </c>
      <c r="AP35">
        <v>1</v>
      </c>
      <c r="AQ35">
        <v>0</v>
      </c>
      <c r="AR35">
        <v>8.4</v>
      </c>
      <c r="AS35">
        <v>0</v>
      </c>
      <c r="AT35">
        <v>24.3</v>
      </c>
      <c r="AU35">
        <v>0</v>
      </c>
      <c r="AV35">
        <v>7.8</v>
      </c>
      <c r="AW35">
        <v>7.6</v>
      </c>
      <c r="AX35">
        <v>0</v>
      </c>
      <c r="AY35">
        <v>0</v>
      </c>
      <c r="AZ35">
        <v>19.2</v>
      </c>
      <c r="BA35">
        <v>9.3000000000000007</v>
      </c>
      <c r="BB35">
        <v>0</v>
      </c>
      <c r="BC35">
        <v>8.8000000000000007</v>
      </c>
      <c r="BD35">
        <v>0</v>
      </c>
      <c r="BE35">
        <v>0</v>
      </c>
      <c r="BF35">
        <v>0</v>
      </c>
      <c r="BG35">
        <v>0</v>
      </c>
      <c r="BH35">
        <v>7.9</v>
      </c>
      <c r="BI35">
        <v>23.2</v>
      </c>
      <c r="BJ35">
        <v>15.2</v>
      </c>
      <c r="BK35">
        <v>8.1999999999999993</v>
      </c>
    </row>
    <row r="36" spans="1:63" x14ac:dyDescent="0.25">
      <c r="A36" s="3">
        <v>2</v>
      </c>
      <c r="B36" s="1">
        <v>2102</v>
      </c>
      <c r="C36" s="3" t="s">
        <v>756</v>
      </c>
      <c r="D36" t="s">
        <v>1084</v>
      </c>
      <c r="E36" s="3">
        <v>3</v>
      </c>
      <c r="F36" t="s">
        <v>13367</v>
      </c>
      <c r="G36" s="3">
        <v>220104005</v>
      </c>
      <c r="H36">
        <v>220104</v>
      </c>
      <c r="I36" s="3" t="s">
        <v>13768</v>
      </c>
      <c r="J36" t="s">
        <v>10393</v>
      </c>
      <c r="K36" s="3">
        <v>3</v>
      </c>
      <c r="L36">
        <v>9.9</v>
      </c>
      <c r="M36" s="3">
        <v>0</v>
      </c>
      <c r="N36">
        <v>0</v>
      </c>
      <c r="O36" s="3">
        <v>0</v>
      </c>
      <c r="P36">
        <v>8.8000000000000007</v>
      </c>
      <c r="Q36" s="3">
        <v>0</v>
      </c>
      <c r="R36">
        <v>0</v>
      </c>
      <c r="S36" s="3">
        <v>0</v>
      </c>
      <c r="T36" s="3">
        <v>8.1999999999999993</v>
      </c>
      <c r="U36">
        <v>0</v>
      </c>
      <c r="V36">
        <v>1</v>
      </c>
      <c r="W36">
        <v>7.7</v>
      </c>
      <c r="X36">
        <v>6.8</v>
      </c>
      <c r="Y36">
        <v>0</v>
      </c>
      <c r="Z36">
        <v>0</v>
      </c>
      <c r="AA36">
        <v>0</v>
      </c>
      <c r="AB36">
        <v>0</v>
      </c>
      <c r="AC36">
        <v>1</v>
      </c>
      <c r="AD36">
        <v>0</v>
      </c>
      <c r="AE36">
        <v>0</v>
      </c>
      <c r="AF36">
        <v>0</v>
      </c>
      <c r="AG36">
        <v>0</v>
      </c>
      <c r="AH36">
        <v>0</v>
      </c>
      <c r="AI36">
        <v>7.8</v>
      </c>
      <c r="AJ36">
        <v>0</v>
      </c>
      <c r="AK36">
        <v>0</v>
      </c>
      <c r="AL36">
        <v>0</v>
      </c>
      <c r="AM36">
        <v>0</v>
      </c>
      <c r="AN36">
        <v>0</v>
      </c>
      <c r="AO36">
        <v>0</v>
      </c>
      <c r="AP36">
        <v>1</v>
      </c>
      <c r="AQ36">
        <v>0</v>
      </c>
      <c r="AR36">
        <v>0</v>
      </c>
      <c r="AS36">
        <v>0</v>
      </c>
      <c r="AT36">
        <v>24.3</v>
      </c>
      <c r="AU36">
        <v>0</v>
      </c>
      <c r="AV36">
        <v>7.8</v>
      </c>
      <c r="AW36">
        <v>7.6</v>
      </c>
      <c r="AX36">
        <v>0</v>
      </c>
      <c r="AY36">
        <v>0</v>
      </c>
      <c r="AZ36">
        <v>19.2</v>
      </c>
      <c r="BA36">
        <v>9.3000000000000007</v>
      </c>
      <c r="BB36">
        <v>0</v>
      </c>
      <c r="BC36">
        <v>8.8000000000000007</v>
      </c>
      <c r="BD36">
        <v>0</v>
      </c>
      <c r="BE36">
        <v>0</v>
      </c>
      <c r="BF36">
        <v>0</v>
      </c>
      <c r="BG36">
        <v>0</v>
      </c>
      <c r="BH36">
        <v>7.9</v>
      </c>
      <c r="BI36">
        <v>23.2</v>
      </c>
      <c r="BJ36">
        <v>15.2</v>
      </c>
      <c r="BK36">
        <v>8.1999999999999993</v>
      </c>
    </row>
    <row r="37" spans="1:63" x14ac:dyDescent="0.25">
      <c r="A37" s="3">
        <v>2</v>
      </c>
      <c r="B37" s="1">
        <v>2102</v>
      </c>
      <c r="C37" s="3" t="s">
        <v>756</v>
      </c>
      <c r="D37" t="s">
        <v>1084</v>
      </c>
      <c r="E37" s="3">
        <v>4</v>
      </c>
      <c r="F37" t="s">
        <v>13369</v>
      </c>
      <c r="G37" s="3">
        <v>220104005</v>
      </c>
      <c r="H37">
        <v>220104</v>
      </c>
      <c r="I37" s="3" t="s">
        <v>13768</v>
      </c>
      <c r="J37" t="s">
        <v>10393</v>
      </c>
      <c r="K37" s="3">
        <v>4</v>
      </c>
      <c r="L37">
        <v>0</v>
      </c>
      <c r="M37" s="3">
        <v>0</v>
      </c>
      <c r="N37">
        <v>0</v>
      </c>
      <c r="O37" s="3">
        <v>0</v>
      </c>
      <c r="P37">
        <v>1</v>
      </c>
      <c r="Q37" s="3">
        <v>0</v>
      </c>
      <c r="R37">
        <v>0</v>
      </c>
      <c r="S37" s="3">
        <v>0</v>
      </c>
      <c r="T37" s="3">
        <v>0</v>
      </c>
      <c r="U37">
        <v>0</v>
      </c>
      <c r="V37">
        <v>1</v>
      </c>
      <c r="W37">
        <v>0</v>
      </c>
      <c r="X37">
        <v>0</v>
      </c>
      <c r="Y37">
        <v>0</v>
      </c>
      <c r="Z37">
        <v>0</v>
      </c>
      <c r="AA37">
        <v>0</v>
      </c>
      <c r="AB37">
        <v>0</v>
      </c>
      <c r="AC37">
        <v>1</v>
      </c>
      <c r="AD37">
        <v>0</v>
      </c>
      <c r="AE37">
        <v>0</v>
      </c>
      <c r="AF37">
        <v>8.3000000000000007</v>
      </c>
      <c r="AG37">
        <v>0</v>
      </c>
      <c r="AH37">
        <v>0</v>
      </c>
      <c r="AI37">
        <v>1</v>
      </c>
      <c r="AJ37">
        <v>0</v>
      </c>
      <c r="AK37">
        <v>6.8</v>
      </c>
      <c r="AL37">
        <v>0</v>
      </c>
      <c r="AM37">
        <v>0</v>
      </c>
      <c r="AN37">
        <v>0</v>
      </c>
      <c r="AO37">
        <v>0</v>
      </c>
      <c r="AP37">
        <v>1</v>
      </c>
      <c r="AQ37">
        <v>0</v>
      </c>
      <c r="AR37">
        <v>8.4</v>
      </c>
      <c r="AS37">
        <v>0</v>
      </c>
      <c r="AT37">
        <v>0</v>
      </c>
      <c r="AU37">
        <v>0</v>
      </c>
      <c r="AV37">
        <v>1</v>
      </c>
      <c r="AW37">
        <v>0</v>
      </c>
      <c r="AX37">
        <v>0</v>
      </c>
      <c r="AY37">
        <v>0</v>
      </c>
      <c r="AZ37">
        <v>0</v>
      </c>
      <c r="BA37">
        <v>0</v>
      </c>
      <c r="BB37">
        <v>0</v>
      </c>
      <c r="BC37">
        <v>1</v>
      </c>
      <c r="BD37">
        <v>0</v>
      </c>
      <c r="BE37">
        <v>0</v>
      </c>
      <c r="BF37">
        <v>0</v>
      </c>
      <c r="BG37">
        <v>0</v>
      </c>
      <c r="BH37">
        <v>0</v>
      </c>
      <c r="BI37">
        <v>1</v>
      </c>
      <c r="BJ37">
        <v>0</v>
      </c>
      <c r="BK37">
        <v>0</v>
      </c>
    </row>
    <row r="38" spans="1:63" x14ac:dyDescent="0.25">
      <c r="A38" s="3">
        <v>2</v>
      </c>
      <c r="B38" s="1">
        <v>2103</v>
      </c>
      <c r="C38" s="3" t="s">
        <v>756</v>
      </c>
      <c r="D38" t="s">
        <v>1087</v>
      </c>
      <c r="E38" s="3">
        <v>1</v>
      </c>
      <c r="F38" t="s">
        <v>13767</v>
      </c>
      <c r="G38" s="3">
        <v>220104005</v>
      </c>
      <c r="H38">
        <v>220104</v>
      </c>
      <c r="I38" s="3" t="s">
        <v>13768</v>
      </c>
      <c r="J38" t="s">
        <v>10393</v>
      </c>
      <c r="K38" s="3">
        <v>1</v>
      </c>
      <c r="L38">
        <v>0</v>
      </c>
      <c r="M38" s="3">
        <v>0</v>
      </c>
      <c r="N38">
        <v>0</v>
      </c>
      <c r="O38" s="3">
        <v>0</v>
      </c>
      <c r="P38">
        <v>1</v>
      </c>
      <c r="Q38" s="3">
        <v>0</v>
      </c>
      <c r="R38">
        <v>0</v>
      </c>
      <c r="S38" s="3">
        <v>0</v>
      </c>
      <c r="T38" s="3">
        <v>0</v>
      </c>
      <c r="U38">
        <v>0</v>
      </c>
      <c r="V38">
        <v>1</v>
      </c>
      <c r="W38">
        <v>0</v>
      </c>
      <c r="X38">
        <v>0</v>
      </c>
      <c r="Y38">
        <v>0</v>
      </c>
      <c r="Z38">
        <v>0</v>
      </c>
      <c r="AA38">
        <v>0</v>
      </c>
      <c r="AB38">
        <v>0</v>
      </c>
      <c r="AC38">
        <v>1</v>
      </c>
      <c r="AD38">
        <v>0</v>
      </c>
      <c r="AE38">
        <v>0</v>
      </c>
      <c r="AF38">
        <v>0</v>
      </c>
      <c r="AG38">
        <v>0</v>
      </c>
      <c r="AH38">
        <v>0</v>
      </c>
      <c r="AI38">
        <v>1</v>
      </c>
      <c r="AJ38">
        <v>0</v>
      </c>
      <c r="AK38">
        <v>0</v>
      </c>
      <c r="AL38">
        <v>0</v>
      </c>
      <c r="AM38">
        <v>0</v>
      </c>
      <c r="AN38">
        <v>0</v>
      </c>
      <c r="AO38">
        <v>0</v>
      </c>
      <c r="AP38">
        <v>1</v>
      </c>
      <c r="AQ38">
        <v>0</v>
      </c>
      <c r="AR38">
        <v>0</v>
      </c>
      <c r="AS38">
        <v>0</v>
      </c>
      <c r="AT38">
        <v>0</v>
      </c>
      <c r="AU38">
        <v>0</v>
      </c>
      <c r="AV38">
        <v>1</v>
      </c>
      <c r="AW38">
        <v>0</v>
      </c>
      <c r="AX38">
        <v>0</v>
      </c>
      <c r="AY38">
        <v>0</v>
      </c>
      <c r="AZ38">
        <v>0</v>
      </c>
      <c r="BA38">
        <v>0</v>
      </c>
      <c r="BB38">
        <v>0</v>
      </c>
      <c r="BC38">
        <v>1</v>
      </c>
      <c r="BD38">
        <v>0</v>
      </c>
      <c r="BE38">
        <v>0</v>
      </c>
      <c r="BF38">
        <v>0</v>
      </c>
      <c r="BG38">
        <v>0</v>
      </c>
      <c r="BH38">
        <v>0</v>
      </c>
      <c r="BI38">
        <v>1</v>
      </c>
      <c r="BJ38">
        <v>0</v>
      </c>
      <c r="BK38">
        <v>0</v>
      </c>
    </row>
    <row r="39" spans="1:63" x14ac:dyDescent="0.25">
      <c r="A39" s="3">
        <v>2</v>
      </c>
      <c r="B39" s="1">
        <v>2103</v>
      </c>
      <c r="C39" s="3" t="s">
        <v>756</v>
      </c>
      <c r="D39" t="s">
        <v>1087</v>
      </c>
      <c r="E39" s="3">
        <v>2</v>
      </c>
      <c r="F39" t="s">
        <v>13769</v>
      </c>
      <c r="G39" s="3">
        <v>220104005</v>
      </c>
      <c r="H39">
        <v>220104</v>
      </c>
      <c r="I39" s="3" t="s">
        <v>13768</v>
      </c>
      <c r="J39" t="s">
        <v>10393</v>
      </c>
      <c r="K39" s="3">
        <v>2</v>
      </c>
      <c r="L39">
        <v>0</v>
      </c>
      <c r="M39" s="3">
        <v>0</v>
      </c>
      <c r="N39">
        <v>0</v>
      </c>
      <c r="O39" s="3">
        <v>0</v>
      </c>
      <c r="P39">
        <v>1</v>
      </c>
      <c r="Q39" s="3">
        <v>0</v>
      </c>
      <c r="R39">
        <v>0</v>
      </c>
      <c r="S39" s="3">
        <v>0</v>
      </c>
      <c r="T39" s="3">
        <v>0</v>
      </c>
      <c r="U39">
        <v>0</v>
      </c>
      <c r="V39">
        <v>1</v>
      </c>
      <c r="W39">
        <v>0</v>
      </c>
      <c r="X39">
        <v>0</v>
      </c>
      <c r="Y39">
        <v>0</v>
      </c>
      <c r="Z39">
        <v>0</v>
      </c>
      <c r="AA39">
        <v>0</v>
      </c>
      <c r="AB39">
        <v>0</v>
      </c>
      <c r="AC39">
        <v>1</v>
      </c>
      <c r="AD39">
        <v>0</v>
      </c>
      <c r="AE39">
        <v>0</v>
      </c>
      <c r="AF39">
        <v>0</v>
      </c>
      <c r="AG39">
        <v>0</v>
      </c>
      <c r="AH39">
        <v>0</v>
      </c>
      <c r="AI39">
        <v>1</v>
      </c>
      <c r="AJ39">
        <v>20.7</v>
      </c>
      <c r="AK39">
        <v>0</v>
      </c>
      <c r="AL39">
        <v>0</v>
      </c>
      <c r="AM39">
        <v>0</v>
      </c>
      <c r="AN39">
        <v>0</v>
      </c>
      <c r="AO39">
        <v>0</v>
      </c>
      <c r="AP39">
        <v>1</v>
      </c>
      <c r="AQ39">
        <v>0</v>
      </c>
      <c r="AR39">
        <v>0</v>
      </c>
      <c r="AS39">
        <v>46.4</v>
      </c>
      <c r="AT39">
        <v>0</v>
      </c>
      <c r="AU39">
        <v>0</v>
      </c>
      <c r="AV39">
        <v>42.2</v>
      </c>
      <c r="AW39">
        <v>0</v>
      </c>
      <c r="AX39">
        <v>0</v>
      </c>
      <c r="AY39">
        <v>0</v>
      </c>
      <c r="AZ39">
        <v>0</v>
      </c>
      <c r="BA39">
        <v>0</v>
      </c>
      <c r="BB39">
        <v>0</v>
      </c>
      <c r="BC39">
        <v>1</v>
      </c>
      <c r="BD39">
        <v>0</v>
      </c>
      <c r="BE39">
        <v>0</v>
      </c>
      <c r="BF39">
        <v>0</v>
      </c>
      <c r="BG39">
        <v>0</v>
      </c>
      <c r="BH39">
        <v>0</v>
      </c>
      <c r="BI39">
        <v>1</v>
      </c>
      <c r="BJ39">
        <v>0</v>
      </c>
      <c r="BK39">
        <v>0</v>
      </c>
    </row>
    <row r="40" spans="1:63" x14ac:dyDescent="0.25">
      <c r="A40" s="3">
        <v>2</v>
      </c>
      <c r="B40" s="1">
        <v>2103</v>
      </c>
      <c r="C40" s="3" t="s">
        <v>756</v>
      </c>
      <c r="D40" t="s">
        <v>1087</v>
      </c>
      <c r="E40" s="3">
        <v>3</v>
      </c>
      <c r="F40" t="s">
        <v>13367</v>
      </c>
      <c r="G40" s="3">
        <v>220104005</v>
      </c>
      <c r="H40">
        <v>220104</v>
      </c>
      <c r="I40" s="3" t="s">
        <v>13768</v>
      </c>
      <c r="J40" t="s">
        <v>10393</v>
      </c>
      <c r="K40" s="3">
        <v>3</v>
      </c>
      <c r="L40">
        <v>0</v>
      </c>
      <c r="M40" s="3">
        <v>0</v>
      </c>
      <c r="N40">
        <v>0</v>
      </c>
      <c r="O40" s="3">
        <v>0</v>
      </c>
      <c r="P40">
        <v>1</v>
      </c>
      <c r="Q40" s="3">
        <v>0</v>
      </c>
      <c r="R40">
        <v>0</v>
      </c>
      <c r="S40" s="3">
        <v>0</v>
      </c>
      <c r="T40" s="3">
        <v>0</v>
      </c>
      <c r="U40">
        <v>0</v>
      </c>
      <c r="V40">
        <v>1</v>
      </c>
      <c r="W40">
        <v>0</v>
      </c>
      <c r="X40">
        <v>0</v>
      </c>
      <c r="Y40">
        <v>0</v>
      </c>
      <c r="Z40">
        <v>0</v>
      </c>
      <c r="AA40">
        <v>0</v>
      </c>
      <c r="AB40">
        <v>0</v>
      </c>
      <c r="AC40">
        <v>1</v>
      </c>
      <c r="AD40">
        <v>0</v>
      </c>
      <c r="AE40">
        <v>0</v>
      </c>
      <c r="AF40">
        <v>0</v>
      </c>
      <c r="AG40">
        <v>0</v>
      </c>
      <c r="AH40">
        <v>0</v>
      </c>
      <c r="AI40">
        <v>1</v>
      </c>
      <c r="AJ40">
        <v>20.7</v>
      </c>
      <c r="AK40">
        <v>0</v>
      </c>
      <c r="AL40">
        <v>0</v>
      </c>
      <c r="AM40">
        <v>0</v>
      </c>
      <c r="AN40">
        <v>0</v>
      </c>
      <c r="AO40">
        <v>0</v>
      </c>
      <c r="AP40">
        <v>1</v>
      </c>
      <c r="AQ40">
        <v>0</v>
      </c>
      <c r="AR40">
        <v>0</v>
      </c>
      <c r="AS40">
        <v>46.4</v>
      </c>
      <c r="AT40">
        <v>0</v>
      </c>
      <c r="AU40">
        <v>0</v>
      </c>
      <c r="AV40">
        <v>42.2</v>
      </c>
      <c r="AW40">
        <v>0</v>
      </c>
      <c r="AX40">
        <v>0</v>
      </c>
      <c r="AY40">
        <v>0</v>
      </c>
      <c r="AZ40">
        <v>0</v>
      </c>
      <c r="BA40">
        <v>0</v>
      </c>
      <c r="BB40">
        <v>0</v>
      </c>
      <c r="BC40">
        <v>1</v>
      </c>
      <c r="BD40">
        <v>0</v>
      </c>
      <c r="BE40">
        <v>0</v>
      </c>
      <c r="BF40">
        <v>0</v>
      </c>
      <c r="BG40">
        <v>0</v>
      </c>
      <c r="BH40">
        <v>0</v>
      </c>
      <c r="BI40">
        <v>1</v>
      </c>
      <c r="BJ40">
        <v>0</v>
      </c>
      <c r="BK40">
        <v>0</v>
      </c>
    </row>
    <row r="41" spans="1:63" x14ac:dyDescent="0.25">
      <c r="A41" s="3">
        <v>2</v>
      </c>
      <c r="B41" s="1">
        <v>2103</v>
      </c>
      <c r="C41" s="3" t="s">
        <v>756</v>
      </c>
      <c r="D41" t="s">
        <v>1087</v>
      </c>
      <c r="E41" s="3">
        <v>4</v>
      </c>
      <c r="F41" t="s">
        <v>13369</v>
      </c>
      <c r="G41" s="3">
        <v>220104005</v>
      </c>
      <c r="H41">
        <v>220104</v>
      </c>
      <c r="I41" s="3" t="s">
        <v>13768</v>
      </c>
      <c r="J41" t="s">
        <v>10393</v>
      </c>
      <c r="K41" s="3">
        <v>4</v>
      </c>
      <c r="L41">
        <v>0</v>
      </c>
      <c r="M41" s="3">
        <v>0</v>
      </c>
      <c r="N41">
        <v>0</v>
      </c>
      <c r="O41" s="3">
        <v>0</v>
      </c>
      <c r="P41">
        <v>1</v>
      </c>
      <c r="Q41" s="3">
        <v>0</v>
      </c>
      <c r="R41">
        <v>0</v>
      </c>
      <c r="S41" s="3">
        <v>0</v>
      </c>
      <c r="T41" s="3">
        <v>0</v>
      </c>
      <c r="U41">
        <v>0</v>
      </c>
      <c r="V41">
        <v>1</v>
      </c>
      <c r="W41">
        <v>0</v>
      </c>
      <c r="X41">
        <v>0</v>
      </c>
      <c r="Y41">
        <v>0</v>
      </c>
      <c r="Z41">
        <v>0</v>
      </c>
      <c r="AA41">
        <v>0</v>
      </c>
      <c r="AB41">
        <v>0</v>
      </c>
      <c r="AC41">
        <v>1</v>
      </c>
      <c r="AD41">
        <v>0</v>
      </c>
      <c r="AE41">
        <v>0</v>
      </c>
      <c r="AF41">
        <v>0</v>
      </c>
      <c r="AG41">
        <v>0</v>
      </c>
      <c r="AH41">
        <v>0</v>
      </c>
      <c r="AI41">
        <v>1</v>
      </c>
      <c r="AJ41">
        <v>0</v>
      </c>
      <c r="AK41">
        <v>0</v>
      </c>
      <c r="AL41">
        <v>0</v>
      </c>
      <c r="AM41">
        <v>0</v>
      </c>
      <c r="AN41">
        <v>0</v>
      </c>
      <c r="AO41">
        <v>0</v>
      </c>
      <c r="AP41">
        <v>1</v>
      </c>
      <c r="AQ41">
        <v>0</v>
      </c>
      <c r="AR41">
        <v>0</v>
      </c>
      <c r="AS41">
        <v>0</v>
      </c>
      <c r="AT41">
        <v>0</v>
      </c>
      <c r="AU41">
        <v>0</v>
      </c>
      <c r="AV41">
        <v>1</v>
      </c>
      <c r="AW41">
        <v>0</v>
      </c>
      <c r="AX41">
        <v>0</v>
      </c>
      <c r="AY41">
        <v>0</v>
      </c>
      <c r="AZ41">
        <v>0</v>
      </c>
      <c r="BA41">
        <v>0</v>
      </c>
      <c r="BB41">
        <v>0</v>
      </c>
      <c r="BC41">
        <v>1</v>
      </c>
      <c r="BD41">
        <v>0</v>
      </c>
      <c r="BE41">
        <v>0</v>
      </c>
      <c r="BF41">
        <v>0</v>
      </c>
      <c r="BG41">
        <v>0</v>
      </c>
      <c r="BH41">
        <v>0</v>
      </c>
      <c r="BI41">
        <v>1</v>
      </c>
      <c r="BJ41">
        <v>0</v>
      </c>
      <c r="BK41">
        <v>0</v>
      </c>
    </row>
    <row r="42" spans="1:63" x14ac:dyDescent="0.25">
      <c r="A42" s="3">
        <v>2</v>
      </c>
      <c r="B42" s="1">
        <v>2104</v>
      </c>
      <c r="C42" s="3" t="s">
        <v>756</v>
      </c>
      <c r="D42" t="s">
        <v>1090</v>
      </c>
      <c r="E42" s="3">
        <v>1</v>
      </c>
      <c r="F42" t="s">
        <v>13767</v>
      </c>
      <c r="G42" s="3">
        <v>220104005</v>
      </c>
      <c r="H42">
        <v>220104</v>
      </c>
      <c r="I42" s="3" t="s">
        <v>13768</v>
      </c>
      <c r="J42" t="s">
        <v>10393</v>
      </c>
      <c r="K42" s="3">
        <v>1</v>
      </c>
      <c r="L42">
        <v>0</v>
      </c>
      <c r="M42" s="3">
        <v>0</v>
      </c>
      <c r="N42">
        <v>0</v>
      </c>
      <c r="O42" s="3">
        <v>0</v>
      </c>
      <c r="P42">
        <v>1</v>
      </c>
      <c r="Q42" s="3">
        <v>0</v>
      </c>
      <c r="R42">
        <v>0</v>
      </c>
      <c r="S42" s="3">
        <v>0</v>
      </c>
      <c r="T42" s="3">
        <v>0</v>
      </c>
      <c r="U42">
        <v>0</v>
      </c>
      <c r="V42">
        <v>1</v>
      </c>
      <c r="W42">
        <v>0</v>
      </c>
      <c r="X42">
        <v>0</v>
      </c>
      <c r="Y42">
        <v>0</v>
      </c>
      <c r="Z42">
        <v>0</v>
      </c>
      <c r="AA42">
        <v>0</v>
      </c>
      <c r="AB42">
        <v>0</v>
      </c>
      <c r="AC42">
        <v>16.600000000000001</v>
      </c>
      <c r="AD42">
        <v>8.1999999999999993</v>
      </c>
      <c r="AE42">
        <v>0</v>
      </c>
      <c r="AF42">
        <v>0</v>
      </c>
      <c r="AG42">
        <v>0</v>
      </c>
      <c r="AH42">
        <v>0</v>
      </c>
      <c r="AI42">
        <v>1</v>
      </c>
      <c r="AJ42">
        <v>0</v>
      </c>
      <c r="AK42">
        <v>0</v>
      </c>
      <c r="AL42">
        <v>8.6999999999999993</v>
      </c>
      <c r="AM42">
        <v>0</v>
      </c>
      <c r="AN42">
        <v>0</v>
      </c>
      <c r="AO42">
        <v>0</v>
      </c>
      <c r="AP42">
        <v>1</v>
      </c>
      <c r="AQ42">
        <v>0</v>
      </c>
      <c r="AR42">
        <v>0</v>
      </c>
      <c r="AS42">
        <v>0</v>
      </c>
      <c r="AT42">
        <v>0</v>
      </c>
      <c r="AU42">
        <v>0</v>
      </c>
      <c r="AV42">
        <v>1</v>
      </c>
      <c r="AW42">
        <v>0</v>
      </c>
      <c r="AX42">
        <v>0</v>
      </c>
      <c r="AY42">
        <v>0</v>
      </c>
      <c r="AZ42">
        <v>0</v>
      </c>
      <c r="BA42">
        <v>0</v>
      </c>
      <c r="BB42">
        <v>0</v>
      </c>
      <c r="BC42">
        <v>1</v>
      </c>
      <c r="BD42">
        <v>8.1999999999999993</v>
      </c>
      <c r="BE42">
        <v>0</v>
      </c>
      <c r="BF42">
        <v>0</v>
      </c>
      <c r="BG42">
        <v>0</v>
      </c>
      <c r="BH42">
        <v>0</v>
      </c>
      <c r="BI42">
        <v>1</v>
      </c>
      <c r="BJ42">
        <v>0</v>
      </c>
      <c r="BK42">
        <v>0</v>
      </c>
    </row>
    <row r="43" spans="1:63" x14ac:dyDescent="0.25">
      <c r="A43" s="3">
        <v>2</v>
      </c>
      <c r="B43" s="1">
        <v>2104</v>
      </c>
      <c r="C43" s="3" t="s">
        <v>756</v>
      </c>
      <c r="D43" t="s">
        <v>1090</v>
      </c>
      <c r="E43" s="3">
        <v>2</v>
      </c>
      <c r="F43" t="s">
        <v>13769</v>
      </c>
      <c r="G43" s="3">
        <v>220104005</v>
      </c>
      <c r="H43">
        <v>220104</v>
      </c>
      <c r="I43" s="3" t="s">
        <v>13768</v>
      </c>
      <c r="J43" t="s">
        <v>10393</v>
      </c>
      <c r="K43" s="3">
        <v>2</v>
      </c>
      <c r="L43">
        <v>0</v>
      </c>
      <c r="M43" s="3">
        <v>0</v>
      </c>
      <c r="N43">
        <v>0</v>
      </c>
      <c r="O43" s="3">
        <v>0</v>
      </c>
      <c r="P43">
        <v>1</v>
      </c>
      <c r="Q43" s="3">
        <v>0</v>
      </c>
      <c r="R43">
        <v>0</v>
      </c>
      <c r="S43" s="3">
        <v>9.6999999999999993</v>
      </c>
      <c r="T43" s="3">
        <v>0</v>
      </c>
      <c r="U43">
        <v>0</v>
      </c>
      <c r="V43">
        <v>1</v>
      </c>
      <c r="W43">
        <v>20.3</v>
      </c>
      <c r="X43">
        <v>7.3</v>
      </c>
      <c r="Y43">
        <v>8.6999999999999993</v>
      </c>
      <c r="Z43">
        <v>8.6</v>
      </c>
      <c r="AA43">
        <v>0</v>
      </c>
      <c r="AB43">
        <v>0</v>
      </c>
      <c r="AC43">
        <v>16.600000000000001</v>
      </c>
      <c r="AD43">
        <v>16.399999999999999</v>
      </c>
      <c r="AE43">
        <v>0</v>
      </c>
      <c r="AF43">
        <v>0</v>
      </c>
      <c r="AG43">
        <v>0</v>
      </c>
      <c r="AH43">
        <v>0</v>
      </c>
      <c r="AI43">
        <v>1</v>
      </c>
      <c r="AJ43">
        <v>0</v>
      </c>
      <c r="AK43">
        <v>0</v>
      </c>
      <c r="AL43">
        <v>8.6999999999999993</v>
      </c>
      <c r="AM43">
        <v>0</v>
      </c>
      <c r="AN43">
        <v>0</v>
      </c>
      <c r="AO43">
        <v>0</v>
      </c>
      <c r="AP43">
        <v>16.600000000000001</v>
      </c>
      <c r="AQ43">
        <v>0</v>
      </c>
      <c r="AR43">
        <v>0</v>
      </c>
      <c r="AS43">
        <v>0</v>
      </c>
      <c r="AT43">
        <v>0</v>
      </c>
      <c r="AU43">
        <v>0</v>
      </c>
      <c r="AV43">
        <v>10.1</v>
      </c>
      <c r="AW43">
        <v>0</v>
      </c>
      <c r="AX43">
        <v>0</v>
      </c>
      <c r="AY43">
        <v>0</v>
      </c>
      <c r="AZ43">
        <v>8.6</v>
      </c>
      <c r="BA43">
        <v>0</v>
      </c>
      <c r="BB43">
        <v>8.4</v>
      </c>
      <c r="BC43">
        <v>8.3000000000000007</v>
      </c>
      <c r="BD43">
        <v>16.399999999999999</v>
      </c>
      <c r="BE43">
        <v>9.6999999999999993</v>
      </c>
      <c r="BF43">
        <v>9.8000000000000007</v>
      </c>
      <c r="BG43">
        <v>0</v>
      </c>
      <c r="BH43">
        <v>10</v>
      </c>
      <c r="BI43">
        <v>1</v>
      </c>
      <c r="BJ43">
        <v>0</v>
      </c>
      <c r="BK43">
        <v>0</v>
      </c>
    </row>
    <row r="44" spans="1:63" x14ac:dyDescent="0.25">
      <c r="A44" s="3">
        <v>2</v>
      </c>
      <c r="B44" s="1">
        <v>2104</v>
      </c>
      <c r="C44" s="3" t="s">
        <v>756</v>
      </c>
      <c r="D44" t="s">
        <v>1090</v>
      </c>
      <c r="E44" s="3">
        <v>3</v>
      </c>
      <c r="F44" t="s">
        <v>13367</v>
      </c>
      <c r="G44" s="3">
        <v>220104005</v>
      </c>
      <c r="H44">
        <v>220104</v>
      </c>
      <c r="I44" s="3" t="s">
        <v>13768</v>
      </c>
      <c r="J44" t="s">
        <v>10393</v>
      </c>
      <c r="K44" s="3">
        <v>3</v>
      </c>
      <c r="L44">
        <v>0</v>
      </c>
      <c r="M44" s="3">
        <v>0</v>
      </c>
      <c r="N44">
        <v>0</v>
      </c>
      <c r="O44" s="3">
        <v>0</v>
      </c>
      <c r="P44">
        <v>1</v>
      </c>
      <c r="Q44" s="3">
        <v>0</v>
      </c>
      <c r="R44">
        <v>0</v>
      </c>
      <c r="S44" s="3">
        <v>9.6999999999999993</v>
      </c>
      <c r="T44" s="3">
        <v>0</v>
      </c>
      <c r="U44">
        <v>0</v>
      </c>
      <c r="V44">
        <v>1</v>
      </c>
      <c r="W44">
        <v>20.3</v>
      </c>
      <c r="X44">
        <v>7.3</v>
      </c>
      <c r="Y44">
        <v>8.6999999999999993</v>
      </c>
      <c r="Z44">
        <v>8.6</v>
      </c>
      <c r="AA44">
        <v>0</v>
      </c>
      <c r="AB44">
        <v>0</v>
      </c>
      <c r="AC44">
        <v>1</v>
      </c>
      <c r="AD44">
        <v>8.1999999999999993</v>
      </c>
      <c r="AE44">
        <v>0</v>
      </c>
      <c r="AF44">
        <v>0</v>
      </c>
      <c r="AG44">
        <v>0</v>
      </c>
      <c r="AH44">
        <v>0</v>
      </c>
      <c r="AI44">
        <v>1</v>
      </c>
      <c r="AJ44">
        <v>0</v>
      </c>
      <c r="AK44">
        <v>0</v>
      </c>
      <c r="AL44">
        <v>0</v>
      </c>
      <c r="AM44">
        <v>0</v>
      </c>
      <c r="AN44">
        <v>0</v>
      </c>
      <c r="AO44">
        <v>0</v>
      </c>
      <c r="AP44">
        <v>16.600000000000001</v>
      </c>
      <c r="AQ44">
        <v>0</v>
      </c>
      <c r="AR44">
        <v>0</v>
      </c>
      <c r="AS44">
        <v>0</v>
      </c>
      <c r="AT44">
        <v>0</v>
      </c>
      <c r="AU44">
        <v>0</v>
      </c>
      <c r="AV44">
        <v>10.1</v>
      </c>
      <c r="AW44">
        <v>0</v>
      </c>
      <c r="AX44">
        <v>0</v>
      </c>
      <c r="AY44">
        <v>0</v>
      </c>
      <c r="AZ44">
        <v>8.6</v>
      </c>
      <c r="BA44">
        <v>0</v>
      </c>
      <c r="BB44">
        <v>8.4</v>
      </c>
      <c r="BC44">
        <v>8.3000000000000007</v>
      </c>
      <c r="BD44">
        <v>8.1999999999999993</v>
      </c>
      <c r="BE44">
        <v>9.6999999999999993</v>
      </c>
      <c r="BF44">
        <v>9.8000000000000007</v>
      </c>
      <c r="BG44">
        <v>0</v>
      </c>
      <c r="BH44">
        <v>10</v>
      </c>
      <c r="BI44">
        <v>1</v>
      </c>
      <c r="BJ44">
        <v>0</v>
      </c>
      <c r="BK44">
        <v>0</v>
      </c>
    </row>
    <row r="45" spans="1:63" x14ac:dyDescent="0.25">
      <c r="A45" s="3">
        <v>2</v>
      </c>
      <c r="B45" s="1">
        <v>2104</v>
      </c>
      <c r="C45" s="3" t="s">
        <v>756</v>
      </c>
      <c r="D45" t="s">
        <v>1090</v>
      </c>
      <c r="E45" s="3">
        <v>4</v>
      </c>
      <c r="F45" t="s">
        <v>13369</v>
      </c>
      <c r="G45" s="3">
        <v>220104005</v>
      </c>
      <c r="H45">
        <v>220104</v>
      </c>
      <c r="I45" s="3" t="s">
        <v>13768</v>
      </c>
      <c r="J45" t="s">
        <v>10393</v>
      </c>
      <c r="K45" s="3">
        <v>4</v>
      </c>
      <c r="L45">
        <v>0</v>
      </c>
      <c r="M45" s="3">
        <v>0</v>
      </c>
      <c r="N45">
        <v>0</v>
      </c>
      <c r="O45" s="3">
        <v>0</v>
      </c>
      <c r="P45">
        <v>1</v>
      </c>
      <c r="Q45" s="3">
        <v>0</v>
      </c>
      <c r="R45">
        <v>0</v>
      </c>
      <c r="S45" s="3">
        <v>0</v>
      </c>
      <c r="T45" s="3">
        <v>0</v>
      </c>
      <c r="U45">
        <v>0</v>
      </c>
      <c r="V45">
        <v>1</v>
      </c>
      <c r="W45">
        <v>0</v>
      </c>
      <c r="X45">
        <v>0</v>
      </c>
      <c r="Y45">
        <v>0</v>
      </c>
      <c r="Z45">
        <v>0</v>
      </c>
      <c r="AA45">
        <v>0</v>
      </c>
      <c r="AB45">
        <v>0</v>
      </c>
      <c r="AC45">
        <v>16.600000000000001</v>
      </c>
      <c r="AD45">
        <v>8.1999999999999993</v>
      </c>
      <c r="AE45">
        <v>0</v>
      </c>
      <c r="AF45">
        <v>0</v>
      </c>
      <c r="AG45">
        <v>0</v>
      </c>
      <c r="AH45">
        <v>0</v>
      </c>
      <c r="AI45">
        <v>1</v>
      </c>
      <c r="AJ45">
        <v>0</v>
      </c>
      <c r="AK45">
        <v>0</v>
      </c>
      <c r="AL45">
        <v>8.6999999999999993</v>
      </c>
      <c r="AM45">
        <v>0</v>
      </c>
      <c r="AN45">
        <v>0</v>
      </c>
      <c r="AO45">
        <v>0</v>
      </c>
      <c r="AP45">
        <v>1</v>
      </c>
      <c r="AQ45">
        <v>0</v>
      </c>
      <c r="AR45">
        <v>0</v>
      </c>
      <c r="AS45">
        <v>0</v>
      </c>
      <c r="AT45">
        <v>0</v>
      </c>
      <c r="AU45">
        <v>0</v>
      </c>
      <c r="AV45">
        <v>1</v>
      </c>
      <c r="AW45">
        <v>0</v>
      </c>
      <c r="AX45">
        <v>0</v>
      </c>
      <c r="AY45">
        <v>0</v>
      </c>
      <c r="AZ45">
        <v>0</v>
      </c>
      <c r="BA45">
        <v>0</v>
      </c>
      <c r="BB45">
        <v>0</v>
      </c>
      <c r="BC45">
        <v>1</v>
      </c>
      <c r="BD45">
        <v>8.1999999999999993</v>
      </c>
      <c r="BE45">
        <v>0</v>
      </c>
      <c r="BF45">
        <v>0</v>
      </c>
      <c r="BG45">
        <v>0</v>
      </c>
      <c r="BH45">
        <v>0</v>
      </c>
      <c r="BI45">
        <v>1</v>
      </c>
      <c r="BJ45">
        <v>0</v>
      </c>
      <c r="BK45">
        <v>0</v>
      </c>
    </row>
    <row r="46" spans="1:63" x14ac:dyDescent="0.25">
      <c r="A46" s="3">
        <v>2</v>
      </c>
      <c r="B46" s="1">
        <v>2201</v>
      </c>
      <c r="C46" s="3" t="s">
        <v>756</v>
      </c>
      <c r="D46" t="s">
        <v>1093</v>
      </c>
      <c r="E46" s="3">
        <v>1</v>
      </c>
      <c r="F46" t="s">
        <v>13767</v>
      </c>
      <c r="G46" s="3">
        <v>220104005</v>
      </c>
      <c r="H46">
        <v>220104</v>
      </c>
      <c r="I46" s="3" t="s">
        <v>13768</v>
      </c>
      <c r="J46" t="s">
        <v>10393</v>
      </c>
      <c r="K46" s="3">
        <v>1</v>
      </c>
      <c r="L46">
        <v>0.7</v>
      </c>
      <c r="M46" s="3">
        <v>1.9</v>
      </c>
      <c r="N46">
        <v>1.9</v>
      </c>
      <c r="O46" s="3">
        <v>1.3</v>
      </c>
      <c r="P46">
        <v>1.2</v>
      </c>
      <c r="Q46" s="3">
        <v>0.6</v>
      </c>
      <c r="R46">
        <v>0</v>
      </c>
      <c r="S46" s="3">
        <v>1.2</v>
      </c>
      <c r="T46" s="3">
        <v>2.4</v>
      </c>
      <c r="U46">
        <v>2.2999999999999998</v>
      </c>
      <c r="V46">
        <v>0.6</v>
      </c>
      <c r="W46">
        <v>0.5</v>
      </c>
      <c r="X46">
        <v>1.6</v>
      </c>
      <c r="Y46">
        <v>2</v>
      </c>
      <c r="Z46">
        <v>1.9</v>
      </c>
      <c r="AA46">
        <v>1.3</v>
      </c>
      <c r="AB46">
        <v>1.3</v>
      </c>
      <c r="AC46">
        <v>0.6</v>
      </c>
      <c r="AD46">
        <v>0</v>
      </c>
      <c r="AE46">
        <v>0.7</v>
      </c>
      <c r="AF46">
        <v>1.3</v>
      </c>
      <c r="AG46">
        <v>0</v>
      </c>
      <c r="AH46">
        <v>0</v>
      </c>
      <c r="AI46">
        <v>1</v>
      </c>
      <c r="AJ46">
        <v>0</v>
      </c>
      <c r="AK46">
        <v>0.5</v>
      </c>
      <c r="AL46">
        <v>3.3</v>
      </c>
      <c r="AM46">
        <v>1.3</v>
      </c>
      <c r="AN46">
        <v>2.5</v>
      </c>
      <c r="AO46">
        <v>1.9</v>
      </c>
      <c r="AP46">
        <v>1</v>
      </c>
      <c r="AQ46">
        <v>0.6</v>
      </c>
      <c r="AR46">
        <v>0</v>
      </c>
      <c r="AS46">
        <v>1.3</v>
      </c>
      <c r="AT46">
        <v>1.3</v>
      </c>
      <c r="AU46">
        <v>0.7</v>
      </c>
      <c r="AV46">
        <v>0.7</v>
      </c>
      <c r="AW46">
        <v>0.7</v>
      </c>
      <c r="AX46">
        <v>1.1000000000000001</v>
      </c>
      <c r="AY46">
        <v>2.6</v>
      </c>
      <c r="AZ46">
        <v>2.6</v>
      </c>
      <c r="BA46">
        <v>1.3</v>
      </c>
      <c r="BB46">
        <v>1.9</v>
      </c>
      <c r="BC46">
        <v>1.2</v>
      </c>
      <c r="BD46">
        <v>0.6</v>
      </c>
      <c r="BE46">
        <v>0</v>
      </c>
      <c r="BF46">
        <v>0</v>
      </c>
      <c r="BG46">
        <v>0.7</v>
      </c>
      <c r="BH46">
        <v>0</v>
      </c>
      <c r="BI46">
        <v>1.3</v>
      </c>
      <c r="BJ46">
        <v>0.7</v>
      </c>
      <c r="BK46">
        <v>2.7</v>
      </c>
    </row>
    <row r="47" spans="1:63" x14ac:dyDescent="0.25">
      <c r="A47" s="3">
        <v>2</v>
      </c>
      <c r="B47" s="1">
        <v>2201</v>
      </c>
      <c r="C47" s="3" t="s">
        <v>756</v>
      </c>
      <c r="D47" t="s">
        <v>1093</v>
      </c>
      <c r="E47" s="3">
        <v>2</v>
      </c>
      <c r="F47" t="s">
        <v>13769</v>
      </c>
      <c r="G47" s="3">
        <v>220104005</v>
      </c>
      <c r="H47">
        <v>220104</v>
      </c>
      <c r="I47" s="3" t="s">
        <v>13768</v>
      </c>
      <c r="J47" t="s">
        <v>10393</v>
      </c>
      <c r="K47" s="3">
        <v>2</v>
      </c>
      <c r="L47">
        <v>5.2</v>
      </c>
      <c r="M47" s="3">
        <v>3.9</v>
      </c>
      <c r="N47">
        <v>6.4</v>
      </c>
      <c r="O47" s="3">
        <v>5.7</v>
      </c>
      <c r="P47">
        <v>6.8</v>
      </c>
      <c r="Q47" s="3">
        <v>6.8</v>
      </c>
      <c r="R47">
        <v>6</v>
      </c>
      <c r="S47" s="3">
        <v>4.7</v>
      </c>
      <c r="T47" s="3">
        <v>8.6999999999999993</v>
      </c>
      <c r="U47">
        <v>6.7</v>
      </c>
      <c r="V47">
        <v>4</v>
      </c>
      <c r="W47">
        <v>5.4</v>
      </c>
      <c r="X47">
        <v>3.7</v>
      </c>
      <c r="Y47">
        <v>3.3</v>
      </c>
      <c r="Z47">
        <v>7.7</v>
      </c>
      <c r="AA47">
        <v>8.3000000000000007</v>
      </c>
      <c r="AB47">
        <v>4.4000000000000004</v>
      </c>
      <c r="AC47">
        <v>1.2</v>
      </c>
      <c r="AD47">
        <v>5.5</v>
      </c>
      <c r="AE47">
        <v>4</v>
      </c>
      <c r="AF47">
        <v>7.4</v>
      </c>
      <c r="AG47">
        <v>1.3</v>
      </c>
      <c r="AH47">
        <v>2.7</v>
      </c>
      <c r="AI47">
        <v>2.7</v>
      </c>
      <c r="AJ47">
        <v>2</v>
      </c>
      <c r="AK47">
        <v>2.6</v>
      </c>
      <c r="AL47">
        <v>5.2</v>
      </c>
      <c r="AM47">
        <v>5.8</v>
      </c>
      <c r="AN47">
        <v>3.8</v>
      </c>
      <c r="AO47">
        <v>7.6</v>
      </c>
      <c r="AP47">
        <v>1.2</v>
      </c>
      <c r="AQ47">
        <v>2.5</v>
      </c>
      <c r="AR47">
        <v>4.7</v>
      </c>
      <c r="AS47">
        <v>6</v>
      </c>
      <c r="AT47">
        <v>4.7</v>
      </c>
      <c r="AU47">
        <v>6.7</v>
      </c>
      <c r="AV47">
        <v>4.7</v>
      </c>
      <c r="AW47">
        <v>4.7</v>
      </c>
      <c r="AX47">
        <v>4.2</v>
      </c>
      <c r="AY47">
        <v>7.2</v>
      </c>
      <c r="AZ47">
        <v>7.1</v>
      </c>
      <c r="BA47">
        <v>3.2</v>
      </c>
      <c r="BB47">
        <v>8.1999999999999993</v>
      </c>
      <c r="BC47">
        <v>6.2</v>
      </c>
      <c r="BD47">
        <v>6.1</v>
      </c>
      <c r="BE47">
        <v>4</v>
      </c>
      <c r="BF47">
        <v>5.3</v>
      </c>
      <c r="BG47">
        <v>4</v>
      </c>
      <c r="BH47">
        <v>8</v>
      </c>
      <c r="BI47">
        <v>3.3</v>
      </c>
      <c r="BJ47">
        <v>6.7</v>
      </c>
      <c r="BK47">
        <v>8.6999999999999993</v>
      </c>
    </row>
    <row r="48" spans="1:63" x14ac:dyDescent="0.25">
      <c r="A48" s="3">
        <v>2</v>
      </c>
      <c r="B48" s="1">
        <v>2201</v>
      </c>
      <c r="C48" s="3" t="s">
        <v>756</v>
      </c>
      <c r="D48" t="s">
        <v>1093</v>
      </c>
      <c r="E48" s="3">
        <v>3</v>
      </c>
      <c r="F48" t="s">
        <v>13367</v>
      </c>
      <c r="G48" s="3">
        <v>220104005</v>
      </c>
      <c r="H48">
        <v>220104</v>
      </c>
      <c r="I48" s="3" t="s">
        <v>13768</v>
      </c>
      <c r="J48" t="s">
        <v>10393</v>
      </c>
      <c r="K48" s="3">
        <v>3</v>
      </c>
      <c r="L48">
        <v>4.5999999999999996</v>
      </c>
      <c r="M48" s="3">
        <v>2.6</v>
      </c>
      <c r="N48">
        <v>4.5</v>
      </c>
      <c r="O48" s="3">
        <v>4.4000000000000004</v>
      </c>
      <c r="P48">
        <v>5.6</v>
      </c>
      <c r="Q48" s="3">
        <v>6.1</v>
      </c>
      <c r="R48">
        <v>6</v>
      </c>
      <c r="S48" s="3">
        <v>3.3</v>
      </c>
      <c r="T48" s="3">
        <v>8</v>
      </c>
      <c r="U48">
        <v>4</v>
      </c>
      <c r="V48">
        <v>3.3</v>
      </c>
      <c r="W48">
        <v>4.7</v>
      </c>
      <c r="X48">
        <v>2.1</v>
      </c>
      <c r="Y48">
        <v>1.3</v>
      </c>
      <c r="Z48">
        <v>5.8</v>
      </c>
      <c r="AA48">
        <v>7</v>
      </c>
      <c r="AB48">
        <v>3.1</v>
      </c>
      <c r="AC48">
        <v>0.6</v>
      </c>
      <c r="AD48">
        <v>5.5</v>
      </c>
      <c r="AE48">
        <v>3.3</v>
      </c>
      <c r="AF48">
        <v>6</v>
      </c>
      <c r="AG48">
        <v>1.3</v>
      </c>
      <c r="AH48">
        <v>2.7</v>
      </c>
      <c r="AI48">
        <v>2.7</v>
      </c>
      <c r="AJ48">
        <v>2</v>
      </c>
      <c r="AK48">
        <v>2.1</v>
      </c>
      <c r="AL48">
        <v>3.3</v>
      </c>
      <c r="AM48">
        <v>4.5</v>
      </c>
      <c r="AN48">
        <v>1.9</v>
      </c>
      <c r="AO48">
        <v>5.7</v>
      </c>
      <c r="AP48">
        <v>1.2</v>
      </c>
      <c r="AQ48">
        <v>1.8</v>
      </c>
      <c r="AR48">
        <v>4.7</v>
      </c>
      <c r="AS48">
        <v>4.7</v>
      </c>
      <c r="AT48">
        <v>3.3</v>
      </c>
      <c r="AU48">
        <v>6</v>
      </c>
      <c r="AV48">
        <v>4</v>
      </c>
      <c r="AW48">
        <v>4</v>
      </c>
      <c r="AX48">
        <v>3.2</v>
      </c>
      <c r="AY48">
        <v>4.5999999999999996</v>
      </c>
      <c r="AZ48">
        <v>4.5</v>
      </c>
      <c r="BA48">
        <v>1.9</v>
      </c>
      <c r="BB48">
        <v>6.3</v>
      </c>
      <c r="BC48">
        <v>5</v>
      </c>
      <c r="BD48">
        <v>5.5</v>
      </c>
      <c r="BE48">
        <v>4</v>
      </c>
      <c r="BF48">
        <v>5.3</v>
      </c>
      <c r="BG48">
        <v>3.3</v>
      </c>
      <c r="BH48">
        <v>8</v>
      </c>
      <c r="BI48">
        <v>2</v>
      </c>
      <c r="BJ48">
        <v>6</v>
      </c>
      <c r="BK48">
        <v>8</v>
      </c>
    </row>
    <row r="49" spans="1:63" x14ac:dyDescent="0.25">
      <c r="A49" s="3">
        <v>2</v>
      </c>
      <c r="B49" s="1">
        <v>2201</v>
      </c>
      <c r="C49" s="3" t="s">
        <v>756</v>
      </c>
      <c r="D49" t="s">
        <v>1093</v>
      </c>
      <c r="E49" s="3">
        <v>4</v>
      </c>
      <c r="F49" t="s">
        <v>13369</v>
      </c>
      <c r="G49" s="3">
        <v>220104005</v>
      </c>
      <c r="H49">
        <v>220104</v>
      </c>
      <c r="I49" s="3" t="s">
        <v>13768</v>
      </c>
      <c r="J49" t="s">
        <v>10393</v>
      </c>
      <c r="K49" s="3">
        <v>4</v>
      </c>
      <c r="L49">
        <v>0.7</v>
      </c>
      <c r="M49" s="3">
        <v>1.3</v>
      </c>
      <c r="N49">
        <v>1.9</v>
      </c>
      <c r="O49" s="3">
        <v>1.3</v>
      </c>
      <c r="P49">
        <v>1.2</v>
      </c>
      <c r="Q49" s="3">
        <v>0.6</v>
      </c>
      <c r="R49">
        <v>0</v>
      </c>
      <c r="S49" s="3">
        <v>1.3</v>
      </c>
      <c r="T49" s="3">
        <v>0.7</v>
      </c>
      <c r="U49">
        <v>2.7</v>
      </c>
      <c r="V49">
        <v>0.7</v>
      </c>
      <c r="W49">
        <v>0.7</v>
      </c>
      <c r="X49">
        <v>1.6</v>
      </c>
      <c r="Y49">
        <v>2</v>
      </c>
      <c r="Z49">
        <v>1.9</v>
      </c>
      <c r="AA49">
        <v>1.3</v>
      </c>
      <c r="AB49">
        <v>1.3</v>
      </c>
      <c r="AC49">
        <v>0.6</v>
      </c>
      <c r="AD49">
        <v>0</v>
      </c>
      <c r="AE49">
        <v>0.7</v>
      </c>
      <c r="AF49">
        <v>1.3</v>
      </c>
      <c r="AG49">
        <v>0</v>
      </c>
      <c r="AH49">
        <v>0</v>
      </c>
      <c r="AI49">
        <v>1</v>
      </c>
      <c r="AJ49">
        <v>0</v>
      </c>
      <c r="AK49">
        <v>0.5</v>
      </c>
      <c r="AL49">
        <v>2</v>
      </c>
      <c r="AM49">
        <v>1.3</v>
      </c>
      <c r="AN49">
        <v>1.9</v>
      </c>
      <c r="AO49">
        <v>1.9</v>
      </c>
      <c r="AP49">
        <v>1</v>
      </c>
      <c r="AQ49">
        <v>0.6</v>
      </c>
      <c r="AR49">
        <v>0</v>
      </c>
      <c r="AS49">
        <v>1.3</v>
      </c>
      <c r="AT49">
        <v>1.3</v>
      </c>
      <c r="AU49">
        <v>0.7</v>
      </c>
      <c r="AV49">
        <v>0.7</v>
      </c>
      <c r="AW49">
        <v>0.7</v>
      </c>
      <c r="AX49">
        <v>1.1000000000000001</v>
      </c>
      <c r="AY49">
        <v>2.6</v>
      </c>
      <c r="AZ49">
        <v>2.6</v>
      </c>
      <c r="BA49">
        <v>1.3</v>
      </c>
      <c r="BB49">
        <v>1.9</v>
      </c>
      <c r="BC49">
        <v>1.2</v>
      </c>
      <c r="BD49">
        <v>0.6</v>
      </c>
      <c r="BE49">
        <v>0</v>
      </c>
      <c r="BF49">
        <v>0</v>
      </c>
      <c r="BG49">
        <v>0.7</v>
      </c>
      <c r="BH49">
        <v>0</v>
      </c>
      <c r="BI49">
        <v>1.3</v>
      </c>
      <c r="BJ49">
        <v>0.7</v>
      </c>
      <c r="BK49">
        <v>0.7</v>
      </c>
    </row>
    <row r="50" spans="1:63" x14ac:dyDescent="0.25">
      <c r="A50" s="3">
        <v>2</v>
      </c>
      <c r="B50" s="1">
        <v>2202</v>
      </c>
      <c r="C50" s="3" t="s">
        <v>756</v>
      </c>
      <c r="D50" t="s">
        <v>1096</v>
      </c>
      <c r="E50" s="3">
        <v>1</v>
      </c>
      <c r="F50" t="s">
        <v>13767</v>
      </c>
      <c r="G50" s="3">
        <v>220104005</v>
      </c>
      <c r="H50">
        <v>220104</v>
      </c>
      <c r="I50" s="3" t="s">
        <v>13768</v>
      </c>
      <c r="J50" t="s">
        <v>10393</v>
      </c>
      <c r="K50" s="3">
        <v>1</v>
      </c>
      <c r="L50">
        <v>0</v>
      </c>
      <c r="M50" s="3">
        <v>0</v>
      </c>
      <c r="N50">
        <v>0</v>
      </c>
      <c r="O50" s="3">
        <v>0</v>
      </c>
      <c r="P50">
        <v>1</v>
      </c>
      <c r="Q50" s="3">
        <v>0</v>
      </c>
      <c r="R50">
        <v>0</v>
      </c>
      <c r="S50" s="3">
        <v>0</v>
      </c>
      <c r="T50" s="3">
        <v>0</v>
      </c>
      <c r="U50">
        <v>0</v>
      </c>
      <c r="V50">
        <v>1</v>
      </c>
      <c r="W50">
        <v>0</v>
      </c>
      <c r="X50">
        <v>0</v>
      </c>
      <c r="Y50">
        <v>0</v>
      </c>
      <c r="Z50">
        <v>0</v>
      </c>
      <c r="AA50">
        <v>0</v>
      </c>
      <c r="AB50">
        <v>0</v>
      </c>
      <c r="AC50">
        <v>1</v>
      </c>
      <c r="AD50">
        <v>0</v>
      </c>
      <c r="AE50">
        <v>0</v>
      </c>
      <c r="AF50">
        <v>0</v>
      </c>
      <c r="AG50">
        <v>0</v>
      </c>
      <c r="AH50">
        <v>0</v>
      </c>
      <c r="AI50">
        <v>1</v>
      </c>
      <c r="AJ50">
        <v>0</v>
      </c>
      <c r="AK50">
        <v>0</v>
      </c>
      <c r="AL50">
        <v>0</v>
      </c>
      <c r="AM50">
        <v>0</v>
      </c>
      <c r="AN50">
        <v>0</v>
      </c>
      <c r="AO50">
        <v>0</v>
      </c>
      <c r="AP50">
        <v>1</v>
      </c>
      <c r="AQ50">
        <v>0</v>
      </c>
      <c r="AR50">
        <v>0</v>
      </c>
      <c r="AS50">
        <v>0</v>
      </c>
      <c r="AT50">
        <v>0</v>
      </c>
      <c r="AU50">
        <v>0</v>
      </c>
      <c r="AV50">
        <v>1</v>
      </c>
      <c r="AW50">
        <v>0</v>
      </c>
      <c r="AX50">
        <v>0</v>
      </c>
      <c r="AY50">
        <v>0</v>
      </c>
      <c r="AZ50">
        <v>0</v>
      </c>
      <c r="BA50">
        <v>0</v>
      </c>
      <c r="BB50">
        <v>0</v>
      </c>
      <c r="BC50">
        <v>1</v>
      </c>
      <c r="BD50">
        <v>0</v>
      </c>
      <c r="BE50">
        <v>0</v>
      </c>
      <c r="BF50">
        <v>0</v>
      </c>
      <c r="BG50">
        <v>0</v>
      </c>
      <c r="BH50">
        <v>0</v>
      </c>
      <c r="BI50">
        <v>1</v>
      </c>
      <c r="BJ50">
        <v>0</v>
      </c>
      <c r="BK50">
        <v>0</v>
      </c>
    </row>
    <row r="51" spans="1:63" x14ac:dyDescent="0.25">
      <c r="A51" s="3">
        <v>2</v>
      </c>
      <c r="B51" s="1">
        <v>2202</v>
      </c>
      <c r="C51" s="3" t="s">
        <v>756</v>
      </c>
      <c r="D51" t="s">
        <v>1096</v>
      </c>
      <c r="E51" s="3">
        <v>2</v>
      </c>
      <c r="F51" t="s">
        <v>13769</v>
      </c>
      <c r="G51" s="3">
        <v>220104005</v>
      </c>
      <c r="H51">
        <v>220104</v>
      </c>
      <c r="I51" s="3" t="s">
        <v>13768</v>
      </c>
      <c r="J51" t="s">
        <v>10393</v>
      </c>
      <c r="K51" s="3">
        <v>2</v>
      </c>
      <c r="L51">
        <v>0</v>
      </c>
      <c r="M51" s="3">
        <v>0</v>
      </c>
      <c r="N51">
        <v>0</v>
      </c>
      <c r="O51" s="3">
        <v>0</v>
      </c>
      <c r="P51">
        <v>1</v>
      </c>
      <c r="Q51" s="3">
        <v>0</v>
      </c>
      <c r="R51">
        <v>0</v>
      </c>
      <c r="S51" s="3">
        <v>0</v>
      </c>
      <c r="T51" s="3">
        <v>0</v>
      </c>
      <c r="U51">
        <v>0</v>
      </c>
      <c r="V51">
        <v>1</v>
      </c>
      <c r="W51">
        <v>0</v>
      </c>
      <c r="X51">
        <v>0</v>
      </c>
      <c r="Y51">
        <v>0</v>
      </c>
      <c r="Z51">
        <v>0</v>
      </c>
      <c r="AA51">
        <v>0</v>
      </c>
      <c r="AB51">
        <v>0</v>
      </c>
      <c r="AC51">
        <v>1</v>
      </c>
      <c r="AD51">
        <v>0</v>
      </c>
      <c r="AE51">
        <v>0</v>
      </c>
      <c r="AF51">
        <v>0</v>
      </c>
      <c r="AG51">
        <v>0</v>
      </c>
      <c r="AH51">
        <v>0</v>
      </c>
      <c r="AI51">
        <v>1</v>
      </c>
      <c r="AJ51">
        <v>0</v>
      </c>
      <c r="AK51">
        <v>0</v>
      </c>
      <c r="AL51">
        <v>0</v>
      </c>
      <c r="AM51">
        <v>0</v>
      </c>
      <c r="AN51">
        <v>0</v>
      </c>
      <c r="AO51">
        <v>0</v>
      </c>
      <c r="AP51">
        <v>1</v>
      </c>
      <c r="AQ51">
        <v>0</v>
      </c>
      <c r="AR51">
        <v>0</v>
      </c>
      <c r="AS51">
        <v>0</v>
      </c>
      <c r="AT51">
        <v>0</v>
      </c>
      <c r="AU51">
        <v>0</v>
      </c>
      <c r="AV51">
        <v>1</v>
      </c>
      <c r="AW51">
        <v>0</v>
      </c>
      <c r="AX51">
        <v>0</v>
      </c>
      <c r="AY51">
        <v>0</v>
      </c>
      <c r="AZ51">
        <v>0</v>
      </c>
      <c r="BA51">
        <v>0</v>
      </c>
      <c r="BB51">
        <v>0</v>
      </c>
      <c r="BC51">
        <v>1</v>
      </c>
      <c r="BD51">
        <v>0</v>
      </c>
      <c r="BE51">
        <v>0</v>
      </c>
      <c r="BF51">
        <v>0</v>
      </c>
      <c r="BG51">
        <v>0</v>
      </c>
      <c r="BH51">
        <v>0</v>
      </c>
      <c r="BI51">
        <v>1</v>
      </c>
      <c r="BJ51">
        <v>0</v>
      </c>
      <c r="BK51">
        <v>0</v>
      </c>
    </row>
    <row r="52" spans="1:63" x14ac:dyDescent="0.25">
      <c r="A52" s="3">
        <v>2</v>
      </c>
      <c r="B52" s="1">
        <v>2202</v>
      </c>
      <c r="C52" s="3" t="s">
        <v>756</v>
      </c>
      <c r="D52" t="s">
        <v>1096</v>
      </c>
      <c r="E52" s="3">
        <v>3</v>
      </c>
      <c r="F52" t="s">
        <v>13367</v>
      </c>
      <c r="G52" s="3">
        <v>220104005</v>
      </c>
      <c r="H52">
        <v>220104</v>
      </c>
      <c r="I52" s="3" t="s">
        <v>13768</v>
      </c>
      <c r="J52" t="s">
        <v>10393</v>
      </c>
      <c r="K52" s="3">
        <v>3</v>
      </c>
      <c r="L52">
        <v>0</v>
      </c>
      <c r="M52" s="3">
        <v>0</v>
      </c>
      <c r="N52">
        <v>0</v>
      </c>
      <c r="O52" s="3">
        <v>0</v>
      </c>
      <c r="P52">
        <v>1</v>
      </c>
      <c r="Q52" s="3">
        <v>0</v>
      </c>
      <c r="R52">
        <v>0</v>
      </c>
      <c r="S52" s="3">
        <v>0</v>
      </c>
      <c r="T52" s="3">
        <v>0</v>
      </c>
      <c r="U52">
        <v>0</v>
      </c>
      <c r="V52">
        <v>1</v>
      </c>
      <c r="W52">
        <v>0</v>
      </c>
      <c r="X52">
        <v>0</v>
      </c>
      <c r="Y52">
        <v>0</v>
      </c>
      <c r="Z52">
        <v>0</v>
      </c>
      <c r="AA52">
        <v>0</v>
      </c>
      <c r="AB52">
        <v>0</v>
      </c>
      <c r="AC52">
        <v>1</v>
      </c>
      <c r="AD52">
        <v>0</v>
      </c>
      <c r="AE52">
        <v>0</v>
      </c>
      <c r="AF52">
        <v>0</v>
      </c>
      <c r="AG52">
        <v>0</v>
      </c>
      <c r="AH52">
        <v>0</v>
      </c>
      <c r="AI52">
        <v>1</v>
      </c>
      <c r="AJ52">
        <v>0</v>
      </c>
      <c r="AK52">
        <v>0</v>
      </c>
      <c r="AL52">
        <v>0</v>
      </c>
      <c r="AM52">
        <v>0</v>
      </c>
      <c r="AN52">
        <v>0</v>
      </c>
      <c r="AO52">
        <v>0</v>
      </c>
      <c r="AP52">
        <v>1</v>
      </c>
      <c r="AQ52">
        <v>0</v>
      </c>
      <c r="AR52">
        <v>0</v>
      </c>
      <c r="AS52">
        <v>0</v>
      </c>
      <c r="AT52">
        <v>0</v>
      </c>
      <c r="AU52">
        <v>0</v>
      </c>
      <c r="AV52">
        <v>1</v>
      </c>
      <c r="AW52">
        <v>0</v>
      </c>
      <c r="AX52">
        <v>0</v>
      </c>
      <c r="AY52">
        <v>0</v>
      </c>
      <c r="AZ52">
        <v>0</v>
      </c>
      <c r="BA52">
        <v>0</v>
      </c>
      <c r="BB52">
        <v>0</v>
      </c>
      <c r="BC52">
        <v>1</v>
      </c>
      <c r="BD52">
        <v>0</v>
      </c>
      <c r="BE52">
        <v>0</v>
      </c>
      <c r="BF52">
        <v>0</v>
      </c>
      <c r="BG52">
        <v>0</v>
      </c>
      <c r="BH52">
        <v>0</v>
      </c>
      <c r="BI52">
        <v>1</v>
      </c>
      <c r="BJ52">
        <v>0</v>
      </c>
      <c r="BK52">
        <v>0</v>
      </c>
    </row>
    <row r="53" spans="1:63" x14ac:dyDescent="0.25">
      <c r="A53" s="3">
        <v>2</v>
      </c>
      <c r="B53" s="1">
        <v>2202</v>
      </c>
      <c r="C53" s="3" t="s">
        <v>756</v>
      </c>
      <c r="D53" t="s">
        <v>1096</v>
      </c>
      <c r="E53" s="3">
        <v>4</v>
      </c>
      <c r="F53" t="s">
        <v>13369</v>
      </c>
      <c r="G53" s="3">
        <v>220104005</v>
      </c>
      <c r="H53">
        <v>220104</v>
      </c>
      <c r="I53" s="3" t="s">
        <v>13768</v>
      </c>
      <c r="J53" t="s">
        <v>10393</v>
      </c>
      <c r="K53" s="3">
        <v>4</v>
      </c>
      <c r="L53">
        <v>0</v>
      </c>
      <c r="M53" s="3">
        <v>0</v>
      </c>
      <c r="N53">
        <v>0</v>
      </c>
      <c r="O53" s="3">
        <v>0</v>
      </c>
      <c r="P53">
        <v>1</v>
      </c>
      <c r="Q53" s="3">
        <v>0</v>
      </c>
      <c r="R53">
        <v>0</v>
      </c>
      <c r="S53" s="3">
        <v>0</v>
      </c>
      <c r="T53" s="3">
        <v>0</v>
      </c>
      <c r="U53">
        <v>0</v>
      </c>
      <c r="V53">
        <v>1</v>
      </c>
      <c r="W53">
        <v>0</v>
      </c>
      <c r="X53">
        <v>0</v>
      </c>
      <c r="Y53">
        <v>0</v>
      </c>
      <c r="Z53">
        <v>0</v>
      </c>
      <c r="AA53">
        <v>0</v>
      </c>
      <c r="AB53">
        <v>0</v>
      </c>
      <c r="AC53">
        <v>1</v>
      </c>
      <c r="AD53">
        <v>0</v>
      </c>
      <c r="AE53">
        <v>0</v>
      </c>
      <c r="AF53">
        <v>0</v>
      </c>
      <c r="AG53">
        <v>0</v>
      </c>
      <c r="AH53">
        <v>0</v>
      </c>
      <c r="AI53">
        <v>1</v>
      </c>
      <c r="AJ53">
        <v>0</v>
      </c>
      <c r="AK53">
        <v>0</v>
      </c>
      <c r="AL53">
        <v>0</v>
      </c>
      <c r="AM53">
        <v>0</v>
      </c>
      <c r="AN53">
        <v>0</v>
      </c>
      <c r="AO53">
        <v>0</v>
      </c>
      <c r="AP53">
        <v>1</v>
      </c>
      <c r="AQ53">
        <v>0</v>
      </c>
      <c r="AR53">
        <v>0</v>
      </c>
      <c r="AS53">
        <v>0</v>
      </c>
      <c r="AT53">
        <v>0</v>
      </c>
      <c r="AU53">
        <v>0</v>
      </c>
      <c r="AV53">
        <v>1</v>
      </c>
      <c r="AW53">
        <v>0</v>
      </c>
      <c r="AX53">
        <v>0</v>
      </c>
      <c r="AY53">
        <v>0</v>
      </c>
      <c r="AZ53">
        <v>0</v>
      </c>
      <c r="BA53">
        <v>0</v>
      </c>
      <c r="BB53">
        <v>0</v>
      </c>
      <c r="BC53">
        <v>1</v>
      </c>
      <c r="BD53">
        <v>0</v>
      </c>
      <c r="BE53">
        <v>0</v>
      </c>
      <c r="BF53">
        <v>0</v>
      </c>
      <c r="BG53">
        <v>0</v>
      </c>
      <c r="BH53">
        <v>0</v>
      </c>
      <c r="BI53">
        <v>1</v>
      </c>
      <c r="BJ53">
        <v>0</v>
      </c>
      <c r="BK53">
        <v>0</v>
      </c>
    </row>
    <row r="54" spans="1:63" x14ac:dyDescent="0.25">
      <c r="A54" s="3">
        <v>2</v>
      </c>
      <c r="B54" s="1">
        <v>2203</v>
      </c>
      <c r="C54" s="3" t="s">
        <v>756</v>
      </c>
      <c r="D54" t="s">
        <v>1099</v>
      </c>
      <c r="E54" s="3">
        <v>1</v>
      </c>
      <c r="F54" t="s">
        <v>13767</v>
      </c>
      <c r="G54" s="3">
        <v>220104005</v>
      </c>
      <c r="H54">
        <v>220104</v>
      </c>
      <c r="I54" s="3" t="s">
        <v>13768</v>
      </c>
      <c r="J54" t="s">
        <v>10393</v>
      </c>
      <c r="K54" s="3">
        <v>1</v>
      </c>
      <c r="L54">
        <v>0</v>
      </c>
      <c r="M54" s="3">
        <v>14.5</v>
      </c>
      <c r="N54">
        <v>0</v>
      </c>
      <c r="O54" s="3">
        <v>0</v>
      </c>
      <c r="P54">
        <v>12.7</v>
      </c>
      <c r="Q54" s="3">
        <v>0</v>
      </c>
      <c r="R54">
        <v>11.9</v>
      </c>
      <c r="S54" s="3">
        <v>0</v>
      </c>
      <c r="T54" s="3">
        <v>11.2</v>
      </c>
      <c r="U54">
        <v>0</v>
      </c>
      <c r="V54">
        <v>1</v>
      </c>
      <c r="W54">
        <v>0</v>
      </c>
      <c r="X54">
        <v>9.6</v>
      </c>
      <c r="Y54">
        <v>0</v>
      </c>
      <c r="Z54">
        <v>0</v>
      </c>
      <c r="AA54">
        <v>0</v>
      </c>
      <c r="AB54">
        <v>0</v>
      </c>
      <c r="AC54">
        <v>1</v>
      </c>
      <c r="AD54">
        <v>0</v>
      </c>
      <c r="AE54">
        <v>23.8</v>
      </c>
      <c r="AF54">
        <v>0</v>
      </c>
      <c r="AG54">
        <v>0</v>
      </c>
      <c r="AH54">
        <v>0</v>
      </c>
      <c r="AI54">
        <v>1</v>
      </c>
      <c r="AJ54">
        <v>0</v>
      </c>
      <c r="AK54">
        <v>0</v>
      </c>
      <c r="AL54">
        <v>0</v>
      </c>
      <c r="AM54">
        <v>0</v>
      </c>
      <c r="AN54">
        <v>0</v>
      </c>
      <c r="AO54">
        <v>0</v>
      </c>
      <c r="AP54">
        <v>1</v>
      </c>
      <c r="AQ54">
        <v>0</v>
      </c>
      <c r="AR54">
        <v>0</v>
      </c>
      <c r="AS54">
        <v>0</v>
      </c>
      <c r="AT54">
        <v>8.5</v>
      </c>
      <c r="AU54">
        <v>0</v>
      </c>
      <c r="AV54">
        <v>1</v>
      </c>
      <c r="AW54">
        <v>0</v>
      </c>
      <c r="AX54">
        <v>0</v>
      </c>
      <c r="AY54">
        <v>0</v>
      </c>
      <c r="AZ54">
        <v>0</v>
      </c>
      <c r="BA54">
        <v>13.8</v>
      </c>
      <c r="BB54">
        <v>0</v>
      </c>
      <c r="BC54">
        <v>1</v>
      </c>
      <c r="BD54">
        <v>0</v>
      </c>
      <c r="BE54">
        <v>0</v>
      </c>
      <c r="BF54">
        <v>0</v>
      </c>
      <c r="BG54">
        <v>0</v>
      </c>
      <c r="BH54">
        <v>0</v>
      </c>
      <c r="BI54">
        <v>7.6</v>
      </c>
      <c r="BJ54">
        <v>0</v>
      </c>
      <c r="BK54">
        <v>8.6999999999999993</v>
      </c>
    </row>
    <row r="55" spans="1:63" x14ac:dyDescent="0.25">
      <c r="A55" s="3">
        <v>2</v>
      </c>
      <c r="B55" s="1">
        <v>2203</v>
      </c>
      <c r="C55" s="3" t="s">
        <v>756</v>
      </c>
      <c r="D55" t="s">
        <v>1099</v>
      </c>
      <c r="E55" s="3">
        <v>2</v>
      </c>
      <c r="F55" t="s">
        <v>13769</v>
      </c>
      <c r="G55" s="3">
        <v>220104005</v>
      </c>
      <c r="H55">
        <v>220104</v>
      </c>
      <c r="I55" s="3" t="s">
        <v>13768</v>
      </c>
      <c r="J55" t="s">
        <v>10393</v>
      </c>
      <c r="K55" s="3">
        <v>2</v>
      </c>
      <c r="L55">
        <v>0</v>
      </c>
      <c r="M55" s="3">
        <v>29</v>
      </c>
      <c r="N55">
        <v>0</v>
      </c>
      <c r="O55" s="3">
        <v>0</v>
      </c>
      <c r="P55">
        <v>12.7</v>
      </c>
      <c r="Q55" s="3">
        <v>0</v>
      </c>
      <c r="R55">
        <v>9.5</v>
      </c>
      <c r="S55" s="3">
        <v>9</v>
      </c>
      <c r="T55" s="3">
        <v>8.6999999999999993</v>
      </c>
      <c r="U55">
        <v>0</v>
      </c>
      <c r="V55">
        <v>15.8</v>
      </c>
      <c r="W55">
        <v>15.1</v>
      </c>
      <c r="X55">
        <v>28.8</v>
      </c>
      <c r="Y55">
        <v>0</v>
      </c>
      <c r="Z55">
        <v>0</v>
      </c>
      <c r="AA55">
        <v>0</v>
      </c>
      <c r="AB55">
        <v>0</v>
      </c>
      <c r="AC55">
        <v>1</v>
      </c>
      <c r="AD55">
        <v>0</v>
      </c>
      <c r="AE55">
        <v>37.4</v>
      </c>
      <c r="AF55">
        <v>0</v>
      </c>
      <c r="AG55">
        <v>0</v>
      </c>
      <c r="AH55">
        <v>0</v>
      </c>
      <c r="AI55">
        <v>1</v>
      </c>
      <c r="AJ55">
        <v>7.5</v>
      </c>
      <c r="AK55">
        <v>9.6</v>
      </c>
      <c r="AL55">
        <v>0</v>
      </c>
      <c r="AM55">
        <v>0</v>
      </c>
      <c r="AN55">
        <v>0</v>
      </c>
      <c r="AO55">
        <v>0</v>
      </c>
      <c r="AP55">
        <v>1</v>
      </c>
      <c r="AQ55">
        <v>12.3</v>
      </c>
      <c r="AR55">
        <v>0</v>
      </c>
      <c r="AS55">
        <v>0</v>
      </c>
      <c r="AT55">
        <v>8.5</v>
      </c>
      <c r="AU55">
        <v>0</v>
      </c>
      <c r="AV55">
        <v>1</v>
      </c>
      <c r="AW55">
        <v>0</v>
      </c>
      <c r="AX55">
        <v>28.8</v>
      </c>
      <c r="AY55">
        <v>0</v>
      </c>
      <c r="AZ55">
        <v>0</v>
      </c>
      <c r="BA55">
        <v>41.5</v>
      </c>
      <c r="BB55">
        <v>0</v>
      </c>
      <c r="BC55">
        <v>1</v>
      </c>
      <c r="BD55">
        <v>0</v>
      </c>
      <c r="BE55">
        <v>9.1</v>
      </c>
      <c r="BF55">
        <v>0</v>
      </c>
      <c r="BG55">
        <v>0</v>
      </c>
      <c r="BH55">
        <v>8</v>
      </c>
      <c r="BI55">
        <v>7.6</v>
      </c>
      <c r="BJ55">
        <v>0</v>
      </c>
      <c r="BK55">
        <v>8.6999999999999993</v>
      </c>
    </row>
    <row r="56" spans="1:63" x14ac:dyDescent="0.25">
      <c r="A56" s="3">
        <v>2</v>
      </c>
      <c r="B56" s="1">
        <v>2203</v>
      </c>
      <c r="C56" s="3" t="s">
        <v>756</v>
      </c>
      <c r="D56" t="s">
        <v>1099</v>
      </c>
      <c r="E56" s="3">
        <v>3</v>
      </c>
      <c r="F56" t="s">
        <v>13367</v>
      </c>
      <c r="G56" s="3">
        <v>220104005</v>
      </c>
      <c r="H56">
        <v>220104</v>
      </c>
      <c r="I56" s="3" t="s">
        <v>13768</v>
      </c>
      <c r="J56" t="s">
        <v>10393</v>
      </c>
      <c r="K56" s="3">
        <v>3</v>
      </c>
      <c r="L56">
        <v>0</v>
      </c>
      <c r="M56" s="3">
        <v>14.5</v>
      </c>
      <c r="N56">
        <v>0</v>
      </c>
      <c r="O56" s="3">
        <v>0</v>
      </c>
      <c r="P56">
        <v>1</v>
      </c>
      <c r="Q56" s="3">
        <v>0</v>
      </c>
      <c r="R56">
        <v>0</v>
      </c>
      <c r="S56" s="3">
        <v>9</v>
      </c>
      <c r="T56" s="3">
        <v>0</v>
      </c>
      <c r="U56">
        <v>0</v>
      </c>
      <c r="V56">
        <v>15.8</v>
      </c>
      <c r="W56">
        <v>15.1</v>
      </c>
      <c r="X56">
        <v>19.2</v>
      </c>
      <c r="Y56">
        <v>0</v>
      </c>
      <c r="Z56">
        <v>0</v>
      </c>
      <c r="AA56">
        <v>0</v>
      </c>
      <c r="AB56">
        <v>0</v>
      </c>
      <c r="AC56">
        <v>1</v>
      </c>
      <c r="AD56">
        <v>0</v>
      </c>
      <c r="AE56">
        <v>18.7</v>
      </c>
      <c r="AF56">
        <v>0</v>
      </c>
      <c r="AG56">
        <v>0</v>
      </c>
      <c r="AH56">
        <v>0</v>
      </c>
      <c r="AI56">
        <v>1</v>
      </c>
      <c r="AJ56">
        <v>7.5</v>
      </c>
      <c r="AK56">
        <v>9.6</v>
      </c>
      <c r="AL56">
        <v>0</v>
      </c>
      <c r="AM56">
        <v>0</v>
      </c>
      <c r="AN56">
        <v>0</v>
      </c>
      <c r="AO56">
        <v>0</v>
      </c>
      <c r="AP56">
        <v>1</v>
      </c>
      <c r="AQ56">
        <v>12.3</v>
      </c>
      <c r="AR56">
        <v>0</v>
      </c>
      <c r="AS56">
        <v>0</v>
      </c>
      <c r="AT56">
        <v>0</v>
      </c>
      <c r="AU56">
        <v>0</v>
      </c>
      <c r="AV56">
        <v>1</v>
      </c>
      <c r="AW56">
        <v>0</v>
      </c>
      <c r="AX56">
        <v>28.8</v>
      </c>
      <c r="AY56">
        <v>0</v>
      </c>
      <c r="AZ56">
        <v>0</v>
      </c>
      <c r="BA56">
        <v>27.6</v>
      </c>
      <c r="BB56">
        <v>0</v>
      </c>
      <c r="BC56">
        <v>1</v>
      </c>
      <c r="BD56">
        <v>0</v>
      </c>
      <c r="BE56">
        <v>9.1</v>
      </c>
      <c r="BF56">
        <v>0</v>
      </c>
      <c r="BG56">
        <v>0</v>
      </c>
      <c r="BH56">
        <v>8</v>
      </c>
      <c r="BI56">
        <v>1</v>
      </c>
      <c r="BJ56">
        <v>0</v>
      </c>
      <c r="BK56">
        <v>0</v>
      </c>
    </row>
    <row r="57" spans="1:63" x14ac:dyDescent="0.25">
      <c r="A57" s="3">
        <v>2</v>
      </c>
      <c r="B57" s="1">
        <v>2203</v>
      </c>
      <c r="C57" s="3" t="s">
        <v>756</v>
      </c>
      <c r="D57" t="s">
        <v>1099</v>
      </c>
      <c r="E57" s="3">
        <v>4</v>
      </c>
      <c r="F57" t="s">
        <v>13369</v>
      </c>
      <c r="G57" s="3">
        <v>220104005</v>
      </c>
      <c r="H57">
        <v>220104</v>
      </c>
      <c r="I57" s="3" t="s">
        <v>13768</v>
      </c>
      <c r="J57" t="s">
        <v>10393</v>
      </c>
      <c r="K57" s="3">
        <v>4</v>
      </c>
      <c r="L57">
        <v>0</v>
      </c>
      <c r="M57" s="3">
        <v>14.5</v>
      </c>
      <c r="N57">
        <v>0</v>
      </c>
      <c r="O57" s="3">
        <v>0</v>
      </c>
      <c r="P57">
        <v>12.7</v>
      </c>
      <c r="Q57" s="3">
        <v>0</v>
      </c>
      <c r="R57">
        <v>9.5</v>
      </c>
      <c r="S57" s="3">
        <v>0</v>
      </c>
      <c r="T57" s="3">
        <v>8.6999999999999993</v>
      </c>
      <c r="U57">
        <v>0</v>
      </c>
      <c r="V57">
        <v>1</v>
      </c>
      <c r="W57">
        <v>0</v>
      </c>
      <c r="X57">
        <v>9.6</v>
      </c>
      <c r="Y57">
        <v>0</v>
      </c>
      <c r="Z57">
        <v>0</v>
      </c>
      <c r="AA57">
        <v>0</v>
      </c>
      <c r="AB57">
        <v>0</v>
      </c>
      <c r="AC57">
        <v>1</v>
      </c>
      <c r="AD57">
        <v>0</v>
      </c>
      <c r="AE57">
        <v>18.7</v>
      </c>
      <c r="AF57">
        <v>0</v>
      </c>
      <c r="AG57">
        <v>0</v>
      </c>
      <c r="AH57">
        <v>0</v>
      </c>
      <c r="AI57">
        <v>1</v>
      </c>
      <c r="AJ57">
        <v>0</v>
      </c>
      <c r="AK57">
        <v>0</v>
      </c>
      <c r="AL57">
        <v>0</v>
      </c>
      <c r="AM57">
        <v>0</v>
      </c>
      <c r="AN57">
        <v>0</v>
      </c>
      <c r="AO57">
        <v>0</v>
      </c>
      <c r="AP57">
        <v>1</v>
      </c>
      <c r="AQ57">
        <v>0</v>
      </c>
      <c r="AR57">
        <v>0</v>
      </c>
      <c r="AS57">
        <v>0</v>
      </c>
      <c r="AT57">
        <v>8.5</v>
      </c>
      <c r="AU57">
        <v>0</v>
      </c>
      <c r="AV57">
        <v>1</v>
      </c>
      <c r="AW57">
        <v>0</v>
      </c>
      <c r="AX57">
        <v>0</v>
      </c>
      <c r="AY57">
        <v>0</v>
      </c>
      <c r="AZ57">
        <v>0</v>
      </c>
      <c r="BA57">
        <v>13.8</v>
      </c>
      <c r="BB57">
        <v>0</v>
      </c>
      <c r="BC57">
        <v>1</v>
      </c>
      <c r="BD57">
        <v>0</v>
      </c>
      <c r="BE57">
        <v>0</v>
      </c>
      <c r="BF57">
        <v>0</v>
      </c>
      <c r="BG57">
        <v>0</v>
      </c>
      <c r="BH57">
        <v>0</v>
      </c>
      <c r="BI57">
        <v>7.6</v>
      </c>
      <c r="BJ57">
        <v>0</v>
      </c>
      <c r="BK57">
        <v>8.6999999999999993</v>
      </c>
    </row>
    <row r="58" spans="1:63" x14ac:dyDescent="0.25">
      <c r="A58" s="3">
        <v>2</v>
      </c>
      <c r="B58" s="1">
        <v>2301</v>
      </c>
      <c r="C58" s="3" t="s">
        <v>756</v>
      </c>
      <c r="D58" t="s">
        <v>1102</v>
      </c>
      <c r="E58" s="3">
        <v>1</v>
      </c>
      <c r="F58" t="s">
        <v>13767</v>
      </c>
      <c r="G58" s="3">
        <v>220104005</v>
      </c>
      <c r="H58">
        <v>220104</v>
      </c>
      <c r="I58" s="3" t="s">
        <v>13768</v>
      </c>
      <c r="J58" t="s">
        <v>10393</v>
      </c>
      <c r="K58" s="3">
        <v>1</v>
      </c>
      <c r="L58">
        <v>0</v>
      </c>
      <c r="M58" s="3">
        <v>0</v>
      </c>
      <c r="N58">
        <v>0</v>
      </c>
      <c r="O58" s="3">
        <v>0</v>
      </c>
      <c r="P58">
        <v>1</v>
      </c>
      <c r="Q58" s="3">
        <v>0</v>
      </c>
      <c r="R58">
        <v>0</v>
      </c>
      <c r="S58" s="3">
        <v>11.4</v>
      </c>
      <c r="T58" s="3">
        <v>3.8</v>
      </c>
      <c r="U58">
        <v>0</v>
      </c>
      <c r="V58">
        <v>1</v>
      </c>
      <c r="W58">
        <v>0</v>
      </c>
      <c r="X58">
        <v>0</v>
      </c>
      <c r="Y58">
        <v>0</v>
      </c>
      <c r="Z58">
        <v>0</v>
      </c>
      <c r="AA58">
        <v>0</v>
      </c>
      <c r="AB58">
        <v>0</v>
      </c>
      <c r="AC58">
        <v>1</v>
      </c>
      <c r="AD58">
        <v>0</v>
      </c>
      <c r="AE58">
        <v>0</v>
      </c>
      <c r="AF58">
        <v>15.1</v>
      </c>
      <c r="AG58">
        <v>3.8</v>
      </c>
      <c r="AH58">
        <v>0</v>
      </c>
      <c r="AI58">
        <v>1</v>
      </c>
      <c r="AJ58">
        <v>0</v>
      </c>
      <c r="AK58">
        <v>0</v>
      </c>
      <c r="AL58">
        <v>0</v>
      </c>
      <c r="AM58">
        <v>0</v>
      </c>
      <c r="AN58">
        <v>0</v>
      </c>
      <c r="AO58">
        <v>0</v>
      </c>
      <c r="AP58">
        <v>1</v>
      </c>
      <c r="AQ58">
        <v>3.8</v>
      </c>
      <c r="AR58">
        <v>0</v>
      </c>
      <c r="AS58">
        <v>5</v>
      </c>
      <c r="AT58">
        <v>0</v>
      </c>
      <c r="AU58">
        <v>0</v>
      </c>
      <c r="AV58">
        <v>1</v>
      </c>
      <c r="AW58">
        <v>10.6</v>
      </c>
      <c r="AX58">
        <v>0</v>
      </c>
      <c r="AY58">
        <v>0</v>
      </c>
      <c r="AZ58">
        <v>0</v>
      </c>
      <c r="BA58">
        <v>0</v>
      </c>
      <c r="BB58">
        <v>0</v>
      </c>
      <c r="BC58">
        <v>1</v>
      </c>
      <c r="BD58">
        <v>0</v>
      </c>
      <c r="BE58">
        <v>4.9000000000000004</v>
      </c>
      <c r="BF58">
        <v>0</v>
      </c>
      <c r="BG58">
        <v>0</v>
      </c>
      <c r="BH58">
        <v>5.2</v>
      </c>
      <c r="BI58">
        <v>5.2</v>
      </c>
      <c r="BJ58">
        <v>5.3</v>
      </c>
      <c r="BK58">
        <v>5</v>
      </c>
    </row>
    <row r="59" spans="1:63" x14ac:dyDescent="0.25">
      <c r="A59" s="3">
        <v>2</v>
      </c>
      <c r="B59" s="1">
        <v>2301</v>
      </c>
      <c r="C59" s="3" t="s">
        <v>756</v>
      </c>
      <c r="D59" t="s">
        <v>1102</v>
      </c>
      <c r="E59" s="3">
        <v>2</v>
      </c>
      <c r="F59" t="s">
        <v>13769</v>
      </c>
      <c r="G59" s="3">
        <v>220104005</v>
      </c>
      <c r="H59">
        <v>220104</v>
      </c>
      <c r="I59" s="3" t="s">
        <v>13768</v>
      </c>
      <c r="J59" t="s">
        <v>10393</v>
      </c>
      <c r="K59" s="3">
        <v>2</v>
      </c>
      <c r="L59">
        <v>7.9</v>
      </c>
      <c r="M59" s="3">
        <v>0</v>
      </c>
      <c r="N59">
        <v>3.9</v>
      </c>
      <c r="O59" s="3">
        <v>0</v>
      </c>
      <c r="P59">
        <v>1</v>
      </c>
      <c r="Q59" s="3">
        <v>0</v>
      </c>
      <c r="R59">
        <v>0</v>
      </c>
      <c r="S59" s="3">
        <v>19.8</v>
      </c>
      <c r="T59" s="3">
        <v>20</v>
      </c>
      <c r="U59">
        <v>10.199999999999999</v>
      </c>
      <c r="V59">
        <v>10.4</v>
      </c>
      <c r="W59">
        <v>5.3</v>
      </c>
      <c r="X59">
        <v>0</v>
      </c>
      <c r="Y59">
        <v>4</v>
      </c>
      <c r="Z59">
        <v>0</v>
      </c>
      <c r="AA59">
        <v>3.9</v>
      </c>
      <c r="AB59">
        <v>0</v>
      </c>
      <c r="AC59">
        <v>1</v>
      </c>
      <c r="AD59">
        <v>3.8</v>
      </c>
      <c r="AE59">
        <v>4.9000000000000004</v>
      </c>
      <c r="AF59">
        <v>14.9</v>
      </c>
      <c r="AG59">
        <v>5</v>
      </c>
      <c r="AH59">
        <v>0</v>
      </c>
      <c r="AI59">
        <v>15.6</v>
      </c>
      <c r="AJ59">
        <v>0</v>
      </c>
      <c r="AK59">
        <v>17.8</v>
      </c>
      <c r="AL59">
        <v>4</v>
      </c>
      <c r="AM59">
        <v>0</v>
      </c>
      <c r="AN59">
        <v>0</v>
      </c>
      <c r="AO59">
        <v>0</v>
      </c>
      <c r="AP59">
        <v>1</v>
      </c>
      <c r="AQ59">
        <v>11.5</v>
      </c>
      <c r="AR59">
        <v>4.9000000000000004</v>
      </c>
      <c r="AS59">
        <v>5</v>
      </c>
      <c r="AT59">
        <v>20.2</v>
      </c>
      <c r="AU59">
        <v>15.4</v>
      </c>
      <c r="AV59">
        <v>1</v>
      </c>
      <c r="AW59">
        <v>26.6</v>
      </c>
      <c r="AX59">
        <v>7.1</v>
      </c>
      <c r="AY59">
        <v>4</v>
      </c>
      <c r="AZ59">
        <v>3.9</v>
      </c>
      <c r="BA59">
        <v>3.9</v>
      </c>
      <c r="BB59">
        <v>15.6</v>
      </c>
      <c r="BC59">
        <v>3.9</v>
      </c>
      <c r="BD59">
        <v>0</v>
      </c>
      <c r="BE59">
        <v>4.9000000000000004</v>
      </c>
      <c r="BF59">
        <v>0</v>
      </c>
      <c r="BG59">
        <v>15.2</v>
      </c>
      <c r="BH59">
        <v>10.3</v>
      </c>
      <c r="BI59">
        <v>10.5</v>
      </c>
      <c r="BJ59">
        <v>10.7</v>
      </c>
      <c r="BK59">
        <v>20</v>
      </c>
    </row>
    <row r="60" spans="1:63" x14ac:dyDescent="0.25">
      <c r="A60" s="3">
        <v>2</v>
      </c>
      <c r="B60" s="1">
        <v>2301</v>
      </c>
      <c r="C60" s="3" t="s">
        <v>756</v>
      </c>
      <c r="D60" t="s">
        <v>1102</v>
      </c>
      <c r="E60" s="3">
        <v>3</v>
      </c>
      <c r="F60" t="s">
        <v>13367</v>
      </c>
      <c r="G60" s="3">
        <v>220104005</v>
      </c>
      <c r="H60">
        <v>220104</v>
      </c>
      <c r="I60" s="3" t="s">
        <v>13768</v>
      </c>
      <c r="J60" t="s">
        <v>10393</v>
      </c>
      <c r="K60" s="3">
        <v>3</v>
      </c>
      <c r="L60">
        <v>7.9</v>
      </c>
      <c r="M60" s="3">
        <v>0</v>
      </c>
      <c r="N60">
        <v>3.9</v>
      </c>
      <c r="O60" s="3">
        <v>0</v>
      </c>
      <c r="P60">
        <v>1</v>
      </c>
      <c r="Q60" s="3">
        <v>0</v>
      </c>
      <c r="R60">
        <v>0</v>
      </c>
      <c r="S60" s="3">
        <v>4.9000000000000004</v>
      </c>
      <c r="T60" s="3">
        <v>15</v>
      </c>
      <c r="U60">
        <v>10.199999999999999</v>
      </c>
      <c r="V60">
        <v>5.2</v>
      </c>
      <c r="W60">
        <v>5.3</v>
      </c>
      <c r="X60">
        <v>0</v>
      </c>
      <c r="Y60">
        <v>4</v>
      </c>
      <c r="Z60">
        <v>0</v>
      </c>
      <c r="AA60">
        <v>3.9</v>
      </c>
      <c r="AB60">
        <v>0</v>
      </c>
      <c r="AC60">
        <v>1</v>
      </c>
      <c r="AD60">
        <v>3.8</v>
      </c>
      <c r="AE60">
        <v>4.9000000000000004</v>
      </c>
      <c r="AF60">
        <v>5</v>
      </c>
      <c r="AG60">
        <v>0</v>
      </c>
      <c r="AH60">
        <v>0</v>
      </c>
      <c r="AI60">
        <v>15.6</v>
      </c>
      <c r="AJ60">
        <v>0</v>
      </c>
      <c r="AK60">
        <v>17.8</v>
      </c>
      <c r="AL60">
        <v>4</v>
      </c>
      <c r="AM60">
        <v>0</v>
      </c>
      <c r="AN60">
        <v>0</v>
      </c>
      <c r="AO60">
        <v>0</v>
      </c>
      <c r="AP60">
        <v>1</v>
      </c>
      <c r="AQ60">
        <v>7.7</v>
      </c>
      <c r="AR60">
        <v>4.9000000000000004</v>
      </c>
      <c r="AS60">
        <v>0</v>
      </c>
      <c r="AT60">
        <v>20.2</v>
      </c>
      <c r="AU60">
        <v>15.4</v>
      </c>
      <c r="AV60">
        <v>1</v>
      </c>
      <c r="AW60">
        <v>5.3</v>
      </c>
      <c r="AX60">
        <v>7.1</v>
      </c>
      <c r="AY60">
        <v>4</v>
      </c>
      <c r="AZ60">
        <v>3.9</v>
      </c>
      <c r="BA60">
        <v>3.9</v>
      </c>
      <c r="BB60">
        <v>15.6</v>
      </c>
      <c r="BC60">
        <v>3.9</v>
      </c>
      <c r="BD60">
        <v>0</v>
      </c>
      <c r="BE60">
        <v>0</v>
      </c>
      <c r="BF60">
        <v>0</v>
      </c>
      <c r="BG60">
        <v>15.2</v>
      </c>
      <c r="BH60">
        <v>5.2</v>
      </c>
      <c r="BI60">
        <v>1</v>
      </c>
      <c r="BJ60">
        <v>5.3</v>
      </c>
      <c r="BK60">
        <v>15</v>
      </c>
    </row>
    <row r="61" spans="1:63" x14ac:dyDescent="0.25">
      <c r="A61" s="3">
        <v>2</v>
      </c>
      <c r="B61" s="1">
        <v>2301</v>
      </c>
      <c r="C61" s="3" t="s">
        <v>756</v>
      </c>
      <c r="D61" t="s">
        <v>1102</v>
      </c>
      <c r="E61" s="3">
        <v>4</v>
      </c>
      <c r="F61" t="s">
        <v>13369</v>
      </c>
      <c r="G61" s="3">
        <v>220104005</v>
      </c>
      <c r="H61">
        <v>220104</v>
      </c>
      <c r="I61" s="3" t="s">
        <v>13768</v>
      </c>
      <c r="J61" t="s">
        <v>10393</v>
      </c>
      <c r="K61" s="3">
        <v>4</v>
      </c>
      <c r="L61">
        <v>0</v>
      </c>
      <c r="M61" s="3">
        <v>0</v>
      </c>
      <c r="N61">
        <v>0</v>
      </c>
      <c r="O61" s="3">
        <v>0</v>
      </c>
      <c r="P61">
        <v>1</v>
      </c>
      <c r="Q61" s="3">
        <v>0</v>
      </c>
      <c r="R61">
        <v>0</v>
      </c>
      <c r="S61" s="3">
        <v>14.8</v>
      </c>
      <c r="T61" s="3">
        <v>5</v>
      </c>
      <c r="U61">
        <v>0</v>
      </c>
      <c r="V61">
        <v>5.2</v>
      </c>
      <c r="W61">
        <v>0</v>
      </c>
      <c r="X61">
        <v>0</v>
      </c>
      <c r="Y61">
        <v>0</v>
      </c>
      <c r="Z61">
        <v>0</v>
      </c>
      <c r="AA61">
        <v>0</v>
      </c>
      <c r="AB61">
        <v>0</v>
      </c>
      <c r="AC61">
        <v>1</v>
      </c>
      <c r="AD61">
        <v>0</v>
      </c>
      <c r="AE61">
        <v>0</v>
      </c>
      <c r="AF61">
        <v>9.9</v>
      </c>
      <c r="AG61">
        <v>5</v>
      </c>
      <c r="AH61">
        <v>0</v>
      </c>
      <c r="AI61">
        <v>1</v>
      </c>
      <c r="AJ61">
        <v>0</v>
      </c>
      <c r="AK61">
        <v>0</v>
      </c>
      <c r="AL61">
        <v>0</v>
      </c>
      <c r="AM61">
        <v>0</v>
      </c>
      <c r="AN61">
        <v>0</v>
      </c>
      <c r="AO61">
        <v>0</v>
      </c>
      <c r="AP61">
        <v>1</v>
      </c>
      <c r="AQ61">
        <v>3.8</v>
      </c>
      <c r="AR61">
        <v>0</v>
      </c>
      <c r="AS61">
        <v>5</v>
      </c>
      <c r="AT61">
        <v>0</v>
      </c>
      <c r="AU61">
        <v>0</v>
      </c>
      <c r="AV61">
        <v>1</v>
      </c>
      <c r="AW61">
        <v>21.2</v>
      </c>
      <c r="AX61">
        <v>0</v>
      </c>
      <c r="AY61">
        <v>0</v>
      </c>
      <c r="AZ61">
        <v>0</v>
      </c>
      <c r="BA61">
        <v>0</v>
      </c>
      <c r="BB61">
        <v>0</v>
      </c>
      <c r="BC61">
        <v>1</v>
      </c>
      <c r="BD61">
        <v>0</v>
      </c>
      <c r="BE61">
        <v>4.9000000000000004</v>
      </c>
      <c r="BF61">
        <v>0</v>
      </c>
      <c r="BG61">
        <v>0</v>
      </c>
      <c r="BH61">
        <v>5.2</v>
      </c>
      <c r="BI61">
        <v>10.5</v>
      </c>
      <c r="BJ61">
        <v>5.3</v>
      </c>
      <c r="BK61">
        <v>5</v>
      </c>
    </row>
    <row r="62" spans="1:63" x14ac:dyDescent="0.25">
      <c r="A62" s="3">
        <v>2</v>
      </c>
      <c r="B62" s="1">
        <v>2302</v>
      </c>
      <c r="C62" s="3" t="s">
        <v>756</v>
      </c>
      <c r="D62" t="s">
        <v>1105</v>
      </c>
      <c r="E62" s="3">
        <v>1</v>
      </c>
      <c r="F62" t="s">
        <v>13767</v>
      </c>
      <c r="G62" s="3">
        <v>220104005</v>
      </c>
      <c r="H62">
        <v>220104</v>
      </c>
      <c r="I62" s="3" t="s">
        <v>13768</v>
      </c>
      <c r="J62" t="s">
        <v>10393</v>
      </c>
      <c r="K62" s="3">
        <v>1</v>
      </c>
      <c r="L62">
        <v>0</v>
      </c>
      <c r="M62" s="3">
        <v>0</v>
      </c>
      <c r="N62">
        <v>0</v>
      </c>
      <c r="O62" s="3">
        <v>0</v>
      </c>
      <c r="P62">
        <v>1</v>
      </c>
      <c r="Q62" s="3">
        <v>0</v>
      </c>
      <c r="R62">
        <v>0</v>
      </c>
      <c r="S62" s="3">
        <v>0</v>
      </c>
      <c r="T62" s="3">
        <v>0</v>
      </c>
      <c r="U62">
        <v>0</v>
      </c>
      <c r="V62">
        <v>1</v>
      </c>
      <c r="W62">
        <v>0</v>
      </c>
      <c r="X62">
        <v>0</v>
      </c>
      <c r="Y62">
        <v>0</v>
      </c>
      <c r="Z62">
        <v>0</v>
      </c>
      <c r="AA62">
        <v>0</v>
      </c>
      <c r="AB62">
        <v>0</v>
      </c>
      <c r="AC62">
        <v>1</v>
      </c>
      <c r="AD62">
        <v>0</v>
      </c>
      <c r="AE62">
        <v>0</v>
      </c>
      <c r="AF62">
        <v>0</v>
      </c>
      <c r="AG62">
        <v>0</v>
      </c>
      <c r="AH62">
        <v>0</v>
      </c>
      <c r="AI62">
        <v>1</v>
      </c>
      <c r="AJ62">
        <v>0</v>
      </c>
      <c r="AK62">
        <v>0</v>
      </c>
      <c r="AL62">
        <v>0</v>
      </c>
      <c r="AM62">
        <v>0</v>
      </c>
      <c r="AN62">
        <v>0</v>
      </c>
      <c r="AO62">
        <v>0</v>
      </c>
      <c r="AP62">
        <v>1</v>
      </c>
      <c r="AQ62">
        <v>0</v>
      </c>
      <c r="AR62">
        <v>0</v>
      </c>
      <c r="AS62">
        <v>0</v>
      </c>
      <c r="AT62">
        <v>0</v>
      </c>
      <c r="AU62">
        <v>0</v>
      </c>
      <c r="AV62">
        <v>1</v>
      </c>
      <c r="AW62">
        <v>0</v>
      </c>
      <c r="AX62">
        <v>0</v>
      </c>
      <c r="AY62">
        <v>0</v>
      </c>
      <c r="AZ62">
        <v>0</v>
      </c>
      <c r="BA62">
        <v>0</v>
      </c>
      <c r="BB62">
        <v>0</v>
      </c>
      <c r="BC62">
        <v>1</v>
      </c>
      <c r="BD62">
        <v>0</v>
      </c>
      <c r="BE62">
        <v>0</v>
      </c>
      <c r="BF62">
        <v>38.200000000000003</v>
      </c>
      <c r="BG62">
        <v>0</v>
      </c>
      <c r="BH62">
        <v>0</v>
      </c>
      <c r="BI62">
        <v>1</v>
      </c>
      <c r="BJ62">
        <v>0</v>
      </c>
      <c r="BK62">
        <v>0</v>
      </c>
    </row>
    <row r="63" spans="1:63" x14ac:dyDescent="0.25">
      <c r="A63" s="3">
        <v>2</v>
      </c>
      <c r="B63" s="1">
        <v>2302</v>
      </c>
      <c r="C63" s="3" t="s">
        <v>756</v>
      </c>
      <c r="D63" t="s">
        <v>1105</v>
      </c>
      <c r="E63" s="3">
        <v>2</v>
      </c>
      <c r="F63" t="s">
        <v>13769</v>
      </c>
      <c r="G63" s="3">
        <v>220104005</v>
      </c>
      <c r="H63">
        <v>220104</v>
      </c>
      <c r="I63" s="3" t="s">
        <v>13768</v>
      </c>
      <c r="J63" t="s">
        <v>10393</v>
      </c>
      <c r="K63" s="3">
        <v>2</v>
      </c>
      <c r="L63">
        <v>0</v>
      </c>
      <c r="M63" s="3">
        <v>0</v>
      </c>
      <c r="N63">
        <v>26</v>
      </c>
      <c r="O63" s="3">
        <v>13.4</v>
      </c>
      <c r="P63">
        <v>13.7</v>
      </c>
      <c r="Q63" s="3">
        <v>0</v>
      </c>
      <c r="R63">
        <v>0</v>
      </c>
      <c r="S63" s="3">
        <v>0</v>
      </c>
      <c r="T63" s="3">
        <v>0</v>
      </c>
      <c r="U63">
        <v>0</v>
      </c>
      <c r="V63">
        <v>1</v>
      </c>
      <c r="W63">
        <v>0</v>
      </c>
      <c r="X63">
        <v>0</v>
      </c>
      <c r="Y63">
        <v>0</v>
      </c>
      <c r="Z63">
        <v>0</v>
      </c>
      <c r="AA63">
        <v>0</v>
      </c>
      <c r="AB63">
        <v>0</v>
      </c>
      <c r="AC63">
        <v>1</v>
      </c>
      <c r="AD63">
        <v>0</v>
      </c>
      <c r="AE63">
        <v>0</v>
      </c>
      <c r="AF63">
        <v>0</v>
      </c>
      <c r="AG63">
        <v>39.299999999999997</v>
      </c>
      <c r="AH63">
        <v>0</v>
      </c>
      <c r="AI63">
        <v>1</v>
      </c>
      <c r="AJ63">
        <v>0</v>
      </c>
      <c r="AK63">
        <v>14.7</v>
      </c>
      <c r="AL63">
        <v>0</v>
      </c>
      <c r="AM63">
        <v>0</v>
      </c>
      <c r="AN63">
        <v>0</v>
      </c>
      <c r="AO63">
        <v>0</v>
      </c>
      <c r="AP63">
        <v>1</v>
      </c>
      <c r="AQ63">
        <v>0</v>
      </c>
      <c r="AR63">
        <v>0</v>
      </c>
      <c r="AS63">
        <v>0</v>
      </c>
      <c r="AT63">
        <v>0</v>
      </c>
      <c r="AU63">
        <v>43.2</v>
      </c>
      <c r="AV63">
        <v>1</v>
      </c>
      <c r="AW63">
        <v>0</v>
      </c>
      <c r="AX63">
        <v>0</v>
      </c>
      <c r="AY63">
        <v>0</v>
      </c>
      <c r="AZ63">
        <v>0</v>
      </c>
      <c r="BA63">
        <v>0</v>
      </c>
      <c r="BB63">
        <v>0</v>
      </c>
      <c r="BC63">
        <v>13.7</v>
      </c>
      <c r="BD63">
        <v>0</v>
      </c>
      <c r="BE63">
        <v>35</v>
      </c>
      <c r="BF63">
        <v>38.200000000000003</v>
      </c>
      <c r="BG63">
        <v>0</v>
      </c>
      <c r="BH63">
        <v>0</v>
      </c>
      <c r="BI63">
        <v>1</v>
      </c>
      <c r="BJ63">
        <v>0</v>
      </c>
      <c r="BK63">
        <v>0</v>
      </c>
    </row>
    <row r="64" spans="1:63" x14ac:dyDescent="0.25">
      <c r="A64" s="3">
        <v>2</v>
      </c>
      <c r="B64" s="1">
        <v>2302</v>
      </c>
      <c r="C64" s="3" t="s">
        <v>756</v>
      </c>
      <c r="D64" t="s">
        <v>1105</v>
      </c>
      <c r="E64" s="3">
        <v>3</v>
      </c>
      <c r="F64" t="s">
        <v>13367</v>
      </c>
      <c r="G64" s="3">
        <v>220104005</v>
      </c>
      <c r="H64">
        <v>220104</v>
      </c>
      <c r="I64" s="3" t="s">
        <v>13768</v>
      </c>
      <c r="J64" t="s">
        <v>10393</v>
      </c>
      <c r="K64" s="3">
        <v>3</v>
      </c>
      <c r="L64">
        <v>0</v>
      </c>
      <c r="M64" s="3">
        <v>0</v>
      </c>
      <c r="N64">
        <v>26</v>
      </c>
      <c r="O64" s="3">
        <v>13.4</v>
      </c>
      <c r="P64">
        <v>13.7</v>
      </c>
      <c r="Q64" s="3">
        <v>0</v>
      </c>
      <c r="R64">
        <v>0</v>
      </c>
      <c r="S64" s="3">
        <v>0</v>
      </c>
      <c r="T64" s="3">
        <v>0</v>
      </c>
      <c r="U64">
        <v>0</v>
      </c>
      <c r="V64">
        <v>1</v>
      </c>
      <c r="W64">
        <v>0</v>
      </c>
      <c r="X64">
        <v>0</v>
      </c>
      <c r="Y64">
        <v>0</v>
      </c>
      <c r="Z64">
        <v>0</v>
      </c>
      <c r="AA64">
        <v>0</v>
      </c>
      <c r="AB64">
        <v>0</v>
      </c>
      <c r="AC64">
        <v>1</v>
      </c>
      <c r="AD64">
        <v>0</v>
      </c>
      <c r="AE64">
        <v>0</v>
      </c>
      <c r="AF64">
        <v>0</v>
      </c>
      <c r="AG64">
        <v>39.299999999999997</v>
      </c>
      <c r="AH64">
        <v>0</v>
      </c>
      <c r="AI64">
        <v>1</v>
      </c>
      <c r="AJ64">
        <v>0</v>
      </c>
      <c r="AK64">
        <v>14.7</v>
      </c>
      <c r="AL64">
        <v>0</v>
      </c>
      <c r="AM64">
        <v>0</v>
      </c>
      <c r="AN64">
        <v>0</v>
      </c>
      <c r="AO64">
        <v>0</v>
      </c>
      <c r="AP64">
        <v>1</v>
      </c>
      <c r="AQ64">
        <v>0</v>
      </c>
      <c r="AR64">
        <v>0</v>
      </c>
      <c r="AS64">
        <v>0</v>
      </c>
      <c r="AT64">
        <v>0</v>
      </c>
      <c r="AU64">
        <v>43.2</v>
      </c>
      <c r="AV64">
        <v>1</v>
      </c>
      <c r="AW64">
        <v>0</v>
      </c>
      <c r="AX64">
        <v>0</v>
      </c>
      <c r="AY64">
        <v>0</v>
      </c>
      <c r="AZ64">
        <v>0</v>
      </c>
      <c r="BA64">
        <v>0</v>
      </c>
      <c r="BB64">
        <v>0</v>
      </c>
      <c r="BC64">
        <v>13.7</v>
      </c>
      <c r="BD64">
        <v>0</v>
      </c>
      <c r="BE64">
        <v>35</v>
      </c>
      <c r="BF64">
        <v>0</v>
      </c>
      <c r="BG64">
        <v>0</v>
      </c>
      <c r="BH64">
        <v>0</v>
      </c>
      <c r="BI64">
        <v>1</v>
      </c>
      <c r="BJ64">
        <v>0</v>
      </c>
      <c r="BK64">
        <v>0</v>
      </c>
    </row>
    <row r="65" spans="1:63" x14ac:dyDescent="0.25">
      <c r="A65" s="3">
        <v>2</v>
      </c>
      <c r="B65" s="1">
        <v>2302</v>
      </c>
      <c r="C65" s="3" t="s">
        <v>756</v>
      </c>
      <c r="D65" t="s">
        <v>1105</v>
      </c>
      <c r="E65" s="3">
        <v>4</v>
      </c>
      <c r="F65" t="s">
        <v>13369</v>
      </c>
      <c r="G65" s="3">
        <v>220104005</v>
      </c>
      <c r="H65">
        <v>220104</v>
      </c>
      <c r="I65" s="3" t="s">
        <v>13768</v>
      </c>
      <c r="J65" t="s">
        <v>10393</v>
      </c>
      <c r="K65" s="3">
        <v>4</v>
      </c>
      <c r="L65">
        <v>0</v>
      </c>
      <c r="M65" s="3">
        <v>0</v>
      </c>
      <c r="N65">
        <v>0</v>
      </c>
      <c r="O65" s="3">
        <v>0</v>
      </c>
      <c r="P65">
        <v>1</v>
      </c>
      <c r="Q65" s="3">
        <v>0</v>
      </c>
      <c r="R65">
        <v>0</v>
      </c>
      <c r="S65" s="3">
        <v>0</v>
      </c>
      <c r="T65" s="3">
        <v>0</v>
      </c>
      <c r="U65">
        <v>0</v>
      </c>
      <c r="V65">
        <v>1</v>
      </c>
      <c r="W65">
        <v>0</v>
      </c>
      <c r="X65">
        <v>0</v>
      </c>
      <c r="Y65">
        <v>0</v>
      </c>
      <c r="Z65">
        <v>0</v>
      </c>
      <c r="AA65">
        <v>0</v>
      </c>
      <c r="AB65">
        <v>0</v>
      </c>
      <c r="AC65">
        <v>1</v>
      </c>
      <c r="AD65">
        <v>0</v>
      </c>
      <c r="AE65">
        <v>0</v>
      </c>
      <c r="AF65">
        <v>0</v>
      </c>
      <c r="AG65">
        <v>0</v>
      </c>
      <c r="AH65">
        <v>0</v>
      </c>
      <c r="AI65">
        <v>1</v>
      </c>
      <c r="AJ65">
        <v>0</v>
      </c>
      <c r="AK65">
        <v>0</v>
      </c>
      <c r="AL65">
        <v>0</v>
      </c>
      <c r="AM65">
        <v>0</v>
      </c>
      <c r="AN65">
        <v>0</v>
      </c>
      <c r="AO65">
        <v>0</v>
      </c>
      <c r="AP65">
        <v>1</v>
      </c>
      <c r="AQ65">
        <v>0</v>
      </c>
      <c r="AR65">
        <v>0</v>
      </c>
      <c r="AS65">
        <v>0</v>
      </c>
      <c r="AT65">
        <v>0</v>
      </c>
      <c r="AU65">
        <v>0</v>
      </c>
      <c r="AV65">
        <v>1</v>
      </c>
      <c r="AW65">
        <v>0</v>
      </c>
      <c r="AX65">
        <v>0</v>
      </c>
      <c r="AY65">
        <v>0</v>
      </c>
      <c r="AZ65">
        <v>0</v>
      </c>
      <c r="BA65">
        <v>0</v>
      </c>
      <c r="BB65">
        <v>0</v>
      </c>
      <c r="BC65">
        <v>1</v>
      </c>
      <c r="BD65">
        <v>0</v>
      </c>
      <c r="BE65">
        <v>0</v>
      </c>
      <c r="BF65">
        <v>38.200000000000003</v>
      </c>
      <c r="BG65">
        <v>0</v>
      </c>
      <c r="BH65">
        <v>0</v>
      </c>
      <c r="BI65">
        <v>1</v>
      </c>
      <c r="BJ65">
        <v>0</v>
      </c>
      <c r="BK65">
        <v>0</v>
      </c>
    </row>
    <row r="66" spans="1:63" x14ac:dyDescent="0.25">
      <c r="A66" s="3">
        <v>3</v>
      </c>
      <c r="B66" s="1">
        <v>3101</v>
      </c>
      <c r="C66" s="3" t="s">
        <v>765</v>
      </c>
      <c r="D66" t="s">
        <v>1108</v>
      </c>
      <c r="E66" s="3">
        <v>1</v>
      </c>
      <c r="F66" t="s">
        <v>13767</v>
      </c>
      <c r="G66" s="3">
        <v>220104005</v>
      </c>
      <c r="H66">
        <v>220104</v>
      </c>
      <c r="I66" s="3" t="s">
        <v>13768</v>
      </c>
      <c r="J66" t="s">
        <v>10393</v>
      </c>
      <c r="K66" s="3">
        <v>1</v>
      </c>
      <c r="L66">
        <v>0.7</v>
      </c>
      <c r="M66" s="3">
        <v>1.3</v>
      </c>
      <c r="N66">
        <v>0.7</v>
      </c>
      <c r="O66" s="3">
        <v>0</v>
      </c>
      <c r="P66">
        <v>0.6</v>
      </c>
      <c r="Q66" s="3">
        <v>0</v>
      </c>
      <c r="R66">
        <v>0.6</v>
      </c>
      <c r="S66" s="3">
        <v>0</v>
      </c>
      <c r="T66" s="3">
        <v>0</v>
      </c>
      <c r="U66">
        <v>0.6</v>
      </c>
      <c r="V66">
        <v>1</v>
      </c>
      <c r="W66">
        <v>0.6</v>
      </c>
      <c r="X66">
        <v>1.7</v>
      </c>
      <c r="Y66">
        <v>0.7</v>
      </c>
      <c r="Z66">
        <v>0.7</v>
      </c>
      <c r="AA66">
        <v>0.7</v>
      </c>
      <c r="AB66">
        <v>0</v>
      </c>
      <c r="AC66">
        <v>0.6</v>
      </c>
      <c r="AD66">
        <v>0.6</v>
      </c>
      <c r="AE66">
        <v>0.6</v>
      </c>
      <c r="AF66">
        <v>0</v>
      </c>
      <c r="AG66">
        <v>0</v>
      </c>
      <c r="AH66">
        <v>0.6</v>
      </c>
      <c r="AI66">
        <v>1</v>
      </c>
      <c r="AJ66">
        <v>0</v>
      </c>
      <c r="AK66">
        <v>1.7</v>
      </c>
      <c r="AL66">
        <v>1.4</v>
      </c>
      <c r="AM66">
        <v>0.7</v>
      </c>
      <c r="AN66">
        <v>0</v>
      </c>
      <c r="AO66">
        <v>0.6</v>
      </c>
      <c r="AP66">
        <v>0.6</v>
      </c>
      <c r="AQ66">
        <v>0.6</v>
      </c>
      <c r="AR66">
        <v>0.6</v>
      </c>
      <c r="AS66">
        <v>1.1000000000000001</v>
      </c>
      <c r="AT66">
        <v>1.1000000000000001</v>
      </c>
      <c r="AU66">
        <v>0.6</v>
      </c>
      <c r="AV66">
        <v>1</v>
      </c>
      <c r="AW66">
        <v>0</v>
      </c>
      <c r="AX66">
        <v>0</v>
      </c>
      <c r="AY66">
        <v>0.7</v>
      </c>
      <c r="AZ66">
        <v>0.7</v>
      </c>
      <c r="BA66">
        <v>1.3</v>
      </c>
      <c r="BB66">
        <v>1.3</v>
      </c>
      <c r="BC66">
        <v>1</v>
      </c>
      <c r="BD66">
        <v>0.6</v>
      </c>
      <c r="BE66">
        <v>0</v>
      </c>
      <c r="BF66">
        <v>0</v>
      </c>
      <c r="BG66">
        <v>0</v>
      </c>
      <c r="BH66">
        <v>0</v>
      </c>
      <c r="BI66">
        <v>0.5</v>
      </c>
      <c r="BJ66">
        <v>1.1000000000000001</v>
      </c>
      <c r="BK66">
        <v>0</v>
      </c>
    </row>
    <row r="67" spans="1:63" x14ac:dyDescent="0.25">
      <c r="A67" s="3">
        <v>3</v>
      </c>
      <c r="B67" s="1">
        <v>3101</v>
      </c>
      <c r="C67" s="3" t="s">
        <v>765</v>
      </c>
      <c r="D67" t="s">
        <v>1108</v>
      </c>
      <c r="E67" s="3">
        <v>2</v>
      </c>
      <c r="F67" t="s">
        <v>13769</v>
      </c>
      <c r="G67" s="3">
        <v>220104005</v>
      </c>
      <c r="H67">
        <v>220104</v>
      </c>
      <c r="I67" s="3" t="s">
        <v>13768</v>
      </c>
      <c r="J67" t="s">
        <v>10393</v>
      </c>
      <c r="K67" s="3">
        <v>2</v>
      </c>
      <c r="L67">
        <v>6.1</v>
      </c>
      <c r="M67" s="3">
        <v>3.3</v>
      </c>
      <c r="N67">
        <v>8.6</v>
      </c>
      <c r="O67" s="3">
        <v>4.5</v>
      </c>
      <c r="P67">
        <v>7.1</v>
      </c>
      <c r="Q67" s="3">
        <v>5.7</v>
      </c>
      <c r="R67">
        <v>3.5</v>
      </c>
      <c r="S67" s="3">
        <v>4.5999999999999996</v>
      </c>
      <c r="T67" s="3">
        <v>3.4</v>
      </c>
      <c r="U67">
        <v>3.3</v>
      </c>
      <c r="V67">
        <v>1.6</v>
      </c>
      <c r="W67">
        <v>4.9000000000000004</v>
      </c>
      <c r="X67">
        <v>10.5</v>
      </c>
      <c r="Y67">
        <v>4.0999999999999996</v>
      </c>
      <c r="Z67">
        <v>6</v>
      </c>
      <c r="AA67">
        <v>5.3</v>
      </c>
      <c r="AB67">
        <v>6.5</v>
      </c>
      <c r="AC67">
        <v>3.8</v>
      </c>
      <c r="AD67">
        <v>2.5</v>
      </c>
      <c r="AE67">
        <v>3.5</v>
      </c>
      <c r="AF67">
        <v>2.9</v>
      </c>
      <c r="AG67">
        <v>2.8</v>
      </c>
      <c r="AH67">
        <v>1.1000000000000001</v>
      </c>
      <c r="AI67">
        <v>4.4000000000000004</v>
      </c>
      <c r="AJ67">
        <v>3.8</v>
      </c>
      <c r="AK67">
        <v>4.7</v>
      </c>
      <c r="AL67">
        <v>8.1999999999999993</v>
      </c>
      <c r="AM67">
        <v>4.7</v>
      </c>
      <c r="AN67">
        <v>2</v>
      </c>
      <c r="AO67">
        <v>4.5</v>
      </c>
      <c r="AP67">
        <v>2.6</v>
      </c>
      <c r="AQ67">
        <v>5.0999999999999996</v>
      </c>
      <c r="AR67">
        <v>3.5</v>
      </c>
      <c r="AS67">
        <v>4.5999999999999996</v>
      </c>
      <c r="AT67">
        <v>6.7</v>
      </c>
      <c r="AU67">
        <v>4.4000000000000004</v>
      </c>
      <c r="AV67">
        <v>1.6</v>
      </c>
      <c r="AW67">
        <v>5.9</v>
      </c>
      <c r="AX67">
        <v>5.8</v>
      </c>
      <c r="AY67">
        <v>2.7</v>
      </c>
      <c r="AZ67">
        <v>7.4</v>
      </c>
      <c r="BA67">
        <v>5.9</v>
      </c>
      <c r="BB67">
        <v>11</v>
      </c>
      <c r="BC67">
        <v>4.5</v>
      </c>
      <c r="BD67">
        <v>4.4000000000000004</v>
      </c>
      <c r="BE67">
        <v>5.8</v>
      </c>
      <c r="BF67">
        <v>1.1000000000000001</v>
      </c>
      <c r="BG67">
        <v>3.4</v>
      </c>
      <c r="BH67">
        <v>4.4000000000000004</v>
      </c>
      <c r="BI67">
        <v>7</v>
      </c>
      <c r="BJ67">
        <v>8</v>
      </c>
      <c r="BK67">
        <v>3.4</v>
      </c>
    </row>
    <row r="68" spans="1:63" x14ac:dyDescent="0.25">
      <c r="A68" s="3">
        <v>3</v>
      </c>
      <c r="B68" s="1">
        <v>3101</v>
      </c>
      <c r="C68" s="3" t="s">
        <v>765</v>
      </c>
      <c r="D68" t="s">
        <v>1108</v>
      </c>
      <c r="E68" s="3">
        <v>3</v>
      </c>
      <c r="F68" t="s">
        <v>13367</v>
      </c>
      <c r="G68" s="3">
        <v>220104005</v>
      </c>
      <c r="H68">
        <v>220104</v>
      </c>
      <c r="I68" s="3" t="s">
        <v>13768</v>
      </c>
      <c r="J68" t="s">
        <v>10393</v>
      </c>
      <c r="K68" s="3">
        <v>3</v>
      </c>
      <c r="L68">
        <v>5.4</v>
      </c>
      <c r="M68" s="3">
        <v>2</v>
      </c>
      <c r="N68">
        <v>7.9</v>
      </c>
      <c r="O68" s="3">
        <v>4.5</v>
      </c>
      <c r="P68">
        <v>6.4</v>
      </c>
      <c r="Q68" s="3">
        <v>5.7</v>
      </c>
      <c r="R68">
        <v>2.9</v>
      </c>
      <c r="S68" s="3">
        <v>4.5999999999999996</v>
      </c>
      <c r="T68" s="3">
        <v>3.4</v>
      </c>
      <c r="U68">
        <v>2.8</v>
      </c>
      <c r="V68">
        <v>1.6</v>
      </c>
      <c r="W68">
        <v>4.3</v>
      </c>
      <c r="X68">
        <v>8.1999999999999993</v>
      </c>
      <c r="Y68">
        <v>4.0999999999999996</v>
      </c>
      <c r="Z68">
        <v>6</v>
      </c>
      <c r="AA68">
        <v>5.3</v>
      </c>
      <c r="AB68">
        <v>6.5</v>
      </c>
      <c r="AC68">
        <v>3.8</v>
      </c>
      <c r="AD68">
        <v>2.5</v>
      </c>
      <c r="AE68">
        <v>2.9</v>
      </c>
      <c r="AF68">
        <v>2.9</v>
      </c>
      <c r="AG68">
        <v>2.8</v>
      </c>
      <c r="AH68">
        <v>0.6</v>
      </c>
      <c r="AI68">
        <v>4.4000000000000004</v>
      </c>
      <c r="AJ68">
        <v>3.8</v>
      </c>
      <c r="AK68">
        <v>2.9</v>
      </c>
      <c r="AL68">
        <v>6.8</v>
      </c>
      <c r="AM68">
        <v>4</v>
      </c>
      <c r="AN68">
        <v>2</v>
      </c>
      <c r="AO68">
        <v>3.9</v>
      </c>
      <c r="AP68">
        <v>1.9</v>
      </c>
      <c r="AQ68">
        <v>4.4000000000000004</v>
      </c>
      <c r="AR68">
        <v>2.9</v>
      </c>
      <c r="AS68">
        <v>3.4</v>
      </c>
      <c r="AT68">
        <v>5.6</v>
      </c>
      <c r="AU68">
        <v>3.9</v>
      </c>
      <c r="AV68">
        <v>1.6</v>
      </c>
      <c r="AW68">
        <v>5.9</v>
      </c>
      <c r="AX68">
        <v>5.2</v>
      </c>
      <c r="AY68">
        <v>2</v>
      </c>
      <c r="AZ68">
        <v>6.7</v>
      </c>
      <c r="BA68">
        <v>4.5999999999999996</v>
      </c>
      <c r="BB68">
        <v>9.6999999999999993</v>
      </c>
      <c r="BC68">
        <v>4.5</v>
      </c>
      <c r="BD68">
        <v>3.8</v>
      </c>
      <c r="BE68">
        <v>5.8</v>
      </c>
      <c r="BF68">
        <v>1.1000000000000001</v>
      </c>
      <c r="BG68">
        <v>3.4</v>
      </c>
      <c r="BH68">
        <v>4.4000000000000004</v>
      </c>
      <c r="BI68">
        <v>6.5</v>
      </c>
      <c r="BJ68">
        <v>5.9</v>
      </c>
      <c r="BK68">
        <v>3.4</v>
      </c>
    </row>
    <row r="69" spans="1:63" x14ac:dyDescent="0.25">
      <c r="A69" s="3">
        <v>3</v>
      </c>
      <c r="B69" s="1">
        <v>3101</v>
      </c>
      <c r="C69" s="3" t="s">
        <v>765</v>
      </c>
      <c r="D69" t="s">
        <v>1108</v>
      </c>
      <c r="E69" s="3">
        <v>4</v>
      </c>
      <c r="F69" t="s">
        <v>13369</v>
      </c>
      <c r="G69" s="3">
        <v>220104005</v>
      </c>
      <c r="H69">
        <v>220104</v>
      </c>
      <c r="I69" s="3" t="s">
        <v>13768</v>
      </c>
      <c r="J69" t="s">
        <v>10393</v>
      </c>
      <c r="K69" s="3">
        <v>4</v>
      </c>
      <c r="L69">
        <v>0.7</v>
      </c>
      <c r="M69" s="3">
        <v>1.3</v>
      </c>
      <c r="N69">
        <v>0.7</v>
      </c>
      <c r="O69" s="3">
        <v>0</v>
      </c>
      <c r="P69">
        <v>0.6</v>
      </c>
      <c r="Q69" s="3">
        <v>0</v>
      </c>
      <c r="R69">
        <v>0.6</v>
      </c>
      <c r="S69" s="3">
        <v>0</v>
      </c>
      <c r="T69" s="3">
        <v>0</v>
      </c>
      <c r="U69">
        <v>0.6</v>
      </c>
      <c r="V69">
        <v>1</v>
      </c>
      <c r="W69">
        <v>0.5</v>
      </c>
      <c r="X69">
        <v>2.2999999999999998</v>
      </c>
      <c r="Y69">
        <v>0.7</v>
      </c>
      <c r="Z69">
        <v>0.7</v>
      </c>
      <c r="AA69">
        <v>0.7</v>
      </c>
      <c r="AB69">
        <v>0</v>
      </c>
      <c r="AC69">
        <v>0.6</v>
      </c>
      <c r="AD69">
        <v>0.6</v>
      </c>
      <c r="AE69">
        <v>0.6</v>
      </c>
      <c r="AF69">
        <v>0</v>
      </c>
      <c r="AG69">
        <v>0</v>
      </c>
      <c r="AH69">
        <v>0.6</v>
      </c>
      <c r="AI69">
        <v>1</v>
      </c>
      <c r="AJ69">
        <v>0</v>
      </c>
      <c r="AK69">
        <v>1.7</v>
      </c>
      <c r="AL69">
        <v>1.4</v>
      </c>
      <c r="AM69">
        <v>0.7</v>
      </c>
      <c r="AN69">
        <v>0</v>
      </c>
      <c r="AO69">
        <v>0.6</v>
      </c>
      <c r="AP69">
        <v>0.6</v>
      </c>
      <c r="AQ69">
        <v>0.6</v>
      </c>
      <c r="AR69">
        <v>0.6</v>
      </c>
      <c r="AS69">
        <v>1.1000000000000001</v>
      </c>
      <c r="AT69">
        <v>1.1000000000000001</v>
      </c>
      <c r="AU69">
        <v>0.6</v>
      </c>
      <c r="AV69">
        <v>1</v>
      </c>
      <c r="AW69">
        <v>0</v>
      </c>
      <c r="AX69">
        <v>0.6</v>
      </c>
      <c r="AY69">
        <v>0.7</v>
      </c>
      <c r="AZ69">
        <v>0.7</v>
      </c>
      <c r="BA69">
        <v>1.3</v>
      </c>
      <c r="BB69">
        <v>1.3</v>
      </c>
      <c r="BC69">
        <v>1</v>
      </c>
      <c r="BD69">
        <v>0.6</v>
      </c>
      <c r="BE69">
        <v>0</v>
      </c>
      <c r="BF69">
        <v>0</v>
      </c>
      <c r="BG69">
        <v>0</v>
      </c>
      <c r="BH69">
        <v>0</v>
      </c>
      <c r="BI69">
        <v>0.5</v>
      </c>
      <c r="BJ69">
        <v>2.1</v>
      </c>
      <c r="BK69">
        <v>0</v>
      </c>
    </row>
    <row r="70" spans="1:63" x14ac:dyDescent="0.25">
      <c r="A70" s="3">
        <v>3</v>
      </c>
      <c r="B70" s="1">
        <v>3102</v>
      </c>
      <c r="C70" s="3" t="s">
        <v>765</v>
      </c>
      <c r="D70" t="s">
        <v>1111</v>
      </c>
      <c r="E70" s="3">
        <v>1</v>
      </c>
      <c r="F70" t="s">
        <v>13767</v>
      </c>
      <c r="G70" s="3">
        <v>220104005</v>
      </c>
      <c r="H70">
        <v>220104</v>
      </c>
      <c r="I70" s="3" t="s">
        <v>13768</v>
      </c>
      <c r="J70" t="s">
        <v>10393</v>
      </c>
      <c r="K70" s="3">
        <v>1</v>
      </c>
      <c r="L70">
        <v>0</v>
      </c>
      <c r="M70" s="3">
        <v>0</v>
      </c>
      <c r="N70">
        <v>0</v>
      </c>
      <c r="O70" s="3">
        <v>0</v>
      </c>
      <c r="P70">
        <v>1</v>
      </c>
      <c r="Q70" s="3">
        <v>0</v>
      </c>
      <c r="R70">
        <v>0</v>
      </c>
      <c r="S70" s="3">
        <v>11</v>
      </c>
      <c r="T70" s="3">
        <v>0</v>
      </c>
      <c r="U70">
        <v>0</v>
      </c>
      <c r="V70">
        <v>1</v>
      </c>
      <c r="W70">
        <v>0</v>
      </c>
      <c r="X70">
        <v>0</v>
      </c>
      <c r="Y70">
        <v>0</v>
      </c>
      <c r="Z70">
        <v>0</v>
      </c>
      <c r="AA70">
        <v>0</v>
      </c>
      <c r="AB70">
        <v>0</v>
      </c>
      <c r="AC70">
        <v>1</v>
      </c>
      <c r="AD70">
        <v>5.7</v>
      </c>
      <c r="AE70">
        <v>0</v>
      </c>
      <c r="AF70">
        <v>0</v>
      </c>
      <c r="AG70">
        <v>0</v>
      </c>
      <c r="AH70">
        <v>0</v>
      </c>
      <c r="AI70">
        <v>1</v>
      </c>
      <c r="AJ70">
        <v>0</v>
      </c>
      <c r="AK70">
        <v>0</v>
      </c>
      <c r="AL70">
        <v>0</v>
      </c>
      <c r="AM70">
        <v>0</v>
      </c>
      <c r="AN70">
        <v>0</v>
      </c>
      <c r="AO70">
        <v>0</v>
      </c>
      <c r="AP70">
        <v>1</v>
      </c>
      <c r="AQ70">
        <v>0</v>
      </c>
      <c r="AR70">
        <v>0</v>
      </c>
      <c r="AS70">
        <v>0</v>
      </c>
      <c r="AT70">
        <v>0</v>
      </c>
      <c r="AU70">
        <v>0</v>
      </c>
      <c r="AV70">
        <v>6.3</v>
      </c>
      <c r="AW70">
        <v>0</v>
      </c>
      <c r="AX70">
        <v>0</v>
      </c>
      <c r="AY70">
        <v>0</v>
      </c>
      <c r="AZ70">
        <v>0</v>
      </c>
      <c r="BA70">
        <v>6</v>
      </c>
      <c r="BB70">
        <v>0</v>
      </c>
      <c r="BC70">
        <v>5.8</v>
      </c>
      <c r="BD70">
        <v>0</v>
      </c>
      <c r="BE70">
        <v>0</v>
      </c>
      <c r="BF70">
        <v>0</v>
      </c>
      <c r="BG70">
        <v>0</v>
      </c>
      <c r="BH70">
        <v>0</v>
      </c>
      <c r="BI70">
        <v>1</v>
      </c>
      <c r="BJ70">
        <v>0</v>
      </c>
      <c r="BK70">
        <v>0</v>
      </c>
    </row>
    <row r="71" spans="1:63" x14ac:dyDescent="0.25">
      <c r="A71" s="3">
        <v>3</v>
      </c>
      <c r="B71" s="1">
        <v>3102</v>
      </c>
      <c r="C71" s="3" t="s">
        <v>765</v>
      </c>
      <c r="D71" t="s">
        <v>1111</v>
      </c>
      <c r="E71" s="3">
        <v>2</v>
      </c>
      <c r="F71" t="s">
        <v>13769</v>
      </c>
      <c r="G71" s="3">
        <v>220104005</v>
      </c>
      <c r="H71">
        <v>220104</v>
      </c>
      <c r="I71" s="3" t="s">
        <v>13768</v>
      </c>
      <c r="J71" t="s">
        <v>10393</v>
      </c>
      <c r="K71" s="3">
        <v>2</v>
      </c>
      <c r="L71">
        <v>6.3</v>
      </c>
      <c r="M71" s="3">
        <v>0</v>
      </c>
      <c r="N71">
        <v>12</v>
      </c>
      <c r="O71" s="3">
        <v>17.7</v>
      </c>
      <c r="P71">
        <v>11.6</v>
      </c>
      <c r="Q71" s="3">
        <v>5.7</v>
      </c>
      <c r="R71">
        <v>0</v>
      </c>
      <c r="S71" s="3">
        <v>12.9</v>
      </c>
      <c r="T71" s="3">
        <v>0</v>
      </c>
      <c r="U71">
        <v>12.8</v>
      </c>
      <c r="V71">
        <v>1</v>
      </c>
      <c r="W71">
        <v>12.7</v>
      </c>
      <c r="X71">
        <v>5.0999999999999996</v>
      </c>
      <c r="Y71">
        <v>0</v>
      </c>
      <c r="Z71">
        <v>6.1</v>
      </c>
      <c r="AA71">
        <v>0</v>
      </c>
      <c r="AB71">
        <v>5.9</v>
      </c>
      <c r="AC71">
        <v>1</v>
      </c>
      <c r="AD71">
        <v>5.7</v>
      </c>
      <c r="AE71">
        <v>0</v>
      </c>
      <c r="AF71">
        <v>0</v>
      </c>
      <c r="AG71">
        <v>12.8</v>
      </c>
      <c r="AH71">
        <v>0</v>
      </c>
      <c r="AI71">
        <v>1</v>
      </c>
      <c r="AJ71">
        <v>6.3</v>
      </c>
      <c r="AK71">
        <v>0</v>
      </c>
      <c r="AL71">
        <v>6.3</v>
      </c>
      <c r="AM71">
        <v>0</v>
      </c>
      <c r="AN71">
        <v>0</v>
      </c>
      <c r="AO71">
        <v>0</v>
      </c>
      <c r="AP71">
        <v>1</v>
      </c>
      <c r="AQ71">
        <v>0</v>
      </c>
      <c r="AR71">
        <v>0</v>
      </c>
      <c r="AS71">
        <v>0</v>
      </c>
      <c r="AT71">
        <v>6.4</v>
      </c>
      <c r="AU71">
        <v>0</v>
      </c>
      <c r="AV71">
        <v>6.3</v>
      </c>
      <c r="AW71">
        <v>6.3</v>
      </c>
      <c r="AX71">
        <v>5.0999999999999996</v>
      </c>
      <c r="AY71">
        <v>6.3</v>
      </c>
      <c r="AZ71">
        <v>12.2</v>
      </c>
      <c r="BA71">
        <v>12</v>
      </c>
      <c r="BB71">
        <v>0</v>
      </c>
      <c r="BC71">
        <v>5.8</v>
      </c>
      <c r="BD71">
        <v>0</v>
      </c>
      <c r="BE71">
        <v>0</v>
      </c>
      <c r="BF71">
        <v>6.4</v>
      </c>
      <c r="BG71">
        <v>0</v>
      </c>
      <c r="BH71">
        <v>0</v>
      </c>
      <c r="BI71">
        <v>1</v>
      </c>
      <c r="BJ71">
        <v>6.3</v>
      </c>
      <c r="BK71">
        <v>0</v>
      </c>
    </row>
    <row r="72" spans="1:63" x14ac:dyDescent="0.25">
      <c r="A72" s="3">
        <v>3</v>
      </c>
      <c r="B72" s="1">
        <v>3102</v>
      </c>
      <c r="C72" s="3" t="s">
        <v>765</v>
      </c>
      <c r="D72" t="s">
        <v>1111</v>
      </c>
      <c r="E72" s="3">
        <v>3</v>
      </c>
      <c r="F72" t="s">
        <v>13367</v>
      </c>
      <c r="G72" s="3">
        <v>220104005</v>
      </c>
      <c r="H72">
        <v>220104</v>
      </c>
      <c r="I72" s="3" t="s">
        <v>13768</v>
      </c>
      <c r="J72" t="s">
        <v>10393</v>
      </c>
      <c r="K72" s="3">
        <v>3</v>
      </c>
      <c r="L72">
        <v>6.3</v>
      </c>
      <c r="M72" s="3">
        <v>0</v>
      </c>
      <c r="N72">
        <v>12</v>
      </c>
      <c r="O72" s="3">
        <v>17.7</v>
      </c>
      <c r="P72">
        <v>11.6</v>
      </c>
      <c r="Q72" s="3">
        <v>5.7</v>
      </c>
      <c r="R72">
        <v>0</v>
      </c>
      <c r="S72" s="3">
        <v>0</v>
      </c>
      <c r="T72" s="3">
        <v>0</v>
      </c>
      <c r="U72">
        <v>12.8</v>
      </c>
      <c r="V72">
        <v>1</v>
      </c>
      <c r="W72">
        <v>12.7</v>
      </c>
      <c r="X72">
        <v>5.0999999999999996</v>
      </c>
      <c r="Y72">
        <v>0</v>
      </c>
      <c r="Z72">
        <v>6.1</v>
      </c>
      <c r="AA72">
        <v>0</v>
      </c>
      <c r="AB72">
        <v>5.9</v>
      </c>
      <c r="AC72">
        <v>1</v>
      </c>
      <c r="AD72">
        <v>0</v>
      </c>
      <c r="AE72">
        <v>0</v>
      </c>
      <c r="AF72">
        <v>0</v>
      </c>
      <c r="AG72">
        <v>12.8</v>
      </c>
      <c r="AH72">
        <v>0</v>
      </c>
      <c r="AI72">
        <v>1</v>
      </c>
      <c r="AJ72">
        <v>6.3</v>
      </c>
      <c r="AK72">
        <v>0</v>
      </c>
      <c r="AL72">
        <v>6.3</v>
      </c>
      <c r="AM72">
        <v>0</v>
      </c>
      <c r="AN72">
        <v>0</v>
      </c>
      <c r="AO72">
        <v>0</v>
      </c>
      <c r="AP72">
        <v>1</v>
      </c>
      <c r="AQ72">
        <v>0</v>
      </c>
      <c r="AR72">
        <v>0</v>
      </c>
      <c r="AS72">
        <v>0</v>
      </c>
      <c r="AT72">
        <v>6.4</v>
      </c>
      <c r="AU72">
        <v>0</v>
      </c>
      <c r="AV72">
        <v>1</v>
      </c>
      <c r="AW72">
        <v>6.3</v>
      </c>
      <c r="AX72">
        <v>5.0999999999999996</v>
      </c>
      <c r="AY72">
        <v>6.3</v>
      </c>
      <c r="AZ72">
        <v>12.2</v>
      </c>
      <c r="BA72">
        <v>6</v>
      </c>
      <c r="BB72">
        <v>0</v>
      </c>
      <c r="BC72">
        <v>1</v>
      </c>
      <c r="BD72">
        <v>0</v>
      </c>
      <c r="BE72">
        <v>0</v>
      </c>
      <c r="BF72">
        <v>6.4</v>
      </c>
      <c r="BG72">
        <v>0</v>
      </c>
      <c r="BH72">
        <v>0</v>
      </c>
      <c r="BI72">
        <v>1</v>
      </c>
      <c r="BJ72">
        <v>6.3</v>
      </c>
      <c r="BK72">
        <v>0</v>
      </c>
    </row>
    <row r="73" spans="1:63" x14ac:dyDescent="0.25">
      <c r="A73" s="3">
        <v>3</v>
      </c>
      <c r="B73" s="1">
        <v>3102</v>
      </c>
      <c r="C73" s="3" t="s">
        <v>765</v>
      </c>
      <c r="D73" t="s">
        <v>1111</v>
      </c>
      <c r="E73" s="3">
        <v>4</v>
      </c>
      <c r="F73" t="s">
        <v>13369</v>
      </c>
      <c r="G73" s="3">
        <v>220104005</v>
      </c>
      <c r="H73">
        <v>220104</v>
      </c>
      <c r="I73" s="3" t="s">
        <v>13768</v>
      </c>
      <c r="J73" t="s">
        <v>10393</v>
      </c>
      <c r="K73" s="3">
        <v>4</v>
      </c>
      <c r="L73">
        <v>0</v>
      </c>
      <c r="M73" s="3">
        <v>0</v>
      </c>
      <c r="N73">
        <v>0</v>
      </c>
      <c r="O73" s="3">
        <v>0</v>
      </c>
      <c r="P73">
        <v>1</v>
      </c>
      <c r="Q73" s="3">
        <v>0</v>
      </c>
      <c r="R73">
        <v>0</v>
      </c>
      <c r="S73" s="3">
        <v>12.9</v>
      </c>
      <c r="T73" s="3">
        <v>0</v>
      </c>
      <c r="U73">
        <v>0</v>
      </c>
      <c r="V73">
        <v>1</v>
      </c>
      <c r="W73">
        <v>0</v>
      </c>
      <c r="X73">
        <v>0</v>
      </c>
      <c r="Y73">
        <v>0</v>
      </c>
      <c r="Z73">
        <v>0</v>
      </c>
      <c r="AA73">
        <v>0</v>
      </c>
      <c r="AB73">
        <v>0</v>
      </c>
      <c r="AC73">
        <v>1</v>
      </c>
      <c r="AD73">
        <v>5.7</v>
      </c>
      <c r="AE73">
        <v>0</v>
      </c>
      <c r="AF73">
        <v>0</v>
      </c>
      <c r="AG73">
        <v>0</v>
      </c>
      <c r="AH73">
        <v>0</v>
      </c>
      <c r="AI73">
        <v>1</v>
      </c>
      <c r="AJ73">
        <v>0</v>
      </c>
      <c r="AK73">
        <v>0</v>
      </c>
      <c r="AL73">
        <v>0</v>
      </c>
      <c r="AM73">
        <v>0</v>
      </c>
      <c r="AN73">
        <v>0</v>
      </c>
      <c r="AO73">
        <v>0</v>
      </c>
      <c r="AP73">
        <v>1</v>
      </c>
      <c r="AQ73">
        <v>0</v>
      </c>
      <c r="AR73">
        <v>0</v>
      </c>
      <c r="AS73">
        <v>0</v>
      </c>
      <c r="AT73">
        <v>0</v>
      </c>
      <c r="AU73">
        <v>0</v>
      </c>
      <c r="AV73">
        <v>6.3</v>
      </c>
      <c r="AW73">
        <v>0</v>
      </c>
      <c r="AX73">
        <v>0</v>
      </c>
      <c r="AY73">
        <v>0</v>
      </c>
      <c r="AZ73">
        <v>0</v>
      </c>
      <c r="BA73">
        <v>6</v>
      </c>
      <c r="BB73">
        <v>0</v>
      </c>
      <c r="BC73">
        <v>5.8</v>
      </c>
      <c r="BD73">
        <v>0</v>
      </c>
      <c r="BE73">
        <v>0</v>
      </c>
      <c r="BF73">
        <v>0</v>
      </c>
      <c r="BG73">
        <v>0</v>
      </c>
      <c r="BH73">
        <v>0</v>
      </c>
      <c r="BI73">
        <v>1</v>
      </c>
      <c r="BJ73">
        <v>0</v>
      </c>
      <c r="BK73">
        <v>0</v>
      </c>
    </row>
    <row r="74" spans="1:63" x14ac:dyDescent="0.25">
      <c r="A74" s="3">
        <v>3</v>
      </c>
      <c r="B74" s="1">
        <v>3103</v>
      </c>
      <c r="C74" s="3" t="s">
        <v>765</v>
      </c>
      <c r="D74" t="s">
        <v>1114</v>
      </c>
      <c r="E74" s="3">
        <v>1</v>
      </c>
      <c r="F74" t="s">
        <v>13767</v>
      </c>
      <c r="G74" s="3">
        <v>220104005</v>
      </c>
      <c r="H74">
        <v>220104</v>
      </c>
      <c r="I74" s="3" t="s">
        <v>13768</v>
      </c>
      <c r="J74" t="s">
        <v>10393</v>
      </c>
      <c r="K74" s="3">
        <v>1</v>
      </c>
      <c r="L74">
        <v>0</v>
      </c>
      <c r="M74" s="3">
        <v>0</v>
      </c>
      <c r="N74">
        <v>0</v>
      </c>
      <c r="O74" s="3">
        <v>0</v>
      </c>
      <c r="P74">
        <v>14.8</v>
      </c>
      <c r="Q74" s="3">
        <v>7.3</v>
      </c>
      <c r="R74">
        <v>7.3</v>
      </c>
      <c r="S74" s="3">
        <v>0</v>
      </c>
      <c r="T74" s="3">
        <v>0</v>
      </c>
      <c r="U74">
        <v>0</v>
      </c>
      <c r="V74">
        <v>1</v>
      </c>
      <c r="W74">
        <v>0</v>
      </c>
      <c r="X74">
        <v>7</v>
      </c>
      <c r="Y74">
        <v>0</v>
      </c>
      <c r="Z74">
        <v>0</v>
      </c>
      <c r="AA74">
        <v>0</v>
      </c>
      <c r="AB74">
        <v>0</v>
      </c>
      <c r="AC74">
        <v>7.4</v>
      </c>
      <c r="AD74">
        <v>7.3</v>
      </c>
      <c r="AE74">
        <v>0</v>
      </c>
      <c r="AF74">
        <v>0</v>
      </c>
      <c r="AG74">
        <v>0</v>
      </c>
      <c r="AH74">
        <v>0</v>
      </c>
      <c r="AI74">
        <v>1</v>
      </c>
      <c r="AJ74">
        <v>0</v>
      </c>
      <c r="AK74">
        <v>0</v>
      </c>
      <c r="AL74">
        <v>0</v>
      </c>
      <c r="AM74">
        <v>0</v>
      </c>
      <c r="AN74">
        <v>0</v>
      </c>
      <c r="AO74">
        <v>0</v>
      </c>
      <c r="AP74">
        <v>1</v>
      </c>
      <c r="AQ74">
        <v>0</v>
      </c>
      <c r="AR74">
        <v>0</v>
      </c>
      <c r="AS74">
        <v>0</v>
      </c>
      <c r="AT74">
        <v>0</v>
      </c>
      <c r="AU74">
        <v>0</v>
      </c>
      <c r="AV74">
        <v>1</v>
      </c>
      <c r="AW74">
        <v>0</v>
      </c>
      <c r="AX74">
        <v>0</v>
      </c>
      <c r="AY74">
        <v>0</v>
      </c>
      <c r="AZ74">
        <v>0</v>
      </c>
      <c r="BA74">
        <v>7.5</v>
      </c>
      <c r="BB74">
        <v>0</v>
      </c>
      <c r="BC74">
        <v>7.4</v>
      </c>
      <c r="BD74">
        <v>0</v>
      </c>
      <c r="BE74">
        <v>0</v>
      </c>
      <c r="BF74">
        <v>0</v>
      </c>
      <c r="BG74">
        <v>0</v>
      </c>
      <c r="BH74">
        <v>0</v>
      </c>
      <c r="BI74">
        <v>1</v>
      </c>
      <c r="BJ74">
        <v>0</v>
      </c>
      <c r="BK74">
        <v>0</v>
      </c>
    </row>
    <row r="75" spans="1:63" x14ac:dyDescent="0.25">
      <c r="A75" s="3">
        <v>3</v>
      </c>
      <c r="B75" s="1">
        <v>3103</v>
      </c>
      <c r="C75" s="3" t="s">
        <v>765</v>
      </c>
      <c r="D75" t="s">
        <v>1114</v>
      </c>
      <c r="E75" s="3">
        <v>2</v>
      </c>
      <c r="F75" t="s">
        <v>13769</v>
      </c>
      <c r="G75" s="3">
        <v>220104005</v>
      </c>
      <c r="H75">
        <v>220104</v>
      </c>
      <c r="I75" s="3" t="s">
        <v>13768</v>
      </c>
      <c r="J75" t="s">
        <v>10393</v>
      </c>
      <c r="K75" s="3">
        <v>2</v>
      </c>
      <c r="L75">
        <v>0</v>
      </c>
      <c r="M75" s="3">
        <v>7.6</v>
      </c>
      <c r="N75">
        <v>0</v>
      </c>
      <c r="O75" s="3">
        <v>0</v>
      </c>
      <c r="P75">
        <v>37</v>
      </c>
      <c r="Q75" s="3">
        <v>14.7</v>
      </c>
      <c r="R75">
        <v>7.1</v>
      </c>
      <c r="S75" s="3">
        <v>0</v>
      </c>
      <c r="T75" s="3">
        <v>0</v>
      </c>
      <c r="U75">
        <v>7.1</v>
      </c>
      <c r="V75">
        <v>1</v>
      </c>
      <c r="W75">
        <v>7.1</v>
      </c>
      <c r="X75">
        <v>27.9</v>
      </c>
      <c r="Y75">
        <v>15.3</v>
      </c>
      <c r="Z75">
        <v>0</v>
      </c>
      <c r="AA75">
        <v>0</v>
      </c>
      <c r="AB75">
        <v>0</v>
      </c>
      <c r="AC75">
        <v>7.4</v>
      </c>
      <c r="AD75">
        <v>7.3</v>
      </c>
      <c r="AE75">
        <v>7.1</v>
      </c>
      <c r="AF75">
        <v>0</v>
      </c>
      <c r="AG75">
        <v>0</v>
      </c>
      <c r="AH75">
        <v>0</v>
      </c>
      <c r="AI75">
        <v>7.1</v>
      </c>
      <c r="AJ75">
        <v>0</v>
      </c>
      <c r="AK75">
        <v>0</v>
      </c>
      <c r="AL75">
        <v>7.6</v>
      </c>
      <c r="AM75">
        <v>0</v>
      </c>
      <c r="AN75">
        <v>0</v>
      </c>
      <c r="AO75">
        <v>0</v>
      </c>
      <c r="AP75">
        <v>1</v>
      </c>
      <c r="AQ75">
        <v>0</v>
      </c>
      <c r="AR75">
        <v>0</v>
      </c>
      <c r="AS75">
        <v>0</v>
      </c>
      <c r="AT75">
        <v>0</v>
      </c>
      <c r="AU75">
        <v>7.1</v>
      </c>
      <c r="AV75">
        <v>1</v>
      </c>
      <c r="AW75">
        <v>0</v>
      </c>
      <c r="AX75">
        <v>0</v>
      </c>
      <c r="AY75">
        <v>7.6</v>
      </c>
      <c r="AZ75">
        <v>15.2</v>
      </c>
      <c r="BA75">
        <v>7.5</v>
      </c>
      <c r="BB75">
        <v>7.5</v>
      </c>
      <c r="BC75">
        <v>7.4</v>
      </c>
      <c r="BD75">
        <v>0</v>
      </c>
      <c r="BE75">
        <v>7.1</v>
      </c>
      <c r="BF75">
        <v>7.1</v>
      </c>
      <c r="BG75">
        <v>7.1</v>
      </c>
      <c r="BH75">
        <v>14.2</v>
      </c>
      <c r="BI75">
        <v>1</v>
      </c>
      <c r="BJ75">
        <v>0</v>
      </c>
      <c r="BK75">
        <v>0</v>
      </c>
    </row>
    <row r="76" spans="1:63" x14ac:dyDescent="0.25">
      <c r="A76" s="3">
        <v>3</v>
      </c>
      <c r="B76" s="1">
        <v>3103</v>
      </c>
      <c r="C76" s="3" t="s">
        <v>765</v>
      </c>
      <c r="D76" t="s">
        <v>1114</v>
      </c>
      <c r="E76" s="3">
        <v>3</v>
      </c>
      <c r="F76" t="s">
        <v>13367</v>
      </c>
      <c r="G76" s="3">
        <v>220104005</v>
      </c>
      <c r="H76">
        <v>220104</v>
      </c>
      <c r="I76" s="3" t="s">
        <v>13768</v>
      </c>
      <c r="J76" t="s">
        <v>10393</v>
      </c>
      <c r="K76" s="3">
        <v>3</v>
      </c>
      <c r="L76">
        <v>0</v>
      </c>
      <c r="M76" s="3">
        <v>7.6</v>
      </c>
      <c r="N76">
        <v>0</v>
      </c>
      <c r="O76" s="3">
        <v>0</v>
      </c>
      <c r="P76">
        <v>22.2</v>
      </c>
      <c r="Q76" s="3">
        <v>7.3</v>
      </c>
      <c r="R76">
        <v>0</v>
      </c>
      <c r="S76" s="3">
        <v>0</v>
      </c>
      <c r="T76" s="3">
        <v>0</v>
      </c>
      <c r="U76">
        <v>7.1</v>
      </c>
      <c r="V76">
        <v>1</v>
      </c>
      <c r="W76">
        <v>7.1</v>
      </c>
      <c r="X76">
        <v>14</v>
      </c>
      <c r="Y76">
        <v>15.3</v>
      </c>
      <c r="Z76">
        <v>0</v>
      </c>
      <c r="AA76">
        <v>0</v>
      </c>
      <c r="AB76">
        <v>0</v>
      </c>
      <c r="AC76">
        <v>1</v>
      </c>
      <c r="AD76">
        <v>0</v>
      </c>
      <c r="AE76">
        <v>7.1</v>
      </c>
      <c r="AF76">
        <v>0</v>
      </c>
      <c r="AG76">
        <v>0</v>
      </c>
      <c r="AH76">
        <v>0</v>
      </c>
      <c r="AI76">
        <v>7.1</v>
      </c>
      <c r="AJ76">
        <v>0</v>
      </c>
      <c r="AK76">
        <v>0</v>
      </c>
      <c r="AL76">
        <v>7.6</v>
      </c>
      <c r="AM76">
        <v>0</v>
      </c>
      <c r="AN76">
        <v>0</v>
      </c>
      <c r="AO76">
        <v>0</v>
      </c>
      <c r="AP76">
        <v>1</v>
      </c>
      <c r="AQ76">
        <v>0</v>
      </c>
      <c r="AR76">
        <v>0</v>
      </c>
      <c r="AS76">
        <v>0</v>
      </c>
      <c r="AT76">
        <v>0</v>
      </c>
      <c r="AU76">
        <v>7.1</v>
      </c>
      <c r="AV76">
        <v>1</v>
      </c>
      <c r="AW76">
        <v>0</v>
      </c>
      <c r="AX76">
        <v>0</v>
      </c>
      <c r="AY76">
        <v>7.6</v>
      </c>
      <c r="AZ76">
        <v>15.2</v>
      </c>
      <c r="BA76">
        <v>0</v>
      </c>
      <c r="BB76">
        <v>7.5</v>
      </c>
      <c r="BC76">
        <v>1</v>
      </c>
      <c r="BD76">
        <v>0</v>
      </c>
      <c r="BE76">
        <v>7.1</v>
      </c>
      <c r="BF76">
        <v>7.1</v>
      </c>
      <c r="BG76">
        <v>7.1</v>
      </c>
      <c r="BH76">
        <v>14.2</v>
      </c>
      <c r="BI76">
        <v>1</v>
      </c>
      <c r="BJ76">
        <v>0</v>
      </c>
      <c r="BK76">
        <v>0</v>
      </c>
    </row>
    <row r="77" spans="1:63" x14ac:dyDescent="0.25">
      <c r="A77" s="3">
        <v>3</v>
      </c>
      <c r="B77" s="1">
        <v>3103</v>
      </c>
      <c r="C77" s="3" t="s">
        <v>765</v>
      </c>
      <c r="D77" t="s">
        <v>1114</v>
      </c>
      <c r="E77" s="3">
        <v>4</v>
      </c>
      <c r="F77" t="s">
        <v>13369</v>
      </c>
      <c r="G77" s="3">
        <v>220104005</v>
      </c>
      <c r="H77">
        <v>220104</v>
      </c>
      <c r="I77" s="3" t="s">
        <v>13768</v>
      </c>
      <c r="J77" t="s">
        <v>10393</v>
      </c>
      <c r="K77" s="3">
        <v>4</v>
      </c>
      <c r="L77">
        <v>0</v>
      </c>
      <c r="M77" s="3">
        <v>0</v>
      </c>
      <c r="N77">
        <v>0</v>
      </c>
      <c r="O77" s="3">
        <v>0</v>
      </c>
      <c r="P77">
        <v>14.8</v>
      </c>
      <c r="Q77" s="3">
        <v>7.3</v>
      </c>
      <c r="R77">
        <v>7.1</v>
      </c>
      <c r="S77" s="3">
        <v>0</v>
      </c>
      <c r="T77" s="3">
        <v>0</v>
      </c>
      <c r="U77">
        <v>0</v>
      </c>
      <c r="V77">
        <v>1</v>
      </c>
      <c r="W77">
        <v>0</v>
      </c>
      <c r="X77">
        <v>14</v>
      </c>
      <c r="Y77">
        <v>0</v>
      </c>
      <c r="Z77">
        <v>0</v>
      </c>
      <c r="AA77">
        <v>0</v>
      </c>
      <c r="AB77">
        <v>0</v>
      </c>
      <c r="AC77">
        <v>7.4</v>
      </c>
      <c r="AD77">
        <v>7.3</v>
      </c>
      <c r="AE77">
        <v>0</v>
      </c>
      <c r="AF77">
        <v>0</v>
      </c>
      <c r="AG77">
        <v>0</v>
      </c>
      <c r="AH77">
        <v>0</v>
      </c>
      <c r="AI77">
        <v>1</v>
      </c>
      <c r="AJ77">
        <v>0</v>
      </c>
      <c r="AK77">
        <v>0</v>
      </c>
      <c r="AL77">
        <v>0</v>
      </c>
      <c r="AM77">
        <v>0</v>
      </c>
      <c r="AN77">
        <v>0</v>
      </c>
      <c r="AO77">
        <v>0</v>
      </c>
      <c r="AP77">
        <v>1</v>
      </c>
      <c r="AQ77">
        <v>0</v>
      </c>
      <c r="AR77">
        <v>0</v>
      </c>
      <c r="AS77">
        <v>0</v>
      </c>
      <c r="AT77">
        <v>0</v>
      </c>
      <c r="AU77">
        <v>0</v>
      </c>
      <c r="AV77">
        <v>1</v>
      </c>
      <c r="AW77">
        <v>0</v>
      </c>
      <c r="AX77">
        <v>0</v>
      </c>
      <c r="AY77">
        <v>0</v>
      </c>
      <c r="AZ77">
        <v>0</v>
      </c>
      <c r="BA77">
        <v>7.5</v>
      </c>
      <c r="BB77">
        <v>0</v>
      </c>
      <c r="BC77">
        <v>7.4</v>
      </c>
      <c r="BD77">
        <v>0</v>
      </c>
      <c r="BE77">
        <v>0</v>
      </c>
      <c r="BF77">
        <v>0</v>
      </c>
      <c r="BG77">
        <v>0</v>
      </c>
      <c r="BH77">
        <v>0</v>
      </c>
      <c r="BI77">
        <v>1</v>
      </c>
      <c r="BJ77">
        <v>0</v>
      </c>
      <c r="BK77">
        <v>0</v>
      </c>
    </row>
    <row r="78" spans="1:63" x14ac:dyDescent="0.25">
      <c r="A78" s="3">
        <v>3</v>
      </c>
      <c r="B78" s="1">
        <v>3201</v>
      </c>
      <c r="C78" s="3" t="s">
        <v>765</v>
      </c>
      <c r="D78" t="s">
        <v>1117</v>
      </c>
      <c r="E78" s="3">
        <v>1</v>
      </c>
      <c r="F78" t="s">
        <v>13767</v>
      </c>
      <c r="G78" s="3">
        <v>220104005</v>
      </c>
      <c r="H78">
        <v>220104</v>
      </c>
      <c r="I78" s="3" t="s">
        <v>13768</v>
      </c>
      <c r="J78" t="s">
        <v>10393</v>
      </c>
      <c r="K78" s="3">
        <v>1</v>
      </c>
      <c r="L78">
        <v>0</v>
      </c>
      <c r="M78" s="3">
        <v>0</v>
      </c>
      <c r="N78">
        <v>7.6</v>
      </c>
      <c r="O78" s="3">
        <v>0</v>
      </c>
      <c r="P78">
        <v>7.6</v>
      </c>
      <c r="Q78" s="3">
        <v>0</v>
      </c>
      <c r="R78">
        <v>0</v>
      </c>
      <c r="S78" s="3">
        <v>0</v>
      </c>
      <c r="T78" s="3">
        <v>0</v>
      </c>
      <c r="U78">
        <v>0</v>
      </c>
      <c r="V78">
        <v>1</v>
      </c>
      <c r="W78">
        <v>0</v>
      </c>
      <c r="X78">
        <v>0</v>
      </c>
      <c r="Y78">
        <v>0</v>
      </c>
      <c r="Z78">
        <v>0</v>
      </c>
      <c r="AA78">
        <v>0</v>
      </c>
      <c r="AB78">
        <v>0</v>
      </c>
      <c r="AC78">
        <v>1</v>
      </c>
      <c r="AD78">
        <v>0</v>
      </c>
      <c r="AE78">
        <v>0</v>
      </c>
      <c r="AF78">
        <v>0</v>
      </c>
      <c r="AG78">
        <v>0</v>
      </c>
      <c r="AH78">
        <v>0</v>
      </c>
      <c r="AI78">
        <v>1</v>
      </c>
      <c r="AJ78">
        <v>0</v>
      </c>
      <c r="AK78">
        <v>0</v>
      </c>
      <c r="AL78">
        <v>0</v>
      </c>
      <c r="AM78">
        <v>0</v>
      </c>
      <c r="AN78">
        <v>7.6</v>
      </c>
      <c r="AO78">
        <v>7.6</v>
      </c>
      <c r="AP78">
        <v>1</v>
      </c>
      <c r="AQ78">
        <v>0</v>
      </c>
      <c r="AR78">
        <v>0</v>
      </c>
      <c r="AS78">
        <v>0</v>
      </c>
      <c r="AT78">
        <v>0</v>
      </c>
      <c r="AU78">
        <v>0</v>
      </c>
      <c r="AV78">
        <v>1</v>
      </c>
      <c r="AW78">
        <v>0</v>
      </c>
      <c r="AX78">
        <v>0</v>
      </c>
      <c r="AY78">
        <v>0</v>
      </c>
      <c r="AZ78">
        <v>22.7</v>
      </c>
      <c r="BA78">
        <v>0</v>
      </c>
      <c r="BB78">
        <v>0</v>
      </c>
      <c r="BC78">
        <v>1</v>
      </c>
      <c r="BD78">
        <v>0</v>
      </c>
      <c r="BE78">
        <v>0</v>
      </c>
      <c r="BF78">
        <v>0</v>
      </c>
      <c r="BG78">
        <v>0</v>
      </c>
      <c r="BH78">
        <v>0</v>
      </c>
      <c r="BI78">
        <v>1</v>
      </c>
      <c r="BJ78">
        <v>0</v>
      </c>
      <c r="BK78">
        <v>0</v>
      </c>
    </row>
    <row r="79" spans="1:63" x14ac:dyDescent="0.25">
      <c r="A79" s="3">
        <v>3</v>
      </c>
      <c r="B79" s="1">
        <v>3201</v>
      </c>
      <c r="C79" s="3" t="s">
        <v>765</v>
      </c>
      <c r="D79" t="s">
        <v>1117</v>
      </c>
      <c r="E79" s="3">
        <v>2</v>
      </c>
      <c r="F79" t="s">
        <v>13769</v>
      </c>
      <c r="G79" s="3">
        <v>220104005</v>
      </c>
      <c r="H79">
        <v>220104</v>
      </c>
      <c r="I79" s="3" t="s">
        <v>13768</v>
      </c>
      <c r="J79" t="s">
        <v>10393</v>
      </c>
      <c r="K79" s="3">
        <v>2</v>
      </c>
      <c r="L79">
        <v>0</v>
      </c>
      <c r="M79" s="3">
        <v>0</v>
      </c>
      <c r="N79">
        <v>7.6</v>
      </c>
      <c r="O79" s="3">
        <v>0</v>
      </c>
      <c r="P79">
        <v>15.2</v>
      </c>
      <c r="Q79" s="3">
        <v>15.2</v>
      </c>
      <c r="R79">
        <v>8.1</v>
      </c>
      <c r="S79" s="3">
        <v>0</v>
      </c>
      <c r="T79" s="3">
        <v>8.3000000000000007</v>
      </c>
      <c r="U79">
        <v>8.4</v>
      </c>
      <c r="V79">
        <v>16.899999999999999</v>
      </c>
      <c r="W79">
        <v>0</v>
      </c>
      <c r="X79">
        <v>0</v>
      </c>
      <c r="Y79">
        <v>0</v>
      </c>
      <c r="Z79">
        <v>0</v>
      </c>
      <c r="AA79">
        <v>7.6</v>
      </c>
      <c r="AB79">
        <v>0</v>
      </c>
      <c r="AC79">
        <v>1</v>
      </c>
      <c r="AD79">
        <v>0</v>
      </c>
      <c r="AE79">
        <v>8.1</v>
      </c>
      <c r="AF79">
        <v>8.1999999999999993</v>
      </c>
      <c r="AG79">
        <v>0</v>
      </c>
      <c r="AH79">
        <v>0</v>
      </c>
      <c r="AI79">
        <v>8.5</v>
      </c>
      <c r="AJ79">
        <v>0</v>
      </c>
      <c r="AK79">
        <v>0</v>
      </c>
      <c r="AL79">
        <v>7.5</v>
      </c>
      <c r="AM79">
        <v>0</v>
      </c>
      <c r="AN79">
        <v>15.2</v>
      </c>
      <c r="AO79">
        <v>7.6</v>
      </c>
      <c r="AP79">
        <v>1</v>
      </c>
      <c r="AQ79">
        <v>0</v>
      </c>
      <c r="AR79">
        <v>0</v>
      </c>
      <c r="AS79">
        <v>0</v>
      </c>
      <c r="AT79">
        <v>0</v>
      </c>
      <c r="AU79">
        <v>0</v>
      </c>
      <c r="AV79">
        <v>17</v>
      </c>
      <c r="AW79">
        <v>8.6</v>
      </c>
      <c r="AX79">
        <v>0</v>
      </c>
      <c r="AY79">
        <v>7.5</v>
      </c>
      <c r="AZ79">
        <v>15.1</v>
      </c>
      <c r="BA79">
        <v>0</v>
      </c>
      <c r="BB79">
        <v>0</v>
      </c>
      <c r="BC79">
        <v>1</v>
      </c>
      <c r="BD79">
        <v>7.6</v>
      </c>
      <c r="BE79">
        <v>0</v>
      </c>
      <c r="BF79">
        <v>8.1999999999999993</v>
      </c>
      <c r="BG79">
        <v>0</v>
      </c>
      <c r="BH79">
        <v>8.4</v>
      </c>
      <c r="BI79">
        <v>8.6</v>
      </c>
      <c r="BJ79">
        <v>0</v>
      </c>
      <c r="BK79">
        <v>8.3000000000000007</v>
      </c>
    </row>
    <row r="80" spans="1:63" x14ac:dyDescent="0.25">
      <c r="A80" s="3">
        <v>3</v>
      </c>
      <c r="B80" s="1">
        <v>3201</v>
      </c>
      <c r="C80" s="3" t="s">
        <v>765</v>
      </c>
      <c r="D80" t="s">
        <v>1117</v>
      </c>
      <c r="E80" s="3">
        <v>3</v>
      </c>
      <c r="F80" t="s">
        <v>13367</v>
      </c>
      <c r="G80" s="3">
        <v>220104005</v>
      </c>
      <c r="H80">
        <v>220104</v>
      </c>
      <c r="I80" s="3" t="s">
        <v>13768</v>
      </c>
      <c r="J80" t="s">
        <v>10393</v>
      </c>
      <c r="K80" s="3">
        <v>3</v>
      </c>
      <c r="L80">
        <v>0</v>
      </c>
      <c r="M80" s="3">
        <v>0</v>
      </c>
      <c r="N80">
        <v>0</v>
      </c>
      <c r="O80" s="3">
        <v>0</v>
      </c>
      <c r="P80">
        <v>7.6</v>
      </c>
      <c r="Q80" s="3">
        <v>15.2</v>
      </c>
      <c r="R80">
        <v>8.1</v>
      </c>
      <c r="S80" s="3">
        <v>0</v>
      </c>
      <c r="T80" s="3">
        <v>8.3000000000000007</v>
      </c>
      <c r="U80">
        <v>8.4</v>
      </c>
      <c r="V80">
        <v>16.899999999999999</v>
      </c>
      <c r="W80">
        <v>0</v>
      </c>
      <c r="X80">
        <v>0</v>
      </c>
      <c r="Y80">
        <v>0</v>
      </c>
      <c r="Z80">
        <v>0</v>
      </c>
      <c r="AA80">
        <v>7.6</v>
      </c>
      <c r="AB80">
        <v>0</v>
      </c>
      <c r="AC80">
        <v>1</v>
      </c>
      <c r="AD80">
        <v>0</v>
      </c>
      <c r="AE80">
        <v>8.1</v>
      </c>
      <c r="AF80">
        <v>8.1999999999999993</v>
      </c>
      <c r="AG80">
        <v>0</v>
      </c>
      <c r="AH80">
        <v>0</v>
      </c>
      <c r="AI80">
        <v>8.5</v>
      </c>
      <c r="AJ80">
        <v>0</v>
      </c>
      <c r="AK80">
        <v>0</v>
      </c>
      <c r="AL80">
        <v>7.5</v>
      </c>
      <c r="AM80">
        <v>0</v>
      </c>
      <c r="AN80">
        <v>7.6</v>
      </c>
      <c r="AO80">
        <v>0</v>
      </c>
      <c r="AP80">
        <v>1</v>
      </c>
      <c r="AQ80">
        <v>0</v>
      </c>
      <c r="AR80">
        <v>0</v>
      </c>
      <c r="AS80">
        <v>0</v>
      </c>
      <c r="AT80">
        <v>0</v>
      </c>
      <c r="AU80">
        <v>0</v>
      </c>
      <c r="AV80">
        <v>17</v>
      </c>
      <c r="AW80">
        <v>8.6</v>
      </c>
      <c r="AX80">
        <v>0</v>
      </c>
      <c r="AY80">
        <v>7.5</v>
      </c>
      <c r="AZ80">
        <v>7.6</v>
      </c>
      <c r="BA80">
        <v>0</v>
      </c>
      <c r="BB80">
        <v>0</v>
      </c>
      <c r="BC80">
        <v>1</v>
      </c>
      <c r="BD80">
        <v>7.6</v>
      </c>
      <c r="BE80">
        <v>0</v>
      </c>
      <c r="BF80">
        <v>8.1999999999999993</v>
      </c>
      <c r="BG80">
        <v>0</v>
      </c>
      <c r="BH80">
        <v>8.4</v>
      </c>
      <c r="BI80">
        <v>8.6</v>
      </c>
      <c r="BJ80">
        <v>0</v>
      </c>
      <c r="BK80">
        <v>8.3000000000000007</v>
      </c>
    </row>
    <row r="81" spans="1:63" x14ac:dyDescent="0.25">
      <c r="A81" s="3">
        <v>3</v>
      </c>
      <c r="B81" s="1">
        <v>3201</v>
      </c>
      <c r="C81" s="3" t="s">
        <v>765</v>
      </c>
      <c r="D81" t="s">
        <v>1117</v>
      </c>
      <c r="E81" s="3">
        <v>4</v>
      </c>
      <c r="F81" t="s">
        <v>13369</v>
      </c>
      <c r="G81" s="3">
        <v>220104005</v>
      </c>
      <c r="H81">
        <v>220104</v>
      </c>
      <c r="I81" s="3" t="s">
        <v>13768</v>
      </c>
      <c r="J81" t="s">
        <v>10393</v>
      </c>
      <c r="K81" s="3">
        <v>4</v>
      </c>
      <c r="L81">
        <v>0</v>
      </c>
      <c r="M81" s="3">
        <v>0</v>
      </c>
      <c r="N81">
        <v>7.6</v>
      </c>
      <c r="O81" s="3">
        <v>0</v>
      </c>
      <c r="P81">
        <v>7.6</v>
      </c>
      <c r="Q81" s="3">
        <v>0</v>
      </c>
      <c r="R81">
        <v>0</v>
      </c>
      <c r="S81" s="3">
        <v>0</v>
      </c>
      <c r="T81" s="3">
        <v>0</v>
      </c>
      <c r="U81">
        <v>0</v>
      </c>
      <c r="V81">
        <v>1</v>
      </c>
      <c r="W81">
        <v>0</v>
      </c>
      <c r="X81">
        <v>0</v>
      </c>
      <c r="Y81">
        <v>0</v>
      </c>
      <c r="Z81">
        <v>0</v>
      </c>
      <c r="AA81">
        <v>0</v>
      </c>
      <c r="AB81">
        <v>0</v>
      </c>
      <c r="AC81">
        <v>1</v>
      </c>
      <c r="AD81">
        <v>0</v>
      </c>
      <c r="AE81">
        <v>0</v>
      </c>
      <c r="AF81">
        <v>0</v>
      </c>
      <c r="AG81">
        <v>0</v>
      </c>
      <c r="AH81">
        <v>0</v>
      </c>
      <c r="AI81">
        <v>1</v>
      </c>
      <c r="AJ81">
        <v>0</v>
      </c>
      <c r="AK81">
        <v>0</v>
      </c>
      <c r="AL81">
        <v>0</v>
      </c>
      <c r="AM81">
        <v>0</v>
      </c>
      <c r="AN81">
        <v>7.6</v>
      </c>
      <c r="AO81">
        <v>7.6</v>
      </c>
      <c r="AP81">
        <v>1</v>
      </c>
      <c r="AQ81">
        <v>0</v>
      </c>
      <c r="AR81">
        <v>0</v>
      </c>
      <c r="AS81">
        <v>0</v>
      </c>
      <c r="AT81">
        <v>0</v>
      </c>
      <c r="AU81">
        <v>0</v>
      </c>
      <c r="AV81">
        <v>1</v>
      </c>
      <c r="AW81">
        <v>0</v>
      </c>
      <c r="AX81">
        <v>0</v>
      </c>
      <c r="AY81">
        <v>0</v>
      </c>
      <c r="AZ81">
        <v>7.6</v>
      </c>
      <c r="BA81">
        <v>0</v>
      </c>
      <c r="BB81">
        <v>0</v>
      </c>
      <c r="BC81">
        <v>1</v>
      </c>
      <c r="BD81">
        <v>0</v>
      </c>
      <c r="BE81">
        <v>0</v>
      </c>
      <c r="BF81">
        <v>0</v>
      </c>
      <c r="BG81">
        <v>0</v>
      </c>
      <c r="BH81">
        <v>0</v>
      </c>
      <c r="BI81">
        <v>1</v>
      </c>
      <c r="BJ81">
        <v>0</v>
      </c>
      <c r="BK81">
        <v>0</v>
      </c>
    </row>
    <row r="82" spans="1:63" x14ac:dyDescent="0.25">
      <c r="A82" s="3">
        <v>3</v>
      </c>
      <c r="B82" s="1">
        <v>3202</v>
      </c>
      <c r="C82" s="3" t="s">
        <v>765</v>
      </c>
      <c r="D82" t="s">
        <v>1120</v>
      </c>
      <c r="E82" s="3">
        <v>1</v>
      </c>
      <c r="F82" t="s">
        <v>13767</v>
      </c>
      <c r="G82" s="3">
        <v>220104005</v>
      </c>
      <c r="H82">
        <v>220104</v>
      </c>
      <c r="I82" s="3" t="s">
        <v>13768</v>
      </c>
      <c r="J82" t="s">
        <v>10393</v>
      </c>
      <c r="K82" s="3">
        <v>1</v>
      </c>
      <c r="L82">
        <v>0</v>
      </c>
      <c r="M82" s="3">
        <v>0</v>
      </c>
      <c r="N82">
        <v>0</v>
      </c>
      <c r="O82" s="3">
        <v>0</v>
      </c>
      <c r="P82">
        <v>1</v>
      </c>
      <c r="Q82" s="3">
        <v>6.5</v>
      </c>
      <c r="R82">
        <v>0</v>
      </c>
      <c r="S82" s="3">
        <v>0</v>
      </c>
      <c r="T82" s="3">
        <v>0</v>
      </c>
      <c r="U82">
        <v>0</v>
      </c>
      <c r="V82">
        <v>1</v>
      </c>
      <c r="W82">
        <v>0</v>
      </c>
      <c r="X82">
        <v>0</v>
      </c>
      <c r="Y82">
        <v>5.9</v>
      </c>
      <c r="Z82">
        <v>0</v>
      </c>
      <c r="AA82">
        <v>6.2</v>
      </c>
      <c r="AB82">
        <v>0</v>
      </c>
      <c r="AC82">
        <v>1</v>
      </c>
      <c r="AD82">
        <v>0</v>
      </c>
      <c r="AE82">
        <v>0</v>
      </c>
      <c r="AF82">
        <v>0</v>
      </c>
      <c r="AG82">
        <v>0</v>
      </c>
      <c r="AH82">
        <v>11.3</v>
      </c>
      <c r="AI82">
        <v>1</v>
      </c>
      <c r="AJ82">
        <v>0</v>
      </c>
      <c r="AK82">
        <v>0</v>
      </c>
      <c r="AL82">
        <v>0</v>
      </c>
      <c r="AM82">
        <v>0</v>
      </c>
      <c r="AN82">
        <v>0</v>
      </c>
      <c r="AO82">
        <v>0</v>
      </c>
      <c r="AP82">
        <v>6.4</v>
      </c>
      <c r="AQ82">
        <v>0</v>
      </c>
      <c r="AR82">
        <v>0</v>
      </c>
      <c r="AS82">
        <v>0</v>
      </c>
      <c r="AT82">
        <v>0</v>
      </c>
      <c r="AU82">
        <v>0</v>
      </c>
      <c r="AV82">
        <v>1</v>
      </c>
      <c r="AW82">
        <v>0</v>
      </c>
      <c r="AX82">
        <v>0</v>
      </c>
      <c r="AY82">
        <v>0</v>
      </c>
      <c r="AZ82">
        <v>0</v>
      </c>
      <c r="BA82">
        <v>0</v>
      </c>
      <c r="BB82">
        <v>0</v>
      </c>
      <c r="BC82">
        <v>1</v>
      </c>
      <c r="BD82">
        <v>0</v>
      </c>
      <c r="BE82">
        <v>10</v>
      </c>
      <c r="BF82">
        <v>0</v>
      </c>
      <c r="BG82">
        <v>0</v>
      </c>
      <c r="BH82">
        <v>0</v>
      </c>
      <c r="BI82">
        <v>1</v>
      </c>
      <c r="BJ82">
        <v>0</v>
      </c>
      <c r="BK82">
        <v>0</v>
      </c>
    </row>
    <row r="83" spans="1:63" x14ac:dyDescent="0.25">
      <c r="A83" s="3">
        <v>3</v>
      </c>
      <c r="B83" s="1">
        <v>3202</v>
      </c>
      <c r="C83" s="3" t="s">
        <v>765</v>
      </c>
      <c r="D83" t="s">
        <v>1120</v>
      </c>
      <c r="E83" s="3">
        <v>2</v>
      </c>
      <c r="F83" t="s">
        <v>13769</v>
      </c>
      <c r="G83" s="3">
        <v>220104005</v>
      </c>
      <c r="H83">
        <v>220104</v>
      </c>
      <c r="I83" s="3" t="s">
        <v>13768</v>
      </c>
      <c r="J83" t="s">
        <v>10393</v>
      </c>
      <c r="K83" s="3">
        <v>2</v>
      </c>
      <c r="L83">
        <v>0</v>
      </c>
      <c r="M83" s="3">
        <v>0</v>
      </c>
      <c r="N83">
        <v>6.2</v>
      </c>
      <c r="O83" s="3">
        <v>6.3</v>
      </c>
      <c r="P83">
        <v>1</v>
      </c>
      <c r="Q83" s="3">
        <v>13.1</v>
      </c>
      <c r="R83">
        <v>0</v>
      </c>
      <c r="S83" s="3">
        <v>0</v>
      </c>
      <c r="T83" s="3">
        <v>10.7</v>
      </c>
      <c r="U83">
        <v>0</v>
      </c>
      <c r="V83">
        <v>1</v>
      </c>
      <c r="W83">
        <v>12.3</v>
      </c>
      <c r="X83">
        <v>0</v>
      </c>
      <c r="Y83">
        <v>5.9</v>
      </c>
      <c r="Z83">
        <v>24.3</v>
      </c>
      <c r="AA83">
        <v>12.4</v>
      </c>
      <c r="AB83">
        <v>0</v>
      </c>
      <c r="AC83">
        <v>6.4</v>
      </c>
      <c r="AD83">
        <v>0</v>
      </c>
      <c r="AE83">
        <v>0</v>
      </c>
      <c r="AF83">
        <v>0</v>
      </c>
      <c r="AG83">
        <v>0</v>
      </c>
      <c r="AH83">
        <v>22.6</v>
      </c>
      <c r="AI83">
        <v>1</v>
      </c>
      <c r="AJ83">
        <v>0</v>
      </c>
      <c r="AK83">
        <v>0</v>
      </c>
      <c r="AL83">
        <v>0</v>
      </c>
      <c r="AM83">
        <v>12.1</v>
      </c>
      <c r="AN83">
        <v>0</v>
      </c>
      <c r="AO83">
        <v>0</v>
      </c>
      <c r="AP83">
        <v>12.9</v>
      </c>
      <c r="AQ83">
        <v>0</v>
      </c>
      <c r="AR83">
        <v>0</v>
      </c>
      <c r="AS83">
        <v>0</v>
      </c>
      <c r="AT83">
        <v>0</v>
      </c>
      <c r="AU83">
        <v>0</v>
      </c>
      <c r="AV83">
        <v>1</v>
      </c>
      <c r="AW83">
        <v>0</v>
      </c>
      <c r="AX83">
        <v>0</v>
      </c>
      <c r="AY83">
        <v>0</v>
      </c>
      <c r="AZ83">
        <v>0</v>
      </c>
      <c r="BA83">
        <v>0</v>
      </c>
      <c r="BB83">
        <v>6.3</v>
      </c>
      <c r="BC83">
        <v>1</v>
      </c>
      <c r="BD83">
        <v>6.5</v>
      </c>
      <c r="BE83">
        <v>10</v>
      </c>
      <c r="BF83">
        <v>10.6</v>
      </c>
      <c r="BG83">
        <v>0</v>
      </c>
      <c r="BH83">
        <v>0</v>
      </c>
      <c r="BI83">
        <v>1</v>
      </c>
      <c r="BJ83">
        <v>0</v>
      </c>
      <c r="BK83">
        <v>10.7</v>
      </c>
    </row>
    <row r="84" spans="1:63" x14ac:dyDescent="0.25">
      <c r="A84" s="3">
        <v>3</v>
      </c>
      <c r="B84" s="1">
        <v>3202</v>
      </c>
      <c r="C84" s="3" t="s">
        <v>765</v>
      </c>
      <c r="D84" t="s">
        <v>1120</v>
      </c>
      <c r="E84" s="3">
        <v>3</v>
      </c>
      <c r="F84" t="s">
        <v>13367</v>
      </c>
      <c r="G84" s="3">
        <v>220104005</v>
      </c>
      <c r="H84">
        <v>220104</v>
      </c>
      <c r="I84" s="3" t="s">
        <v>13768</v>
      </c>
      <c r="J84" t="s">
        <v>10393</v>
      </c>
      <c r="K84" s="3">
        <v>3</v>
      </c>
      <c r="L84">
        <v>0</v>
      </c>
      <c r="M84" s="3">
        <v>0</v>
      </c>
      <c r="N84">
        <v>6.2</v>
      </c>
      <c r="O84" s="3">
        <v>6.3</v>
      </c>
      <c r="P84">
        <v>1</v>
      </c>
      <c r="Q84" s="3">
        <v>6.5</v>
      </c>
      <c r="R84">
        <v>0</v>
      </c>
      <c r="S84" s="3">
        <v>0</v>
      </c>
      <c r="T84" s="3">
        <v>10.7</v>
      </c>
      <c r="U84">
        <v>0</v>
      </c>
      <c r="V84">
        <v>1</v>
      </c>
      <c r="W84">
        <v>12.3</v>
      </c>
      <c r="X84">
        <v>0</v>
      </c>
      <c r="Y84">
        <v>5.9</v>
      </c>
      <c r="Z84">
        <v>24.3</v>
      </c>
      <c r="AA84">
        <v>12.4</v>
      </c>
      <c r="AB84">
        <v>0</v>
      </c>
      <c r="AC84">
        <v>6.4</v>
      </c>
      <c r="AD84">
        <v>0</v>
      </c>
      <c r="AE84">
        <v>0</v>
      </c>
      <c r="AF84">
        <v>0</v>
      </c>
      <c r="AG84">
        <v>0</v>
      </c>
      <c r="AH84">
        <v>11.3</v>
      </c>
      <c r="AI84">
        <v>1</v>
      </c>
      <c r="AJ84">
        <v>0</v>
      </c>
      <c r="AK84">
        <v>0</v>
      </c>
      <c r="AL84">
        <v>0</v>
      </c>
      <c r="AM84">
        <v>12.1</v>
      </c>
      <c r="AN84">
        <v>0</v>
      </c>
      <c r="AO84">
        <v>0</v>
      </c>
      <c r="AP84">
        <v>6.4</v>
      </c>
      <c r="AQ84">
        <v>0</v>
      </c>
      <c r="AR84">
        <v>0</v>
      </c>
      <c r="AS84">
        <v>0</v>
      </c>
      <c r="AT84">
        <v>0</v>
      </c>
      <c r="AU84">
        <v>0</v>
      </c>
      <c r="AV84">
        <v>1</v>
      </c>
      <c r="AW84">
        <v>0</v>
      </c>
      <c r="AX84">
        <v>0</v>
      </c>
      <c r="AY84">
        <v>0</v>
      </c>
      <c r="AZ84">
        <v>0</v>
      </c>
      <c r="BA84">
        <v>0</v>
      </c>
      <c r="BB84">
        <v>6.3</v>
      </c>
      <c r="BC84">
        <v>1</v>
      </c>
      <c r="BD84">
        <v>6.5</v>
      </c>
      <c r="BE84">
        <v>0</v>
      </c>
      <c r="BF84">
        <v>10.6</v>
      </c>
      <c r="BG84">
        <v>0</v>
      </c>
      <c r="BH84">
        <v>0</v>
      </c>
      <c r="BI84">
        <v>1</v>
      </c>
      <c r="BJ84">
        <v>0</v>
      </c>
      <c r="BK84">
        <v>10.7</v>
      </c>
    </row>
    <row r="85" spans="1:63" x14ac:dyDescent="0.25">
      <c r="A85" s="3">
        <v>3</v>
      </c>
      <c r="B85" s="1">
        <v>3202</v>
      </c>
      <c r="C85" s="3" t="s">
        <v>765</v>
      </c>
      <c r="D85" t="s">
        <v>1120</v>
      </c>
      <c r="E85" s="3">
        <v>4</v>
      </c>
      <c r="F85" t="s">
        <v>13369</v>
      </c>
      <c r="G85" s="3">
        <v>220104005</v>
      </c>
      <c r="H85">
        <v>220104</v>
      </c>
      <c r="I85" s="3" t="s">
        <v>13768</v>
      </c>
      <c r="J85" t="s">
        <v>10393</v>
      </c>
      <c r="K85" s="3">
        <v>4</v>
      </c>
      <c r="L85">
        <v>0</v>
      </c>
      <c r="M85" s="3">
        <v>0</v>
      </c>
      <c r="N85">
        <v>0</v>
      </c>
      <c r="O85" s="3">
        <v>0</v>
      </c>
      <c r="P85">
        <v>1</v>
      </c>
      <c r="Q85" s="3">
        <v>6.5</v>
      </c>
      <c r="R85">
        <v>0</v>
      </c>
      <c r="S85" s="3">
        <v>0</v>
      </c>
      <c r="T85" s="3">
        <v>0</v>
      </c>
      <c r="U85">
        <v>0</v>
      </c>
      <c r="V85">
        <v>1</v>
      </c>
      <c r="W85">
        <v>0</v>
      </c>
      <c r="X85">
        <v>0</v>
      </c>
      <c r="Y85">
        <v>5.9</v>
      </c>
      <c r="Z85">
        <v>0</v>
      </c>
      <c r="AA85">
        <v>6.2</v>
      </c>
      <c r="AB85">
        <v>0</v>
      </c>
      <c r="AC85">
        <v>1</v>
      </c>
      <c r="AD85">
        <v>0</v>
      </c>
      <c r="AE85">
        <v>0</v>
      </c>
      <c r="AF85">
        <v>0</v>
      </c>
      <c r="AG85">
        <v>0</v>
      </c>
      <c r="AH85">
        <v>11.3</v>
      </c>
      <c r="AI85">
        <v>1</v>
      </c>
      <c r="AJ85">
        <v>0</v>
      </c>
      <c r="AK85">
        <v>0</v>
      </c>
      <c r="AL85">
        <v>0</v>
      </c>
      <c r="AM85">
        <v>0</v>
      </c>
      <c r="AN85">
        <v>0</v>
      </c>
      <c r="AO85">
        <v>0</v>
      </c>
      <c r="AP85">
        <v>6.4</v>
      </c>
      <c r="AQ85">
        <v>0</v>
      </c>
      <c r="AR85">
        <v>0</v>
      </c>
      <c r="AS85">
        <v>0</v>
      </c>
      <c r="AT85">
        <v>0</v>
      </c>
      <c r="AU85">
        <v>0</v>
      </c>
      <c r="AV85">
        <v>1</v>
      </c>
      <c r="AW85">
        <v>0</v>
      </c>
      <c r="AX85">
        <v>0</v>
      </c>
      <c r="AY85">
        <v>0</v>
      </c>
      <c r="AZ85">
        <v>0</v>
      </c>
      <c r="BA85">
        <v>0</v>
      </c>
      <c r="BB85">
        <v>0</v>
      </c>
      <c r="BC85">
        <v>1</v>
      </c>
      <c r="BD85">
        <v>0</v>
      </c>
      <c r="BE85">
        <v>10</v>
      </c>
      <c r="BF85">
        <v>0</v>
      </c>
      <c r="BG85">
        <v>0</v>
      </c>
      <c r="BH85">
        <v>0</v>
      </c>
      <c r="BI85">
        <v>1</v>
      </c>
      <c r="BJ85">
        <v>0</v>
      </c>
      <c r="BK85">
        <v>0</v>
      </c>
    </row>
    <row r="86" spans="1:63" x14ac:dyDescent="0.25">
      <c r="A86" s="3">
        <v>3</v>
      </c>
      <c r="B86" s="1">
        <v>3301</v>
      </c>
      <c r="C86" s="3" t="s">
        <v>765</v>
      </c>
      <c r="D86" t="s">
        <v>1123</v>
      </c>
      <c r="E86" s="3">
        <v>1</v>
      </c>
      <c r="F86" t="s">
        <v>13767</v>
      </c>
      <c r="G86" s="3">
        <v>220104005</v>
      </c>
      <c r="H86">
        <v>220104</v>
      </c>
      <c r="I86" s="3" t="s">
        <v>13768</v>
      </c>
      <c r="J86" t="s">
        <v>10393</v>
      </c>
      <c r="K86" s="3">
        <v>1</v>
      </c>
      <c r="L86">
        <v>0</v>
      </c>
      <c r="M86" s="3">
        <v>3.8</v>
      </c>
      <c r="N86">
        <v>1.9</v>
      </c>
      <c r="O86" s="3">
        <v>0</v>
      </c>
      <c r="P86">
        <v>1</v>
      </c>
      <c r="Q86" s="3">
        <v>0</v>
      </c>
      <c r="R86">
        <v>0</v>
      </c>
      <c r="S86" s="3">
        <v>0</v>
      </c>
      <c r="T86" s="3">
        <v>1.8</v>
      </c>
      <c r="U86">
        <v>0</v>
      </c>
      <c r="V86">
        <v>1</v>
      </c>
      <c r="W86">
        <v>0</v>
      </c>
      <c r="X86">
        <v>0</v>
      </c>
      <c r="Y86">
        <v>1.9</v>
      </c>
      <c r="Z86">
        <v>1.9</v>
      </c>
      <c r="AA86">
        <v>0</v>
      </c>
      <c r="AB86">
        <v>1.9</v>
      </c>
      <c r="AC86">
        <v>1.9</v>
      </c>
      <c r="AD86">
        <v>0</v>
      </c>
      <c r="AE86">
        <v>1.8</v>
      </c>
      <c r="AF86">
        <v>0</v>
      </c>
      <c r="AG86">
        <v>0</v>
      </c>
      <c r="AH86">
        <v>0</v>
      </c>
      <c r="AI86">
        <v>1.8</v>
      </c>
      <c r="AJ86">
        <v>0</v>
      </c>
      <c r="AK86">
        <v>1.8</v>
      </c>
      <c r="AL86">
        <v>3.8</v>
      </c>
      <c r="AM86">
        <v>0</v>
      </c>
      <c r="AN86">
        <v>0</v>
      </c>
      <c r="AO86">
        <v>0</v>
      </c>
      <c r="AP86">
        <v>1</v>
      </c>
      <c r="AQ86">
        <v>0</v>
      </c>
      <c r="AR86">
        <v>0</v>
      </c>
      <c r="AS86">
        <v>2.2000000000000002</v>
      </c>
      <c r="AT86">
        <v>0</v>
      </c>
      <c r="AU86">
        <v>0</v>
      </c>
      <c r="AV86">
        <v>1</v>
      </c>
      <c r="AW86">
        <v>0</v>
      </c>
      <c r="AX86">
        <v>0</v>
      </c>
      <c r="AY86">
        <v>0</v>
      </c>
      <c r="AZ86">
        <v>3.8</v>
      </c>
      <c r="BA86">
        <v>1.9</v>
      </c>
      <c r="BB86">
        <v>0</v>
      </c>
      <c r="BC86">
        <v>1.9</v>
      </c>
      <c r="BD86">
        <v>1.8</v>
      </c>
      <c r="BE86">
        <v>0</v>
      </c>
      <c r="BF86">
        <v>0</v>
      </c>
      <c r="BG86">
        <v>0</v>
      </c>
      <c r="BH86">
        <v>0</v>
      </c>
      <c r="BI86">
        <v>1</v>
      </c>
      <c r="BJ86">
        <v>0</v>
      </c>
      <c r="BK86">
        <v>2.2000000000000002</v>
      </c>
    </row>
    <row r="87" spans="1:63" x14ac:dyDescent="0.25">
      <c r="A87" s="3">
        <v>3</v>
      </c>
      <c r="B87" s="1">
        <v>3301</v>
      </c>
      <c r="C87" s="3" t="s">
        <v>765</v>
      </c>
      <c r="D87" t="s">
        <v>1123</v>
      </c>
      <c r="E87" s="3">
        <v>2</v>
      </c>
      <c r="F87" t="s">
        <v>13769</v>
      </c>
      <c r="G87" s="3">
        <v>220104005</v>
      </c>
      <c r="H87">
        <v>220104</v>
      </c>
      <c r="I87" s="3" t="s">
        <v>13768</v>
      </c>
      <c r="J87" t="s">
        <v>10393</v>
      </c>
      <c r="K87" s="3">
        <v>2</v>
      </c>
      <c r="L87">
        <v>3.8</v>
      </c>
      <c r="M87" s="3">
        <v>7.6</v>
      </c>
      <c r="N87">
        <v>1.9</v>
      </c>
      <c r="O87" s="3">
        <v>0</v>
      </c>
      <c r="P87">
        <v>1</v>
      </c>
      <c r="Q87" s="3">
        <v>1.8</v>
      </c>
      <c r="R87">
        <v>0</v>
      </c>
      <c r="S87" s="3">
        <v>2.2000000000000002</v>
      </c>
      <c r="T87" s="3">
        <v>2.2000000000000002</v>
      </c>
      <c r="U87">
        <v>0</v>
      </c>
      <c r="V87">
        <v>4.5</v>
      </c>
      <c r="W87">
        <v>0</v>
      </c>
      <c r="X87">
        <v>10.5</v>
      </c>
      <c r="Y87">
        <v>3.8</v>
      </c>
      <c r="Z87">
        <v>3.8</v>
      </c>
      <c r="AA87">
        <v>3.8</v>
      </c>
      <c r="AB87">
        <v>3.7</v>
      </c>
      <c r="AC87">
        <v>5.6</v>
      </c>
      <c r="AD87">
        <v>0</v>
      </c>
      <c r="AE87">
        <v>8.8000000000000007</v>
      </c>
      <c r="AF87">
        <v>0</v>
      </c>
      <c r="AG87">
        <v>0</v>
      </c>
      <c r="AH87">
        <v>0</v>
      </c>
      <c r="AI87">
        <v>6.8</v>
      </c>
      <c r="AJ87">
        <v>2.2999999999999998</v>
      </c>
      <c r="AK87">
        <v>3.5</v>
      </c>
      <c r="AL87">
        <v>5.7</v>
      </c>
      <c r="AM87">
        <v>0</v>
      </c>
      <c r="AN87">
        <v>1.9</v>
      </c>
      <c r="AO87">
        <v>0</v>
      </c>
      <c r="AP87">
        <v>1</v>
      </c>
      <c r="AQ87">
        <v>3.7</v>
      </c>
      <c r="AR87">
        <v>0</v>
      </c>
      <c r="AS87">
        <v>4.4000000000000004</v>
      </c>
      <c r="AT87">
        <v>4.5</v>
      </c>
      <c r="AU87">
        <v>0</v>
      </c>
      <c r="AV87">
        <v>2.2999999999999998</v>
      </c>
      <c r="AW87">
        <v>4.5999999999999996</v>
      </c>
      <c r="AX87">
        <v>0</v>
      </c>
      <c r="AY87">
        <v>0</v>
      </c>
      <c r="AZ87">
        <v>7.6</v>
      </c>
      <c r="BA87">
        <v>1.9</v>
      </c>
      <c r="BB87">
        <v>0</v>
      </c>
      <c r="BC87">
        <v>3.7</v>
      </c>
      <c r="BD87">
        <v>1.8</v>
      </c>
      <c r="BE87">
        <v>0</v>
      </c>
      <c r="BF87">
        <v>0</v>
      </c>
      <c r="BG87">
        <v>0</v>
      </c>
      <c r="BH87">
        <v>2.2999999999999998</v>
      </c>
      <c r="BI87">
        <v>2.2999999999999998</v>
      </c>
      <c r="BJ87">
        <v>0</v>
      </c>
      <c r="BK87">
        <v>2.2000000000000002</v>
      </c>
    </row>
    <row r="88" spans="1:63" x14ac:dyDescent="0.25">
      <c r="A88" s="3">
        <v>3</v>
      </c>
      <c r="B88" s="1">
        <v>3301</v>
      </c>
      <c r="C88" s="3" t="s">
        <v>765</v>
      </c>
      <c r="D88" t="s">
        <v>1123</v>
      </c>
      <c r="E88" s="3">
        <v>3</v>
      </c>
      <c r="F88" t="s">
        <v>13367</v>
      </c>
      <c r="G88" s="3">
        <v>220104005</v>
      </c>
      <c r="H88">
        <v>220104</v>
      </c>
      <c r="I88" s="3" t="s">
        <v>13768</v>
      </c>
      <c r="J88" t="s">
        <v>10393</v>
      </c>
      <c r="K88" s="3">
        <v>3</v>
      </c>
      <c r="L88">
        <v>3.8</v>
      </c>
      <c r="M88" s="3">
        <v>3.8</v>
      </c>
      <c r="N88">
        <v>0</v>
      </c>
      <c r="O88" s="3">
        <v>0</v>
      </c>
      <c r="P88">
        <v>1</v>
      </c>
      <c r="Q88" s="3">
        <v>1.8</v>
      </c>
      <c r="R88">
        <v>0</v>
      </c>
      <c r="S88" s="3">
        <v>2.2000000000000002</v>
      </c>
      <c r="T88" s="3">
        <v>0</v>
      </c>
      <c r="U88">
        <v>0</v>
      </c>
      <c r="V88">
        <v>4.5</v>
      </c>
      <c r="W88">
        <v>0</v>
      </c>
      <c r="X88">
        <v>10.5</v>
      </c>
      <c r="Y88">
        <v>1.9</v>
      </c>
      <c r="Z88">
        <v>1.9</v>
      </c>
      <c r="AA88">
        <v>3.8</v>
      </c>
      <c r="AB88">
        <v>1.9</v>
      </c>
      <c r="AC88">
        <v>3.7</v>
      </c>
      <c r="AD88">
        <v>0</v>
      </c>
      <c r="AE88">
        <v>6.6</v>
      </c>
      <c r="AF88">
        <v>0</v>
      </c>
      <c r="AG88">
        <v>0</v>
      </c>
      <c r="AH88">
        <v>0</v>
      </c>
      <c r="AI88">
        <v>4.5</v>
      </c>
      <c r="AJ88">
        <v>2.2999999999999998</v>
      </c>
      <c r="AK88">
        <v>1.8</v>
      </c>
      <c r="AL88">
        <v>1.9</v>
      </c>
      <c r="AM88">
        <v>0</v>
      </c>
      <c r="AN88">
        <v>1.9</v>
      </c>
      <c r="AO88">
        <v>0</v>
      </c>
      <c r="AP88">
        <v>1</v>
      </c>
      <c r="AQ88">
        <v>3.7</v>
      </c>
      <c r="AR88">
        <v>0</v>
      </c>
      <c r="AS88">
        <v>2.2000000000000002</v>
      </c>
      <c r="AT88">
        <v>4.5</v>
      </c>
      <c r="AU88">
        <v>0</v>
      </c>
      <c r="AV88">
        <v>2.2999999999999998</v>
      </c>
      <c r="AW88">
        <v>2.2999999999999998</v>
      </c>
      <c r="AX88">
        <v>0</v>
      </c>
      <c r="AY88">
        <v>0</v>
      </c>
      <c r="AZ88">
        <v>3.8</v>
      </c>
      <c r="BA88">
        <v>0</v>
      </c>
      <c r="BB88">
        <v>0</v>
      </c>
      <c r="BC88">
        <v>1.9</v>
      </c>
      <c r="BD88">
        <v>0</v>
      </c>
      <c r="BE88">
        <v>0</v>
      </c>
      <c r="BF88">
        <v>0</v>
      </c>
      <c r="BG88">
        <v>0</v>
      </c>
      <c r="BH88">
        <v>2.2999999999999998</v>
      </c>
      <c r="BI88">
        <v>2.2999999999999998</v>
      </c>
      <c r="BJ88">
        <v>0</v>
      </c>
      <c r="BK88">
        <v>0</v>
      </c>
    </row>
    <row r="89" spans="1:63" x14ac:dyDescent="0.25">
      <c r="A89" s="3">
        <v>3</v>
      </c>
      <c r="B89" s="1">
        <v>3301</v>
      </c>
      <c r="C89" s="3" t="s">
        <v>765</v>
      </c>
      <c r="D89" t="s">
        <v>1123</v>
      </c>
      <c r="E89" s="3">
        <v>4</v>
      </c>
      <c r="F89" t="s">
        <v>13369</v>
      </c>
      <c r="G89" s="3">
        <v>220104005</v>
      </c>
      <c r="H89">
        <v>220104</v>
      </c>
      <c r="I89" s="3" t="s">
        <v>13768</v>
      </c>
      <c r="J89" t="s">
        <v>10393</v>
      </c>
      <c r="K89" s="3">
        <v>4</v>
      </c>
      <c r="L89">
        <v>0</v>
      </c>
      <c r="M89" s="3">
        <v>3.8</v>
      </c>
      <c r="N89">
        <v>1.9</v>
      </c>
      <c r="O89" s="3">
        <v>0</v>
      </c>
      <c r="P89">
        <v>1</v>
      </c>
      <c r="Q89" s="3">
        <v>0</v>
      </c>
      <c r="R89">
        <v>0</v>
      </c>
      <c r="S89" s="3">
        <v>0</v>
      </c>
      <c r="T89" s="3">
        <v>2.2000000000000002</v>
      </c>
      <c r="U89">
        <v>0</v>
      </c>
      <c r="V89">
        <v>1</v>
      </c>
      <c r="W89">
        <v>0</v>
      </c>
      <c r="X89">
        <v>0</v>
      </c>
      <c r="Y89">
        <v>1.9</v>
      </c>
      <c r="Z89">
        <v>1.9</v>
      </c>
      <c r="AA89">
        <v>0</v>
      </c>
      <c r="AB89">
        <v>1.9</v>
      </c>
      <c r="AC89">
        <v>1.9</v>
      </c>
      <c r="AD89">
        <v>0</v>
      </c>
      <c r="AE89">
        <v>2.2000000000000002</v>
      </c>
      <c r="AF89">
        <v>0</v>
      </c>
      <c r="AG89">
        <v>0</v>
      </c>
      <c r="AH89">
        <v>0</v>
      </c>
      <c r="AI89">
        <v>2.2999999999999998</v>
      </c>
      <c r="AJ89">
        <v>0</v>
      </c>
      <c r="AK89">
        <v>1.8</v>
      </c>
      <c r="AL89">
        <v>3.8</v>
      </c>
      <c r="AM89">
        <v>0</v>
      </c>
      <c r="AN89">
        <v>0</v>
      </c>
      <c r="AO89">
        <v>0</v>
      </c>
      <c r="AP89">
        <v>1</v>
      </c>
      <c r="AQ89">
        <v>0</v>
      </c>
      <c r="AR89">
        <v>0</v>
      </c>
      <c r="AS89">
        <v>2.2000000000000002</v>
      </c>
      <c r="AT89">
        <v>0</v>
      </c>
      <c r="AU89">
        <v>0</v>
      </c>
      <c r="AV89">
        <v>1</v>
      </c>
      <c r="AW89">
        <v>2.2999999999999998</v>
      </c>
      <c r="AX89">
        <v>0</v>
      </c>
      <c r="AY89">
        <v>0</v>
      </c>
      <c r="AZ89">
        <v>3.8</v>
      </c>
      <c r="BA89">
        <v>1.9</v>
      </c>
      <c r="BB89">
        <v>0</v>
      </c>
      <c r="BC89">
        <v>1.9</v>
      </c>
      <c r="BD89">
        <v>1.8</v>
      </c>
      <c r="BE89">
        <v>0</v>
      </c>
      <c r="BF89">
        <v>0</v>
      </c>
      <c r="BG89">
        <v>0</v>
      </c>
      <c r="BH89">
        <v>0</v>
      </c>
      <c r="BI89">
        <v>1</v>
      </c>
      <c r="BJ89">
        <v>0</v>
      </c>
      <c r="BK89">
        <v>2.2000000000000002</v>
      </c>
    </row>
    <row r="90" spans="1:63" x14ac:dyDescent="0.25">
      <c r="A90" s="3">
        <v>3</v>
      </c>
      <c r="B90" s="1">
        <v>3302</v>
      </c>
      <c r="C90" s="3" t="s">
        <v>765</v>
      </c>
      <c r="D90" t="s">
        <v>1126</v>
      </c>
      <c r="E90" s="3">
        <v>1</v>
      </c>
      <c r="F90" t="s">
        <v>13767</v>
      </c>
      <c r="G90" s="3">
        <v>220104005</v>
      </c>
      <c r="H90">
        <v>220104</v>
      </c>
      <c r="I90" s="3" t="s">
        <v>13768</v>
      </c>
      <c r="J90" t="s">
        <v>10393</v>
      </c>
      <c r="K90" s="3">
        <v>1</v>
      </c>
      <c r="L90">
        <v>0</v>
      </c>
      <c r="M90" s="3">
        <v>0</v>
      </c>
      <c r="N90">
        <v>0</v>
      </c>
      <c r="O90" s="3">
        <v>0</v>
      </c>
      <c r="P90">
        <v>1</v>
      </c>
      <c r="Q90" s="3">
        <v>0</v>
      </c>
      <c r="R90">
        <v>0</v>
      </c>
      <c r="S90" s="3">
        <v>0</v>
      </c>
      <c r="T90" s="3">
        <v>0</v>
      </c>
      <c r="U90">
        <v>0</v>
      </c>
      <c r="V90">
        <v>1</v>
      </c>
      <c r="W90">
        <v>0</v>
      </c>
      <c r="X90">
        <v>0</v>
      </c>
      <c r="Y90">
        <v>0</v>
      </c>
      <c r="Z90">
        <v>0</v>
      </c>
      <c r="AA90">
        <v>0</v>
      </c>
      <c r="AB90">
        <v>0</v>
      </c>
      <c r="AC90">
        <v>1</v>
      </c>
      <c r="AD90">
        <v>0</v>
      </c>
      <c r="AE90">
        <v>0</v>
      </c>
      <c r="AF90">
        <v>0</v>
      </c>
      <c r="AG90">
        <v>0</v>
      </c>
      <c r="AH90">
        <v>0</v>
      </c>
      <c r="AI90">
        <v>1</v>
      </c>
      <c r="AJ90">
        <v>0</v>
      </c>
      <c r="AK90">
        <v>0</v>
      </c>
      <c r="AL90">
        <v>0</v>
      </c>
      <c r="AM90">
        <v>0</v>
      </c>
      <c r="AN90">
        <v>0</v>
      </c>
      <c r="AO90">
        <v>0</v>
      </c>
      <c r="AP90">
        <v>1</v>
      </c>
      <c r="AQ90">
        <v>0</v>
      </c>
      <c r="AR90">
        <v>0</v>
      </c>
      <c r="AS90">
        <v>0</v>
      </c>
      <c r="AT90">
        <v>0</v>
      </c>
      <c r="AU90">
        <v>0</v>
      </c>
      <c r="AV90">
        <v>1</v>
      </c>
      <c r="AW90">
        <v>0</v>
      </c>
      <c r="AX90">
        <v>0</v>
      </c>
      <c r="AY90">
        <v>0</v>
      </c>
      <c r="AZ90">
        <v>0</v>
      </c>
      <c r="BA90">
        <v>0</v>
      </c>
      <c r="BB90">
        <v>0</v>
      </c>
      <c r="BC90">
        <v>1</v>
      </c>
      <c r="BD90">
        <v>0</v>
      </c>
      <c r="BE90">
        <v>20.9</v>
      </c>
      <c r="BF90">
        <v>0</v>
      </c>
      <c r="BG90">
        <v>0</v>
      </c>
      <c r="BH90">
        <v>0</v>
      </c>
      <c r="BI90">
        <v>1</v>
      </c>
      <c r="BJ90">
        <v>0</v>
      </c>
      <c r="BK90">
        <v>0</v>
      </c>
    </row>
    <row r="91" spans="1:63" x14ac:dyDescent="0.25">
      <c r="A91" s="3">
        <v>3</v>
      </c>
      <c r="B91" s="1">
        <v>3302</v>
      </c>
      <c r="C91" s="3" t="s">
        <v>765</v>
      </c>
      <c r="D91" t="s">
        <v>1126</v>
      </c>
      <c r="E91" s="3">
        <v>2</v>
      </c>
      <c r="F91" t="s">
        <v>13769</v>
      </c>
      <c r="G91" s="3">
        <v>220104005</v>
      </c>
      <c r="H91">
        <v>220104</v>
      </c>
      <c r="I91" s="3" t="s">
        <v>13768</v>
      </c>
      <c r="J91" t="s">
        <v>10393</v>
      </c>
      <c r="K91" s="3">
        <v>2</v>
      </c>
      <c r="L91">
        <v>0</v>
      </c>
      <c r="M91" s="3">
        <v>0</v>
      </c>
      <c r="N91">
        <v>0</v>
      </c>
      <c r="O91" s="3">
        <v>0</v>
      </c>
      <c r="P91">
        <v>1</v>
      </c>
      <c r="Q91" s="3">
        <v>0</v>
      </c>
      <c r="R91">
        <v>0</v>
      </c>
      <c r="S91" s="3">
        <v>0</v>
      </c>
      <c r="T91" s="3">
        <v>0</v>
      </c>
      <c r="U91">
        <v>21.1</v>
      </c>
      <c r="V91">
        <v>1</v>
      </c>
      <c r="W91">
        <v>0</v>
      </c>
      <c r="X91">
        <v>0</v>
      </c>
      <c r="Y91">
        <v>0</v>
      </c>
      <c r="Z91">
        <v>0</v>
      </c>
      <c r="AA91">
        <v>0</v>
      </c>
      <c r="AB91">
        <v>0</v>
      </c>
      <c r="AC91">
        <v>1</v>
      </c>
      <c r="AD91">
        <v>0</v>
      </c>
      <c r="AE91">
        <v>0</v>
      </c>
      <c r="AF91">
        <v>0</v>
      </c>
      <c r="AG91">
        <v>0</v>
      </c>
      <c r="AH91">
        <v>0</v>
      </c>
      <c r="AI91">
        <v>1</v>
      </c>
      <c r="AJ91">
        <v>0</v>
      </c>
      <c r="AK91">
        <v>0</v>
      </c>
      <c r="AL91">
        <v>0</v>
      </c>
      <c r="AM91">
        <v>0</v>
      </c>
      <c r="AN91">
        <v>0</v>
      </c>
      <c r="AO91">
        <v>0</v>
      </c>
      <c r="AP91">
        <v>1</v>
      </c>
      <c r="AQ91">
        <v>0</v>
      </c>
      <c r="AR91">
        <v>0</v>
      </c>
      <c r="AS91">
        <v>0</v>
      </c>
      <c r="AT91">
        <v>0</v>
      </c>
      <c r="AU91">
        <v>0</v>
      </c>
      <c r="AV91">
        <v>1</v>
      </c>
      <c r="AW91">
        <v>0</v>
      </c>
      <c r="AX91">
        <v>0</v>
      </c>
      <c r="AY91">
        <v>0</v>
      </c>
      <c r="AZ91">
        <v>0</v>
      </c>
      <c r="BA91">
        <v>0</v>
      </c>
      <c r="BB91">
        <v>0</v>
      </c>
      <c r="BC91">
        <v>1</v>
      </c>
      <c r="BD91">
        <v>0</v>
      </c>
      <c r="BE91">
        <v>20.9</v>
      </c>
      <c r="BF91">
        <v>0</v>
      </c>
      <c r="BG91">
        <v>0</v>
      </c>
      <c r="BH91">
        <v>21.1</v>
      </c>
      <c r="BI91">
        <v>1</v>
      </c>
      <c r="BJ91">
        <v>0</v>
      </c>
      <c r="BK91">
        <v>0</v>
      </c>
    </row>
    <row r="92" spans="1:63" x14ac:dyDescent="0.25">
      <c r="A92" s="3">
        <v>3</v>
      </c>
      <c r="B92" s="1">
        <v>3302</v>
      </c>
      <c r="C92" s="3" t="s">
        <v>765</v>
      </c>
      <c r="D92" t="s">
        <v>1126</v>
      </c>
      <c r="E92" s="3">
        <v>3</v>
      </c>
      <c r="F92" t="s">
        <v>13367</v>
      </c>
      <c r="G92" s="3">
        <v>220104005</v>
      </c>
      <c r="H92">
        <v>220104</v>
      </c>
      <c r="I92" s="3" t="s">
        <v>13768</v>
      </c>
      <c r="J92" t="s">
        <v>10393</v>
      </c>
      <c r="K92" s="3">
        <v>3</v>
      </c>
      <c r="L92">
        <v>0</v>
      </c>
      <c r="M92" s="3">
        <v>0</v>
      </c>
      <c r="N92">
        <v>0</v>
      </c>
      <c r="O92" s="3">
        <v>0</v>
      </c>
      <c r="P92">
        <v>1</v>
      </c>
      <c r="Q92" s="3">
        <v>0</v>
      </c>
      <c r="R92">
        <v>0</v>
      </c>
      <c r="S92" s="3">
        <v>0</v>
      </c>
      <c r="T92" s="3">
        <v>0</v>
      </c>
      <c r="U92">
        <v>21.1</v>
      </c>
      <c r="V92">
        <v>1</v>
      </c>
      <c r="W92">
        <v>0</v>
      </c>
      <c r="X92">
        <v>0</v>
      </c>
      <c r="Y92">
        <v>0</v>
      </c>
      <c r="Z92">
        <v>0</v>
      </c>
      <c r="AA92">
        <v>0</v>
      </c>
      <c r="AB92">
        <v>0</v>
      </c>
      <c r="AC92">
        <v>1</v>
      </c>
      <c r="AD92">
        <v>0</v>
      </c>
      <c r="AE92">
        <v>0</v>
      </c>
      <c r="AF92">
        <v>0</v>
      </c>
      <c r="AG92">
        <v>0</v>
      </c>
      <c r="AH92">
        <v>0</v>
      </c>
      <c r="AI92">
        <v>1</v>
      </c>
      <c r="AJ92">
        <v>0</v>
      </c>
      <c r="AK92">
        <v>0</v>
      </c>
      <c r="AL92">
        <v>0</v>
      </c>
      <c r="AM92">
        <v>0</v>
      </c>
      <c r="AN92">
        <v>0</v>
      </c>
      <c r="AO92">
        <v>0</v>
      </c>
      <c r="AP92">
        <v>1</v>
      </c>
      <c r="AQ92">
        <v>0</v>
      </c>
      <c r="AR92">
        <v>0</v>
      </c>
      <c r="AS92">
        <v>0</v>
      </c>
      <c r="AT92">
        <v>0</v>
      </c>
      <c r="AU92">
        <v>0</v>
      </c>
      <c r="AV92">
        <v>1</v>
      </c>
      <c r="AW92">
        <v>0</v>
      </c>
      <c r="AX92">
        <v>0</v>
      </c>
      <c r="AY92">
        <v>0</v>
      </c>
      <c r="AZ92">
        <v>0</v>
      </c>
      <c r="BA92">
        <v>0</v>
      </c>
      <c r="BB92">
        <v>0</v>
      </c>
      <c r="BC92">
        <v>1</v>
      </c>
      <c r="BD92">
        <v>0</v>
      </c>
      <c r="BE92">
        <v>0</v>
      </c>
      <c r="BF92">
        <v>0</v>
      </c>
      <c r="BG92">
        <v>0</v>
      </c>
      <c r="BH92">
        <v>21.1</v>
      </c>
      <c r="BI92">
        <v>1</v>
      </c>
      <c r="BJ92">
        <v>0</v>
      </c>
      <c r="BK92">
        <v>0</v>
      </c>
    </row>
    <row r="93" spans="1:63" x14ac:dyDescent="0.25">
      <c r="A93" s="3">
        <v>3</v>
      </c>
      <c r="B93" s="1">
        <v>3302</v>
      </c>
      <c r="C93" s="3" t="s">
        <v>765</v>
      </c>
      <c r="D93" t="s">
        <v>1126</v>
      </c>
      <c r="E93" s="3">
        <v>4</v>
      </c>
      <c r="F93" t="s">
        <v>13369</v>
      </c>
      <c r="G93" s="3">
        <v>220104005</v>
      </c>
      <c r="H93">
        <v>220104</v>
      </c>
      <c r="I93" s="3" t="s">
        <v>13768</v>
      </c>
      <c r="J93" t="s">
        <v>10393</v>
      </c>
      <c r="K93" s="3">
        <v>4</v>
      </c>
      <c r="L93">
        <v>0</v>
      </c>
      <c r="M93" s="3">
        <v>0</v>
      </c>
      <c r="N93">
        <v>0</v>
      </c>
      <c r="O93" s="3">
        <v>0</v>
      </c>
      <c r="P93">
        <v>1</v>
      </c>
      <c r="Q93" s="3">
        <v>0</v>
      </c>
      <c r="R93">
        <v>0</v>
      </c>
      <c r="S93" s="3">
        <v>0</v>
      </c>
      <c r="T93" s="3">
        <v>0</v>
      </c>
      <c r="U93">
        <v>0</v>
      </c>
      <c r="V93">
        <v>1</v>
      </c>
      <c r="W93">
        <v>0</v>
      </c>
      <c r="X93">
        <v>0</v>
      </c>
      <c r="Y93">
        <v>0</v>
      </c>
      <c r="Z93">
        <v>0</v>
      </c>
      <c r="AA93">
        <v>0</v>
      </c>
      <c r="AB93">
        <v>0</v>
      </c>
      <c r="AC93">
        <v>1</v>
      </c>
      <c r="AD93">
        <v>0</v>
      </c>
      <c r="AE93">
        <v>0</v>
      </c>
      <c r="AF93">
        <v>0</v>
      </c>
      <c r="AG93">
        <v>0</v>
      </c>
      <c r="AH93">
        <v>0</v>
      </c>
      <c r="AI93">
        <v>1</v>
      </c>
      <c r="AJ93">
        <v>0</v>
      </c>
      <c r="AK93">
        <v>0</v>
      </c>
      <c r="AL93">
        <v>0</v>
      </c>
      <c r="AM93">
        <v>0</v>
      </c>
      <c r="AN93">
        <v>0</v>
      </c>
      <c r="AO93">
        <v>0</v>
      </c>
      <c r="AP93">
        <v>1</v>
      </c>
      <c r="AQ93">
        <v>0</v>
      </c>
      <c r="AR93">
        <v>0</v>
      </c>
      <c r="AS93">
        <v>0</v>
      </c>
      <c r="AT93">
        <v>0</v>
      </c>
      <c r="AU93">
        <v>0</v>
      </c>
      <c r="AV93">
        <v>1</v>
      </c>
      <c r="AW93">
        <v>0</v>
      </c>
      <c r="AX93">
        <v>0</v>
      </c>
      <c r="AY93">
        <v>0</v>
      </c>
      <c r="AZ93">
        <v>0</v>
      </c>
      <c r="BA93">
        <v>0</v>
      </c>
      <c r="BB93">
        <v>0</v>
      </c>
      <c r="BC93">
        <v>1</v>
      </c>
      <c r="BD93">
        <v>0</v>
      </c>
      <c r="BE93">
        <v>20.9</v>
      </c>
      <c r="BF93">
        <v>0</v>
      </c>
      <c r="BG93">
        <v>0</v>
      </c>
      <c r="BH93">
        <v>0</v>
      </c>
      <c r="BI93">
        <v>1</v>
      </c>
      <c r="BJ93">
        <v>0</v>
      </c>
      <c r="BK93">
        <v>0</v>
      </c>
    </row>
    <row r="94" spans="1:63" x14ac:dyDescent="0.25">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14.3</v>
      </c>
      <c r="Q94" s="3">
        <v>0</v>
      </c>
      <c r="R94">
        <v>0</v>
      </c>
      <c r="S94" s="3">
        <v>0</v>
      </c>
      <c r="T94" s="3">
        <v>0</v>
      </c>
      <c r="U94">
        <v>0</v>
      </c>
      <c r="V94">
        <v>1</v>
      </c>
      <c r="W94">
        <v>0</v>
      </c>
      <c r="X94">
        <v>0</v>
      </c>
      <c r="Y94">
        <v>0</v>
      </c>
      <c r="Z94">
        <v>0</v>
      </c>
      <c r="AA94">
        <v>0</v>
      </c>
      <c r="AB94">
        <v>0</v>
      </c>
      <c r="AC94">
        <v>1</v>
      </c>
      <c r="AD94">
        <v>0</v>
      </c>
      <c r="AE94">
        <v>0</v>
      </c>
      <c r="AF94">
        <v>0</v>
      </c>
      <c r="AG94">
        <v>0</v>
      </c>
      <c r="AH94">
        <v>0</v>
      </c>
      <c r="AI94">
        <v>1</v>
      </c>
      <c r="AJ94">
        <v>0</v>
      </c>
      <c r="AK94">
        <v>0</v>
      </c>
      <c r="AL94">
        <v>0</v>
      </c>
      <c r="AM94">
        <v>0</v>
      </c>
      <c r="AN94">
        <v>0</v>
      </c>
      <c r="AO94">
        <v>0</v>
      </c>
      <c r="AP94">
        <v>1</v>
      </c>
      <c r="AQ94">
        <v>0</v>
      </c>
      <c r="AR94">
        <v>0</v>
      </c>
      <c r="AS94">
        <v>0</v>
      </c>
      <c r="AT94">
        <v>0</v>
      </c>
      <c r="AU94">
        <v>0</v>
      </c>
      <c r="AV94">
        <v>1</v>
      </c>
      <c r="AW94">
        <v>0</v>
      </c>
      <c r="AX94">
        <v>0</v>
      </c>
      <c r="AY94">
        <v>45.3</v>
      </c>
      <c r="AZ94">
        <v>0</v>
      </c>
      <c r="BA94">
        <v>0</v>
      </c>
      <c r="BB94">
        <v>0</v>
      </c>
      <c r="BC94">
        <v>1</v>
      </c>
      <c r="BD94">
        <v>0</v>
      </c>
      <c r="BE94">
        <v>0</v>
      </c>
      <c r="BF94">
        <v>0</v>
      </c>
      <c r="BG94">
        <v>0</v>
      </c>
      <c r="BH94">
        <v>0</v>
      </c>
      <c r="BI94">
        <v>1</v>
      </c>
      <c r="BJ94">
        <v>0</v>
      </c>
      <c r="BK94">
        <v>0</v>
      </c>
    </row>
    <row r="95" spans="1:63" x14ac:dyDescent="0.25">
      <c r="A95" s="3">
        <v>3</v>
      </c>
      <c r="B95" s="1">
        <v>3303</v>
      </c>
      <c r="C95" s="3" t="s">
        <v>765</v>
      </c>
      <c r="D95" t="s">
        <v>1129</v>
      </c>
      <c r="E95" s="3">
        <v>2</v>
      </c>
      <c r="F95" t="s">
        <v>13769</v>
      </c>
      <c r="G95" s="3">
        <v>220104005</v>
      </c>
      <c r="H95">
        <v>220104</v>
      </c>
      <c r="I95" s="3" t="s">
        <v>13768</v>
      </c>
      <c r="J95" t="s">
        <v>10393</v>
      </c>
      <c r="K95" s="3">
        <v>2</v>
      </c>
      <c r="L95">
        <v>0</v>
      </c>
      <c r="M95" s="3">
        <v>0</v>
      </c>
      <c r="N95">
        <v>0</v>
      </c>
      <c r="O95" s="3">
        <v>14.4</v>
      </c>
      <c r="P95">
        <v>14.3</v>
      </c>
      <c r="Q95" s="3">
        <v>14.1</v>
      </c>
      <c r="R95">
        <v>0</v>
      </c>
      <c r="S95" s="3">
        <v>0</v>
      </c>
      <c r="T95" s="3">
        <v>0</v>
      </c>
      <c r="U95">
        <v>0</v>
      </c>
      <c r="V95">
        <v>1</v>
      </c>
      <c r="W95">
        <v>0</v>
      </c>
      <c r="X95">
        <v>0</v>
      </c>
      <c r="Y95">
        <v>0</v>
      </c>
      <c r="Z95">
        <v>0</v>
      </c>
      <c r="AA95">
        <v>0</v>
      </c>
      <c r="AB95">
        <v>0</v>
      </c>
      <c r="AC95">
        <v>1</v>
      </c>
      <c r="AD95">
        <v>0</v>
      </c>
      <c r="AE95">
        <v>0</v>
      </c>
      <c r="AF95">
        <v>0</v>
      </c>
      <c r="AG95">
        <v>17</v>
      </c>
      <c r="AH95">
        <v>0</v>
      </c>
      <c r="AI95">
        <v>1</v>
      </c>
      <c r="AJ95">
        <v>0</v>
      </c>
      <c r="AK95">
        <v>13</v>
      </c>
      <c r="AL95">
        <v>15.1</v>
      </c>
      <c r="AM95">
        <v>0</v>
      </c>
      <c r="AN95">
        <v>0</v>
      </c>
      <c r="AO95">
        <v>0</v>
      </c>
      <c r="AP95">
        <v>1</v>
      </c>
      <c r="AQ95">
        <v>0</v>
      </c>
      <c r="AR95">
        <v>17</v>
      </c>
      <c r="AS95">
        <v>0</v>
      </c>
      <c r="AT95">
        <v>0</v>
      </c>
      <c r="AU95">
        <v>0</v>
      </c>
      <c r="AV95">
        <v>1</v>
      </c>
      <c r="AW95">
        <v>0</v>
      </c>
      <c r="AX95">
        <v>0</v>
      </c>
      <c r="AY95">
        <v>15.1</v>
      </c>
      <c r="AZ95">
        <v>0</v>
      </c>
      <c r="BA95">
        <v>0</v>
      </c>
      <c r="BB95">
        <v>0</v>
      </c>
      <c r="BC95">
        <v>14.3</v>
      </c>
      <c r="BD95">
        <v>28.2</v>
      </c>
      <c r="BE95">
        <v>17</v>
      </c>
      <c r="BF95">
        <v>17</v>
      </c>
      <c r="BG95">
        <v>0</v>
      </c>
      <c r="BH95">
        <v>0</v>
      </c>
      <c r="BI95">
        <v>17</v>
      </c>
      <c r="BJ95">
        <v>0</v>
      </c>
      <c r="BK95">
        <v>0</v>
      </c>
    </row>
    <row r="96" spans="1:63" x14ac:dyDescent="0.25">
      <c r="A96" s="3">
        <v>3</v>
      </c>
      <c r="B96" s="1">
        <v>3303</v>
      </c>
      <c r="C96" s="3" t="s">
        <v>765</v>
      </c>
      <c r="D96" t="s">
        <v>1129</v>
      </c>
      <c r="E96" s="3">
        <v>3</v>
      </c>
      <c r="F96" t="s">
        <v>13367</v>
      </c>
      <c r="G96" s="3">
        <v>220104005</v>
      </c>
      <c r="H96">
        <v>220104</v>
      </c>
      <c r="I96" s="3" t="s">
        <v>13768</v>
      </c>
      <c r="J96" t="s">
        <v>10393</v>
      </c>
      <c r="K96" s="3">
        <v>3</v>
      </c>
      <c r="L96">
        <v>0</v>
      </c>
      <c r="M96" s="3">
        <v>0</v>
      </c>
      <c r="N96">
        <v>0</v>
      </c>
      <c r="O96" s="3">
        <v>14.4</v>
      </c>
      <c r="P96">
        <v>1</v>
      </c>
      <c r="Q96" s="3">
        <v>14.1</v>
      </c>
      <c r="R96">
        <v>0</v>
      </c>
      <c r="S96" s="3">
        <v>0</v>
      </c>
      <c r="T96" s="3">
        <v>0</v>
      </c>
      <c r="U96">
        <v>0</v>
      </c>
      <c r="V96">
        <v>1</v>
      </c>
      <c r="W96">
        <v>0</v>
      </c>
      <c r="X96">
        <v>0</v>
      </c>
      <c r="Y96">
        <v>0</v>
      </c>
      <c r="Z96">
        <v>0</v>
      </c>
      <c r="AA96">
        <v>0</v>
      </c>
      <c r="AB96">
        <v>0</v>
      </c>
      <c r="AC96">
        <v>1</v>
      </c>
      <c r="AD96">
        <v>0</v>
      </c>
      <c r="AE96">
        <v>0</v>
      </c>
      <c r="AF96">
        <v>0</v>
      </c>
      <c r="AG96">
        <v>17</v>
      </c>
      <c r="AH96">
        <v>0</v>
      </c>
      <c r="AI96">
        <v>1</v>
      </c>
      <c r="AJ96">
        <v>0</v>
      </c>
      <c r="AK96">
        <v>13</v>
      </c>
      <c r="AL96">
        <v>15.1</v>
      </c>
      <c r="AM96">
        <v>0</v>
      </c>
      <c r="AN96">
        <v>0</v>
      </c>
      <c r="AO96">
        <v>0</v>
      </c>
      <c r="AP96">
        <v>1</v>
      </c>
      <c r="AQ96">
        <v>0</v>
      </c>
      <c r="AR96">
        <v>17</v>
      </c>
      <c r="AS96">
        <v>0</v>
      </c>
      <c r="AT96">
        <v>0</v>
      </c>
      <c r="AU96">
        <v>0</v>
      </c>
      <c r="AV96">
        <v>1</v>
      </c>
      <c r="AW96">
        <v>0</v>
      </c>
      <c r="AX96">
        <v>0</v>
      </c>
      <c r="AY96">
        <v>0</v>
      </c>
      <c r="AZ96">
        <v>0</v>
      </c>
      <c r="BA96">
        <v>0</v>
      </c>
      <c r="BB96">
        <v>0</v>
      </c>
      <c r="BC96">
        <v>14.3</v>
      </c>
      <c r="BD96">
        <v>28.2</v>
      </c>
      <c r="BE96">
        <v>17</v>
      </c>
      <c r="BF96">
        <v>17</v>
      </c>
      <c r="BG96">
        <v>0</v>
      </c>
      <c r="BH96">
        <v>0</v>
      </c>
      <c r="BI96">
        <v>17</v>
      </c>
      <c r="BJ96">
        <v>0</v>
      </c>
      <c r="BK96">
        <v>0</v>
      </c>
    </row>
    <row r="97" spans="1:63" x14ac:dyDescent="0.25">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14.3</v>
      </c>
      <c r="Q97" s="3">
        <v>0</v>
      </c>
      <c r="R97">
        <v>0</v>
      </c>
      <c r="S97" s="3">
        <v>0</v>
      </c>
      <c r="T97" s="3">
        <v>0</v>
      </c>
      <c r="U97">
        <v>0</v>
      </c>
      <c r="V97">
        <v>1</v>
      </c>
      <c r="W97">
        <v>0</v>
      </c>
      <c r="X97">
        <v>0</v>
      </c>
      <c r="Y97">
        <v>0</v>
      </c>
      <c r="Z97">
        <v>0</v>
      </c>
      <c r="AA97">
        <v>0</v>
      </c>
      <c r="AB97">
        <v>0</v>
      </c>
      <c r="AC97">
        <v>1</v>
      </c>
      <c r="AD97">
        <v>0</v>
      </c>
      <c r="AE97">
        <v>0</v>
      </c>
      <c r="AF97">
        <v>0</v>
      </c>
      <c r="AG97">
        <v>0</v>
      </c>
      <c r="AH97">
        <v>0</v>
      </c>
      <c r="AI97">
        <v>1</v>
      </c>
      <c r="AJ97">
        <v>0</v>
      </c>
      <c r="AK97">
        <v>0</v>
      </c>
      <c r="AL97">
        <v>0</v>
      </c>
      <c r="AM97">
        <v>0</v>
      </c>
      <c r="AN97">
        <v>0</v>
      </c>
      <c r="AO97">
        <v>0</v>
      </c>
      <c r="AP97">
        <v>1</v>
      </c>
      <c r="AQ97">
        <v>0</v>
      </c>
      <c r="AR97">
        <v>0</v>
      </c>
      <c r="AS97">
        <v>0</v>
      </c>
      <c r="AT97">
        <v>0</v>
      </c>
      <c r="AU97">
        <v>0</v>
      </c>
      <c r="AV97">
        <v>1</v>
      </c>
      <c r="AW97">
        <v>0</v>
      </c>
      <c r="AX97">
        <v>0</v>
      </c>
      <c r="AY97">
        <v>15.1</v>
      </c>
      <c r="AZ97">
        <v>0</v>
      </c>
      <c r="BA97">
        <v>0</v>
      </c>
      <c r="BB97">
        <v>0</v>
      </c>
      <c r="BC97">
        <v>1</v>
      </c>
      <c r="BD97">
        <v>0</v>
      </c>
      <c r="BE97">
        <v>0</v>
      </c>
      <c r="BF97">
        <v>0</v>
      </c>
      <c r="BG97">
        <v>0</v>
      </c>
      <c r="BH97">
        <v>0</v>
      </c>
      <c r="BI97">
        <v>1</v>
      </c>
      <c r="BJ97">
        <v>0</v>
      </c>
      <c r="BK97">
        <v>0</v>
      </c>
    </row>
    <row r="98" spans="1:63" x14ac:dyDescent="0.25">
      <c r="A98" s="3">
        <v>3</v>
      </c>
      <c r="B98" s="1">
        <v>3304</v>
      </c>
      <c r="C98" s="3" t="s">
        <v>765</v>
      </c>
      <c r="D98" t="s">
        <v>1132</v>
      </c>
      <c r="E98" s="3">
        <v>1</v>
      </c>
      <c r="F98" t="s">
        <v>13767</v>
      </c>
      <c r="G98" s="3">
        <v>220104005</v>
      </c>
      <c r="H98">
        <v>220104</v>
      </c>
      <c r="I98" s="3" t="s">
        <v>13768</v>
      </c>
      <c r="J98" t="s">
        <v>10393</v>
      </c>
      <c r="K98" s="3">
        <v>1</v>
      </c>
      <c r="L98">
        <v>10.7</v>
      </c>
      <c r="M98" s="3">
        <v>0</v>
      </c>
      <c r="N98">
        <v>0</v>
      </c>
      <c r="O98" s="3">
        <v>0</v>
      </c>
      <c r="P98">
        <v>1</v>
      </c>
      <c r="Q98" s="3">
        <v>0</v>
      </c>
      <c r="R98">
        <v>0</v>
      </c>
      <c r="S98" s="3">
        <v>0</v>
      </c>
      <c r="T98" s="3">
        <v>0</v>
      </c>
      <c r="U98">
        <v>0</v>
      </c>
      <c r="V98">
        <v>1</v>
      </c>
      <c r="W98">
        <v>0</v>
      </c>
      <c r="X98">
        <v>0</v>
      </c>
      <c r="Y98">
        <v>0</v>
      </c>
      <c r="Z98">
        <v>0</v>
      </c>
      <c r="AA98">
        <v>0</v>
      </c>
      <c r="AB98">
        <v>0</v>
      </c>
      <c r="AC98">
        <v>1</v>
      </c>
      <c r="AD98">
        <v>0</v>
      </c>
      <c r="AE98">
        <v>12.6</v>
      </c>
      <c r="AF98">
        <v>0</v>
      </c>
      <c r="AG98">
        <v>0</v>
      </c>
      <c r="AH98">
        <v>0</v>
      </c>
      <c r="AI98">
        <v>1</v>
      </c>
      <c r="AJ98">
        <v>0</v>
      </c>
      <c r="AK98">
        <v>0</v>
      </c>
      <c r="AL98">
        <v>0</v>
      </c>
      <c r="AM98">
        <v>0</v>
      </c>
      <c r="AN98">
        <v>0</v>
      </c>
      <c r="AO98">
        <v>0</v>
      </c>
      <c r="AP98">
        <v>1</v>
      </c>
      <c r="AQ98">
        <v>0</v>
      </c>
      <c r="AR98">
        <v>0</v>
      </c>
      <c r="AS98">
        <v>0</v>
      </c>
      <c r="AT98">
        <v>0</v>
      </c>
      <c r="AU98">
        <v>0</v>
      </c>
      <c r="AV98">
        <v>1</v>
      </c>
      <c r="AW98">
        <v>0</v>
      </c>
      <c r="AX98">
        <v>0</v>
      </c>
      <c r="AY98">
        <v>0</v>
      </c>
      <c r="AZ98">
        <v>0</v>
      </c>
      <c r="BA98">
        <v>0</v>
      </c>
      <c r="BB98">
        <v>0</v>
      </c>
      <c r="BC98">
        <v>1</v>
      </c>
      <c r="BD98">
        <v>0</v>
      </c>
      <c r="BE98">
        <v>0</v>
      </c>
      <c r="BF98">
        <v>0</v>
      </c>
      <c r="BG98">
        <v>0</v>
      </c>
      <c r="BH98">
        <v>0</v>
      </c>
      <c r="BI98">
        <v>1</v>
      </c>
      <c r="BJ98">
        <v>0</v>
      </c>
      <c r="BK98">
        <v>0</v>
      </c>
    </row>
    <row r="99" spans="1:63" x14ac:dyDescent="0.25">
      <c r="A99" s="3">
        <v>3</v>
      </c>
      <c r="B99" s="1">
        <v>3304</v>
      </c>
      <c r="C99" s="3" t="s">
        <v>765</v>
      </c>
      <c r="D99" t="s">
        <v>1132</v>
      </c>
      <c r="E99" s="3">
        <v>2</v>
      </c>
      <c r="F99" t="s">
        <v>13769</v>
      </c>
      <c r="G99" s="3">
        <v>220104005</v>
      </c>
      <c r="H99">
        <v>220104</v>
      </c>
      <c r="I99" s="3" t="s">
        <v>13768</v>
      </c>
      <c r="J99" t="s">
        <v>10393</v>
      </c>
      <c r="K99" s="3">
        <v>2</v>
      </c>
      <c r="L99">
        <v>21.4</v>
      </c>
      <c r="M99" s="3">
        <v>10.5</v>
      </c>
      <c r="N99">
        <v>0</v>
      </c>
      <c r="O99" s="3">
        <v>0</v>
      </c>
      <c r="P99">
        <v>9.9</v>
      </c>
      <c r="Q99" s="3">
        <v>0</v>
      </c>
      <c r="R99">
        <v>12.6</v>
      </c>
      <c r="S99" s="3">
        <v>0</v>
      </c>
      <c r="T99" s="3">
        <v>12.6</v>
      </c>
      <c r="U99">
        <v>0</v>
      </c>
      <c r="V99">
        <v>25.5</v>
      </c>
      <c r="W99">
        <v>0</v>
      </c>
      <c r="X99">
        <v>0</v>
      </c>
      <c r="Y99">
        <v>0</v>
      </c>
      <c r="Z99">
        <v>0</v>
      </c>
      <c r="AA99">
        <v>20.6</v>
      </c>
      <c r="AB99">
        <v>0</v>
      </c>
      <c r="AC99">
        <v>1</v>
      </c>
      <c r="AD99">
        <v>0</v>
      </c>
      <c r="AE99">
        <v>12.6</v>
      </c>
      <c r="AF99">
        <v>12.6</v>
      </c>
      <c r="AG99">
        <v>0</v>
      </c>
      <c r="AH99">
        <v>0</v>
      </c>
      <c r="AI99">
        <v>1</v>
      </c>
      <c r="AJ99">
        <v>0</v>
      </c>
      <c r="AK99">
        <v>0</v>
      </c>
      <c r="AL99">
        <v>0</v>
      </c>
      <c r="AM99">
        <v>10.5</v>
      </c>
      <c r="AN99">
        <v>0</v>
      </c>
      <c r="AO99">
        <v>0</v>
      </c>
      <c r="AP99">
        <v>9.9</v>
      </c>
      <c r="AQ99">
        <v>0</v>
      </c>
      <c r="AR99">
        <v>12.6</v>
      </c>
      <c r="AS99">
        <v>0</v>
      </c>
      <c r="AT99">
        <v>0</v>
      </c>
      <c r="AU99">
        <v>0</v>
      </c>
      <c r="AV99">
        <v>1</v>
      </c>
      <c r="AW99">
        <v>0</v>
      </c>
      <c r="AX99">
        <v>0</v>
      </c>
      <c r="AY99">
        <v>0</v>
      </c>
      <c r="AZ99">
        <v>10.5</v>
      </c>
      <c r="BA99">
        <v>10.3</v>
      </c>
      <c r="BB99">
        <v>0</v>
      </c>
      <c r="BC99">
        <v>1</v>
      </c>
      <c r="BD99">
        <v>9.8000000000000007</v>
      </c>
      <c r="BE99">
        <v>0</v>
      </c>
      <c r="BF99">
        <v>0</v>
      </c>
      <c r="BG99">
        <v>0</v>
      </c>
      <c r="BH99">
        <v>0</v>
      </c>
      <c r="BI99">
        <v>1</v>
      </c>
      <c r="BJ99">
        <v>0</v>
      </c>
      <c r="BK99">
        <v>12.6</v>
      </c>
    </row>
    <row r="100" spans="1:63" x14ac:dyDescent="0.25">
      <c r="A100" s="3">
        <v>3</v>
      </c>
      <c r="B100" s="1">
        <v>3304</v>
      </c>
      <c r="C100" s="3" t="s">
        <v>765</v>
      </c>
      <c r="D100" t="s">
        <v>1132</v>
      </c>
      <c r="E100" s="3">
        <v>3</v>
      </c>
      <c r="F100" t="s">
        <v>13367</v>
      </c>
      <c r="G100" s="3">
        <v>220104005</v>
      </c>
      <c r="H100">
        <v>220104</v>
      </c>
      <c r="I100" s="3" t="s">
        <v>13768</v>
      </c>
      <c r="J100" t="s">
        <v>10393</v>
      </c>
      <c r="K100" s="3">
        <v>3</v>
      </c>
      <c r="L100">
        <v>10.7</v>
      </c>
      <c r="M100" s="3">
        <v>10.5</v>
      </c>
      <c r="N100">
        <v>0</v>
      </c>
      <c r="O100" s="3">
        <v>0</v>
      </c>
      <c r="P100">
        <v>9.9</v>
      </c>
      <c r="Q100" s="3">
        <v>0</v>
      </c>
      <c r="R100">
        <v>12.6</v>
      </c>
      <c r="S100" s="3">
        <v>0</v>
      </c>
      <c r="T100" s="3">
        <v>12.6</v>
      </c>
      <c r="U100">
        <v>0</v>
      </c>
      <c r="V100">
        <v>12.8</v>
      </c>
      <c r="W100">
        <v>0</v>
      </c>
      <c r="X100">
        <v>0</v>
      </c>
      <c r="Y100">
        <v>0</v>
      </c>
      <c r="Z100">
        <v>0</v>
      </c>
      <c r="AA100">
        <v>20.6</v>
      </c>
      <c r="AB100">
        <v>0</v>
      </c>
      <c r="AC100">
        <v>1</v>
      </c>
      <c r="AD100">
        <v>0</v>
      </c>
      <c r="AE100">
        <v>0</v>
      </c>
      <c r="AF100">
        <v>12.6</v>
      </c>
      <c r="AG100">
        <v>0</v>
      </c>
      <c r="AH100">
        <v>0</v>
      </c>
      <c r="AI100">
        <v>1</v>
      </c>
      <c r="AJ100">
        <v>0</v>
      </c>
      <c r="AK100">
        <v>0</v>
      </c>
      <c r="AL100">
        <v>0</v>
      </c>
      <c r="AM100">
        <v>10.5</v>
      </c>
      <c r="AN100">
        <v>0</v>
      </c>
      <c r="AO100">
        <v>0</v>
      </c>
      <c r="AP100">
        <v>9.9</v>
      </c>
      <c r="AQ100">
        <v>0</v>
      </c>
      <c r="AR100">
        <v>12.6</v>
      </c>
      <c r="AS100">
        <v>0</v>
      </c>
      <c r="AT100">
        <v>0</v>
      </c>
      <c r="AU100">
        <v>0</v>
      </c>
      <c r="AV100">
        <v>1</v>
      </c>
      <c r="AW100">
        <v>0</v>
      </c>
      <c r="AX100">
        <v>0</v>
      </c>
      <c r="AY100">
        <v>0</v>
      </c>
      <c r="AZ100">
        <v>10.5</v>
      </c>
      <c r="BA100">
        <v>10.3</v>
      </c>
      <c r="BB100">
        <v>0</v>
      </c>
      <c r="BC100">
        <v>1</v>
      </c>
      <c r="BD100">
        <v>9.8000000000000007</v>
      </c>
      <c r="BE100">
        <v>0</v>
      </c>
      <c r="BF100">
        <v>0</v>
      </c>
      <c r="BG100">
        <v>0</v>
      </c>
      <c r="BH100">
        <v>0</v>
      </c>
      <c r="BI100">
        <v>1</v>
      </c>
      <c r="BJ100">
        <v>0</v>
      </c>
      <c r="BK100">
        <v>12.6</v>
      </c>
    </row>
    <row r="101" spans="1:63" x14ac:dyDescent="0.25">
      <c r="A101" s="3">
        <v>3</v>
      </c>
      <c r="B101" s="1">
        <v>3304</v>
      </c>
      <c r="C101" s="3" t="s">
        <v>765</v>
      </c>
      <c r="D101" t="s">
        <v>1132</v>
      </c>
      <c r="E101" s="3">
        <v>4</v>
      </c>
      <c r="F101" t="s">
        <v>13369</v>
      </c>
      <c r="G101" s="3">
        <v>220104005</v>
      </c>
      <c r="H101">
        <v>220104</v>
      </c>
      <c r="I101" s="3" t="s">
        <v>13768</v>
      </c>
      <c r="J101" t="s">
        <v>10393</v>
      </c>
      <c r="K101" s="3">
        <v>4</v>
      </c>
      <c r="L101">
        <v>10.7</v>
      </c>
      <c r="M101" s="3">
        <v>0</v>
      </c>
      <c r="N101">
        <v>0</v>
      </c>
      <c r="O101" s="3">
        <v>0</v>
      </c>
      <c r="P101">
        <v>1</v>
      </c>
      <c r="Q101" s="3">
        <v>0</v>
      </c>
      <c r="R101">
        <v>0</v>
      </c>
      <c r="S101" s="3">
        <v>0</v>
      </c>
      <c r="T101" s="3">
        <v>0</v>
      </c>
      <c r="U101">
        <v>0</v>
      </c>
      <c r="V101">
        <v>12.8</v>
      </c>
      <c r="W101">
        <v>0</v>
      </c>
      <c r="X101">
        <v>0</v>
      </c>
      <c r="Y101">
        <v>0</v>
      </c>
      <c r="Z101">
        <v>0</v>
      </c>
      <c r="AA101">
        <v>0</v>
      </c>
      <c r="AB101">
        <v>0</v>
      </c>
      <c r="AC101">
        <v>1</v>
      </c>
      <c r="AD101">
        <v>0</v>
      </c>
      <c r="AE101">
        <v>12.6</v>
      </c>
      <c r="AF101">
        <v>0</v>
      </c>
      <c r="AG101">
        <v>0</v>
      </c>
      <c r="AH101">
        <v>0</v>
      </c>
      <c r="AI101">
        <v>1</v>
      </c>
      <c r="AJ101">
        <v>0</v>
      </c>
      <c r="AK101">
        <v>0</v>
      </c>
      <c r="AL101">
        <v>0</v>
      </c>
      <c r="AM101">
        <v>0</v>
      </c>
      <c r="AN101">
        <v>0</v>
      </c>
      <c r="AO101">
        <v>0</v>
      </c>
      <c r="AP101">
        <v>1</v>
      </c>
      <c r="AQ101">
        <v>0</v>
      </c>
      <c r="AR101">
        <v>0</v>
      </c>
      <c r="AS101">
        <v>0</v>
      </c>
      <c r="AT101">
        <v>0</v>
      </c>
      <c r="AU101">
        <v>0</v>
      </c>
      <c r="AV101">
        <v>1</v>
      </c>
      <c r="AW101">
        <v>0</v>
      </c>
      <c r="AX101">
        <v>0</v>
      </c>
      <c r="AY101">
        <v>0</v>
      </c>
      <c r="AZ101">
        <v>0</v>
      </c>
      <c r="BA101">
        <v>0</v>
      </c>
      <c r="BB101">
        <v>0</v>
      </c>
      <c r="BC101">
        <v>1</v>
      </c>
      <c r="BD101">
        <v>0</v>
      </c>
      <c r="BE101">
        <v>0</v>
      </c>
      <c r="BF101">
        <v>0</v>
      </c>
      <c r="BG101">
        <v>0</v>
      </c>
      <c r="BH101">
        <v>0</v>
      </c>
      <c r="BI101">
        <v>1</v>
      </c>
      <c r="BJ101">
        <v>0</v>
      </c>
      <c r="BK101">
        <v>0</v>
      </c>
    </row>
    <row r="102" spans="1:63" x14ac:dyDescent="0.25">
      <c r="A102" s="3">
        <v>4</v>
      </c>
      <c r="B102" s="1">
        <v>4101</v>
      </c>
      <c r="C102" s="3" t="s">
        <v>771</v>
      </c>
      <c r="D102" t="s">
        <v>1135</v>
      </c>
      <c r="E102" s="3">
        <v>1</v>
      </c>
      <c r="F102" t="s">
        <v>13767</v>
      </c>
      <c r="G102" s="3">
        <v>220104005</v>
      </c>
      <c r="H102">
        <v>220104</v>
      </c>
      <c r="I102" s="3" t="s">
        <v>13768</v>
      </c>
      <c r="J102" t="s">
        <v>10393</v>
      </c>
      <c r="K102" s="3">
        <v>1</v>
      </c>
      <c r="L102">
        <v>0</v>
      </c>
      <c r="M102" s="3">
        <v>1</v>
      </c>
      <c r="N102">
        <v>0.5</v>
      </c>
      <c r="O102" s="3">
        <v>1</v>
      </c>
      <c r="P102">
        <v>1</v>
      </c>
      <c r="Q102" s="3">
        <v>0</v>
      </c>
      <c r="R102">
        <v>0.9</v>
      </c>
      <c r="S102" s="3">
        <v>1.3</v>
      </c>
      <c r="T102" s="3">
        <v>0</v>
      </c>
      <c r="U102">
        <v>0.4</v>
      </c>
      <c r="V102">
        <v>0.4</v>
      </c>
      <c r="W102">
        <v>0.4</v>
      </c>
      <c r="X102">
        <v>0.4</v>
      </c>
      <c r="Y102">
        <v>0.5</v>
      </c>
      <c r="Z102">
        <v>0</v>
      </c>
      <c r="AA102">
        <v>0.5</v>
      </c>
      <c r="AB102">
        <v>0.5</v>
      </c>
      <c r="AC102">
        <v>0.5</v>
      </c>
      <c r="AD102">
        <v>0</v>
      </c>
      <c r="AE102">
        <v>0</v>
      </c>
      <c r="AF102">
        <v>0.4</v>
      </c>
      <c r="AG102">
        <v>0</v>
      </c>
      <c r="AH102">
        <v>0.9</v>
      </c>
      <c r="AI102">
        <v>1.3</v>
      </c>
      <c r="AJ102">
        <v>0.4</v>
      </c>
      <c r="AK102">
        <v>0</v>
      </c>
      <c r="AL102">
        <v>1.6</v>
      </c>
      <c r="AM102">
        <v>0.5</v>
      </c>
      <c r="AN102">
        <v>0</v>
      </c>
      <c r="AO102">
        <v>1</v>
      </c>
      <c r="AP102">
        <v>1</v>
      </c>
      <c r="AQ102">
        <v>0.5</v>
      </c>
      <c r="AR102">
        <v>0</v>
      </c>
      <c r="AS102">
        <v>0.4</v>
      </c>
      <c r="AT102">
        <v>0</v>
      </c>
      <c r="AU102">
        <v>0.4</v>
      </c>
      <c r="AV102">
        <v>0.8</v>
      </c>
      <c r="AW102">
        <v>0</v>
      </c>
      <c r="AX102">
        <v>0</v>
      </c>
      <c r="AY102">
        <v>0.5</v>
      </c>
      <c r="AZ102">
        <v>0.5</v>
      </c>
      <c r="BA102">
        <v>0</v>
      </c>
      <c r="BB102">
        <v>0.5</v>
      </c>
      <c r="BC102">
        <v>0.5</v>
      </c>
      <c r="BD102">
        <v>0.5</v>
      </c>
      <c r="BE102">
        <v>0</v>
      </c>
      <c r="BF102">
        <v>0.4</v>
      </c>
      <c r="BG102">
        <v>0</v>
      </c>
      <c r="BH102">
        <v>0</v>
      </c>
      <c r="BI102">
        <v>1.2</v>
      </c>
      <c r="BJ102">
        <v>0.4</v>
      </c>
      <c r="BK102">
        <v>0</v>
      </c>
    </row>
    <row r="103" spans="1:63" x14ac:dyDescent="0.25">
      <c r="A103" s="3">
        <v>4</v>
      </c>
      <c r="B103" s="1">
        <v>4101</v>
      </c>
      <c r="C103" s="3" t="s">
        <v>771</v>
      </c>
      <c r="D103" t="s">
        <v>1135</v>
      </c>
      <c r="E103" s="3">
        <v>2</v>
      </c>
      <c r="F103" t="s">
        <v>13769</v>
      </c>
      <c r="G103" s="3">
        <v>220104005</v>
      </c>
      <c r="H103">
        <v>220104</v>
      </c>
      <c r="I103" s="3" t="s">
        <v>13768</v>
      </c>
      <c r="J103" t="s">
        <v>10393</v>
      </c>
      <c r="K103" s="3">
        <v>2</v>
      </c>
      <c r="L103">
        <v>5.2</v>
      </c>
      <c r="M103" s="3">
        <v>3.6</v>
      </c>
      <c r="N103">
        <v>5</v>
      </c>
      <c r="O103" s="3">
        <v>4.4000000000000004</v>
      </c>
      <c r="P103">
        <v>3.8</v>
      </c>
      <c r="Q103" s="3">
        <v>0</v>
      </c>
      <c r="R103">
        <v>4</v>
      </c>
      <c r="S103" s="3">
        <v>4.7</v>
      </c>
      <c r="T103" s="3">
        <v>4.2</v>
      </c>
      <c r="U103">
        <v>3.3</v>
      </c>
      <c r="V103">
        <v>4.5</v>
      </c>
      <c r="W103">
        <v>4.8</v>
      </c>
      <c r="X103">
        <v>4.4000000000000004</v>
      </c>
      <c r="Y103">
        <v>5.8</v>
      </c>
      <c r="Z103">
        <v>3.6</v>
      </c>
      <c r="AA103">
        <v>5</v>
      </c>
      <c r="AB103">
        <v>4.9000000000000004</v>
      </c>
      <c r="AC103">
        <v>7.2</v>
      </c>
      <c r="AD103">
        <v>4.2</v>
      </c>
      <c r="AE103">
        <v>1.7</v>
      </c>
      <c r="AF103">
        <v>2.1</v>
      </c>
      <c r="AG103">
        <v>6.7</v>
      </c>
      <c r="AH103">
        <v>3.3</v>
      </c>
      <c r="AI103">
        <v>4</v>
      </c>
      <c r="AJ103">
        <v>2.8</v>
      </c>
      <c r="AK103">
        <v>5.2</v>
      </c>
      <c r="AL103">
        <v>5.2</v>
      </c>
      <c r="AM103">
        <v>5.6</v>
      </c>
      <c r="AN103">
        <v>4</v>
      </c>
      <c r="AO103">
        <v>6.4</v>
      </c>
      <c r="AP103">
        <v>4.3</v>
      </c>
      <c r="AQ103">
        <v>4.7</v>
      </c>
      <c r="AR103">
        <v>3</v>
      </c>
      <c r="AS103">
        <v>1.7</v>
      </c>
      <c r="AT103">
        <v>3.3</v>
      </c>
      <c r="AU103">
        <v>3.7</v>
      </c>
      <c r="AV103">
        <v>5.6</v>
      </c>
      <c r="AW103">
        <v>2</v>
      </c>
      <c r="AX103">
        <v>4.4000000000000004</v>
      </c>
      <c r="AY103">
        <v>6.8</v>
      </c>
      <c r="AZ103">
        <v>1.5</v>
      </c>
      <c r="BA103">
        <v>3</v>
      </c>
      <c r="BB103">
        <v>5.4</v>
      </c>
      <c r="BC103">
        <v>4.8</v>
      </c>
      <c r="BD103">
        <v>1.4</v>
      </c>
      <c r="BE103">
        <v>2.6</v>
      </c>
      <c r="BF103">
        <v>2.1</v>
      </c>
      <c r="BG103">
        <v>3.7</v>
      </c>
      <c r="BH103">
        <v>0.8</v>
      </c>
      <c r="BI103">
        <v>5.6</v>
      </c>
      <c r="BJ103">
        <v>7</v>
      </c>
      <c r="BK103">
        <v>4.2</v>
      </c>
    </row>
    <row r="104" spans="1:63" x14ac:dyDescent="0.25">
      <c r="A104" s="3">
        <v>4</v>
      </c>
      <c r="B104" s="1">
        <v>4101</v>
      </c>
      <c r="C104" s="3" t="s">
        <v>771</v>
      </c>
      <c r="D104" t="s">
        <v>1135</v>
      </c>
      <c r="E104" s="3">
        <v>3</v>
      </c>
      <c r="F104" t="s">
        <v>13367</v>
      </c>
      <c r="G104" s="3">
        <v>220104005</v>
      </c>
      <c r="H104">
        <v>220104</v>
      </c>
      <c r="I104" s="3" t="s">
        <v>13768</v>
      </c>
      <c r="J104" t="s">
        <v>10393</v>
      </c>
      <c r="K104" s="3">
        <v>3</v>
      </c>
      <c r="L104">
        <v>5.2</v>
      </c>
      <c r="M104" s="3">
        <v>2.6</v>
      </c>
      <c r="N104">
        <v>4.5</v>
      </c>
      <c r="O104" s="3">
        <v>3.4</v>
      </c>
      <c r="P104">
        <v>3.8</v>
      </c>
      <c r="Q104" s="3">
        <v>0</v>
      </c>
      <c r="R104">
        <v>3.1</v>
      </c>
      <c r="S104" s="3">
        <v>3.4</v>
      </c>
      <c r="T104" s="3">
        <v>4.2</v>
      </c>
      <c r="U104">
        <v>2.5</v>
      </c>
      <c r="V104">
        <v>4</v>
      </c>
      <c r="W104">
        <v>4.4000000000000004</v>
      </c>
      <c r="X104">
        <v>4</v>
      </c>
      <c r="Y104">
        <v>5.8</v>
      </c>
      <c r="Z104">
        <v>3.6</v>
      </c>
      <c r="AA104">
        <v>5</v>
      </c>
      <c r="AB104">
        <v>4.9000000000000004</v>
      </c>
      <c r="AC104">
        <v>7.2</v>
      </c>
      <c r="AD104">
        <v>4.2</v>
      </c>
      <c r="AE104">
        <v>1.7</v>
      </c>
      <c r="AF104">
        <v>1.7</v>
      </c>
      <c r="AG104">
        <v>6.7</v>
      </c>
      <c r="AH104">
        <v>2.5</v>
      </c>
      <c r="AI104">
        <v>2.4</v>
      </c>
      <c r="AJ104">
        <v>2.4</v>
      </c>
      <c r="AK104">
        <v>5.2</v>
      </c>
      <c r="AL104">
        <v>3.7</v>
      </c>
      <c r="AM104">
        <v>5.0999999999999996</v>
      </c>
      <c r="AN104">
        <v>4</v>
      </c>
      <c r="AO104">
        <v>5.4</v>
      </c>
      <c r="AP104">
        <v>4.3</v>
      </c>
      <c r="AQ104">
        <v>4.2</v>
      </c>
      <c r="AR104">
        <v>3</v>
      </c>
      <c r="AS104">
        <v>1.3</v>
      </c>
      <c r="AT104">
        <v>3.3</v>
      </c>
      <c r="AU104">
        <v>3.3</v>
      </c>
      <c r="AV104">
        <v>3.6</v>
      </c>
      <c r="AW104">
        <v>2</v>
      </c>
      <c r="AX104">
        <v>4</v>
      </c>
      <c r="AY104">
        <v>6.3</v>
      </c>
      <c r="AZ104">
        <v>1</v>
      </c>
      <c r="BA104">
        <v>3</v>
      </c>
      <c r="BB104">
        <v>4.9000000000000004</v>
      </c>
      <c r="BC104">
        <v>4.3</v>
      </c>
      <c r="BD104">
        <v>0.9</v>
      </c>
      <c r="BE104">
        <v>2.6</v>
      </c>
      <c r="BF104">
        <v>1.7</v>
      </c>
      <c r="BG104">
        <v>3.7</v>
      </c>
      <c r="BH104">
        <v>0.8</v>
      </c>
      <c r="BI104">
        <v>4.8</v>
      </c>
      <c r="BJ104">
        <v>6.3</v>
      </c>
      <c r="BK104">
        <v>4.2</v>
      </c>
    </row>
    <row r="105" spans="1:63" x14ac:dyDescent="0.25">
      <c r="A105" s="3">
        <v>4</v>
      </c>
      <c r="B105" s="1">
        <v>4101</v>
      </c>
      <c r="C105" s="3" t="s">
        <v>771</v>
      </c>
      <c r="D105" t="s">
        <v>1135</v>
      </c>
      <c r="E105" s="3">
        <v>4</v>
      </c>
      <c r="F105" t="s">
        <v>13369</v>
      </c>
      <c r="G105" s="3">
        <v>220104005</v>
      </c>
      <c r="H105">
        <v>220104</v>
      </c>
      <c r="I105" s="3" t="s">
        <v>13768</v>
      </c>
      <c r="J105" t="s">
        <v>10393</v>
      </c>
      <c r="K105" s="3">
        <v>4</v>
      </c>
      <c r="L105">
        <v>0</v>
      </c>
      <c r="M105" s="3">
        <v>1</v>
      </c>
      <c r="N105">
        <v>0.5</v>
      </c>
      <c r="O105" s="3">
        <v>1</v>
      </c>
      <c r="P105">
        <v>1</v>
      </c>
      <c r="Q105" s="3">
        <v>0</v>
      </c>
      <c r="R105">
        <v>0.9</v>
      </c>
      <c r="S105" s="3">
        <v>1.3</v>
      </c>
      <c r="T105" s="3">
        <v>0</v>
      </c>
      <c r="U105">
        <v>0.8</v>
      </c>
      <c r="V105">
        <v>0.4</v>
      </c>
      <c r="W105">
        <v>0.4</v>
      </c>
      <c r="X105">
        <v>0.4</v>
      </c>
      <c r="Y105">
        <v>0.5</v>
      </c>
      <c r="Z105">
        <v>0</v>
      </c>
      <c r="AA105">
        <v>0.5</v>
      </c>
      <c r="AB105">
        <v>0.5</v>
      </c>
      <c r="AC105">
        <v>0.5</v>
      </c>
      <c r="AD105">
        <v>0</v>
      </c>
      <c r="AE105">
        <v>0</v>
      </c>
      <c r="AF105">
        <v>0.4</v>
      </c>
      <c r="AG105">
        <v>0</v>
      </c>
      <c r="AH105">
        <v>0.8</v>
      </c>
      <c r="AI105">
        <v>1.6</v>
      </c>
      <c r="AJ105">
        <v>0.4</v>
      </c>
      <c r="AK105">
        <v>0</v>
      </c>
      <c r="AL105">
        <v>1.6</v>
      </c>
      <c r="AM105">
        <v>0.5</v>
      </c>
      <c r="AN105">
        <v>0</v>
      </c>
      <c r="AO105">
        <v>1</v>
      </c>
      <c r="AP105">
        <v>1</v>
      </c>
      <c r="AQ105">
        <v>0.5</v>
      </c>
      <c r="AR105">
        <v>0</v>
      </c>
      <c r="AS105">
        <v>0.4</v>
      </c>
      <c r="AT105">
        <v>0</v>
      </c>
      <c r="AU105">
        <v>0.4</v>
      </c>
      <c r="AV105">
        <v>2</v>
      </c>
      <c r="AW105">
        <v>0</v>
      </c>
      <c r="AX105">
        <v>0.4</v>
      </c>
      <c r="AY105">
        <v>0.5</v>
      </c>
      <c r="AZ105">
        <v>0.5</v>
      </c>
      <c r="BA105">
        <v>0</v>
      </c>
      <c r="BB105">
        <v>0.5</v>
      </c>
      <c r="BC105">
        <v>0.5</v>
      </c>
      <c r="BD105">
        <v>0.5</v>
      </c>
      <c r="BE105">
        <v>0</v>
      </c>
      <c r="BF105">
        <v>0.4</v>
      </c>
      <c r="BG105">
        <v>0</v>
      </c>
      <c r="BH105">
        <v>0</v>
      </c>
      <c r="BI105">
        <v>0.8</v>
      </c>
      <c r="BJ105">
        <v>0.8</v>
      </c>
      <c r="BK105">
        <v>0</v>
      </c>
    </row>
    <row r="106" spans="1:63" x14ac:dyDescent="0.25">
      <c r="A106" s="3">
        <v>4</v>
      </c>
      <c r="B106" s="1">
        <v>4102</v>
      </c>
      <c r="C106" s="3" t="s">
        <v>771</v>
      </c>
      <c r="D106" t="s">
        <v>771</v>
      </c>
      <c r="E106" s="3">
        <v>1</v>
      </c>
      <c r="F106" t="s">
        <v>13767</v>
      </c>
      <c r="G106" s="3">
        <v>220104005</v>
      </c>
      <c r="H106">
        <v>220104</v>
      </c>
      <c r="I106" s="3" t="s">
        <v>13768</v>
      </c>
      <c r="J106" t="s">
        <v>10393</v>
      </c>
      <c r="K106" s="3">
        <v>1</v>
      </c>
      <c r="L106">
        <v>0</v>
      </c>
      <c r="M106" s="3">
        <v>0</v>
      </c>
      <c r="N106">
        <v>1</v>
      </c>
      <c r="O106" s="3">
        <v>0.5</v>
      </c>
      <c r="P106">
        <v>0.5</v>
      </c>
      <c r="Q106" s="3">
        <v>0</v>
      </c>
      <c r="R106">
        <v>0</v>
      </c>
      <c r="S106" s="3">
        <v>0.4</v>
      </c>
      <c r="T106" s="3">
        <v>0.4</v>
      </c>
      <c r="U106">
        <v>0.4</v>
      </c>
      <c r="V106">
        <v>0.4</v>
      </c>
      <c r="W106">
        <v>0.4</v>
      </c>
      <c r="X106">
        <v>0</v>
      </c>
      <c r="Y106">
        <v>0</v>
      </c>
      <c r="Z106">
        <v>0</v>
      </c>
      <c r="AA106">
        <v>0.5</v>
      </c>
      <c r="AB106">
        <v>0.5</v>
      </c>
      <c r="AC106">
        <v>1</v>
      </c>
      <c r="AD106">
        <v>0</v>
      </c>
      <c r="AE106">
        <v>0.9</v>
      </c>
      <c r="AF106">
        <v>0.4</v>
      </c>
      <c r="AG106">
        <v>1.3</v>
      </c>
      <c r="AH106">
        <v>0</v>
      </c>
      <c r="AI106">
        <v>1</v>
      </c>
      <c r="AJ106">
        <v>0.4</v>
      </c>
      <c r="AK106">
        <v>0.4</v>
      </c>
      <c r="AL106">
        <v>0.5</v>
      </c>
      <c r="AM106">
        <v>1</v>
      </c>
      <c r="AN106">
        <v>0.5</v>
      </c>
      <c r="AO106">
        <v>0</v>
      </c>
      <c r="AP106">
        <v>1</v>
      </c>
      <c r="AQ106">
        <v>0.9</v>
      </c>
      <c r="AR106">
        <v>0</v>
      </c>
      <c r="AS106">
        <v>0.4</v>
      </c>
      <c r="AT106">
        <v>0</v>
      </c>
      <c r="AU106">
        <v>0.8</v>
      </c>
      <c r="AV106">
        <v>0.8</v>
      </c>
      <c r="AW106">
        <v>0.8</v>
      </c>
      <c r="AX106">
        <v>0.4</v>
      </c>
      <c r="AY106">
        <v>0</v>
      </c>
      <c r="AZ106">
        <v>0</v>
      </c>
      <c r="BA106">
        <v>2</v>
      </c>
      <c r="BB106">
        <v>0</v>
      </c>
      <c r="BC106">
        <v>1</v>
      </c>
      <c r="BD106">
        <v>0</v>
      </c>
      <c r="BE106">
        <v>0</v>
      </c>
      <c r="BF106">
        <v>0</v>
      </c>
      <c r="BG106">
        <v>0</v>
      </c>
      <c r="BH106">
        <v>0</v>
      </c>
      <c r="BI106">
        <v>0.8</v>
      </c>
      <c r="BJ106">
        <v>0</v>
      </c>
      <c r="BK106">
        <v>0.4</v>
      </c>
    </row>
    <row r="107" spans="1:63" x14ac:dyDescent="0.25">
      <c r="A107" s="3">
        <v>4</v>
      </c>
      <c r="B107" s="1">
        <v>4102</v>
      </c>
      <c r="C107" s="3" t="s">
        <v>771</v>
      </c>
      <c r="D107" t="s">
        <v>771</v>
      </c>
      <c r="E107" s="3">
        <v>2</v>
      </c>
      <c r="F107" t="s">
        <v>13769</v>
      </c>
      <c r="G107" s="3">
        <v>220104005</v>
      </c>
      <c r="H107">
        <v>220104</v>
      </c>
      <c r="I107" s="3" t="s">
        <v>13768</v>
      </c>
      <c r="J107" t="s">
        <v>10393</v>
      </c>
      <c r="K107" s="3">
        <v>2</v>
      </c>
      <c r="L107">
        <v>1</v>
      </c>
      <c r="M107" s="3">
        <v>2</v>
      </c>
      <c r="N107">
        <v>2.9</v>
      </c>
      <c r="O107" s="3">
        <v>4.3</v>
      </c>
      <c r="P107">
        <v>3.3</v>
      </c>
      <c r="Q107" s="3">
        <v>2.7</v>
      </c>
      <c r="R107">
        <v>1.3</v>
      </c>
      <c r="S107" s="3">
        <v>1.7</v>
      </c>
      <c r="T107" s="3">
        <v>5.9</v>
      </c>
      <c r="U107">
        <v>6.2</v>
      </c>
      <c r="V107">
        <v>4.0999999999999996</v>
      </c>
      <c r="W107">
        <v>3.6</v>
      </c>
      <c r="X107">
        <v>7.8</v>
      </c>
      <c r="Y107">
        <v>3.1</v>
      </c>
      <c r="Z107">
        <v>2</v>
      </c>
      <c r="AA107">
        <v>5.4</v>
      </c>
      <c r="AB107">
        <v>3.8</v>
      </c>
      <c r="AC107">
        <v>3.3</v>
      </c>
      <c r="AD107">
        <v>5</v>
      </c>
      <c r="AE107">
        <v>4.4000000000000004</v>
      </c>
      <c r="AF107">
        <v>4.3</v>
      </c>
      <c r="AG107">
        <v>3</v>
      </c>
      <c r="AH107">
        <v>3.3</v>
      </c>
      <c r="AI107">
        <v>2</v>
      </c>
      <c r="AJ107">
        <v>4.8</v>
      </c>
      <c r="AK107">
        <v>4.7</v>
      </c>
      <c r="AL107">
        <v>3.6</v>
      </c>
      <c r="AM107">
        <v>3.5</v>
      </c>
      <c r="AN107">
        <v>2.9</v>
      </c>
      <c r="AO107">
        <v>2.9</v>
      </c>
      <c r="AP107">
        <v>5.6</v>
      </c>
      <c r="AQ107">
        <v>3.2</v>
      </c>
      <c r="AR107">
        <v>4.8</v>
      </c>
      <c r="AS107">
        <v>2.6</v>
      </c>
      <c r="AT107">
        <v>1.7</v>
      </c>
      <c r="AU107">
        <v>2.5</v>
      </c>
      <c r="AV107">
        <v>5.3</v>
      </c>
      <c r="AW107">
        <v>3.2</v>
      </c>
      <c r="AX107">
        <v>5.0999999999999996</v>
      </c>
      <c r="AY107">
        <v>4.0999999999999996</v>
      </c>
      <c r="AZ107">
        <v>4</v>
      </c>
      <c r="BA107">
        <v>5.4</v>
      </c>
      <c r="BB107">
        <v>4.8</v>
      </c>
      <c r="BC107">
        <v>2.2999999999999998</v>
      </c>
      <c r="BD107">
        <v>1.8</v>
      </c>
      <c r="BE107">
        <v>0.9</v>
      </c>
      <c r="BF107">
        <v>1.3</v>
      </c>
      <c r="BG107">
        <v>3.8</v>
      </c>
      <c r="BH107">
        <v>2</v>
      </c>
      <c r="BI107">
        <v>4.4000000000000004</v>
      </c>
      <c r="BJ107">
        <v>2.4</v>
      </c>
      <c r="BK107">
        <v>5.9</v>
      </c>
    </row>
    <row r="108" spans="1:63" x14ac:dyDescent="0.25">
      <c r="A108" s="3">
        <v>4</v>
      </c>
      <c r="B108" s="1">
        <v>4102</v>
      </c>
      <c r="C108" s="3" t="s">
        <v>771</v>
      </c>
      <c r="D108" t="s">
        <v>771</v>
      </c>
      <c r="E108" s="3">
        <v>3</v>
      </c>
      <c r="F108" t="s">
        <v>13367</v>
      </c>
      <c r="G108" s="3">
        <v>220104005</v>
      </c>
      <c r="H108">
        <v>220104</v>
      </c>
      <c r="I108" s="3" t="s">
        <v>13768</v>
      </c>
      <c r="J108" t="s">
        <v>10393</v>
      </c>
      <c r="K108" s="3">
        <v>3</v>
      </c>
      <c r="L108">
        <v>1</v>
      </c>
      <c r="M108" s="3">
        <v>2</v>
      </c>
      <c r="N108">
        <v>2.4</v>
      </c>
      <c r="O108" s="3">
        <v>3.8</v>
      </c>
      <c r="P108">
        <v>2.8</v>
      </c>
      <c r="Q108" s="3">
        <v>2.7</v>
      </c>
      <c r="R108">
        <v>1.3</v>
      </c>
      <c r="S108" s="3">
        <v>1.3</v>
      </c>
      <c r="T108" s="3">
        <v>5.5</v>
      </c>
      <c r="U108">
        <v>5.4</v>
      </c>
      <c r="V108">
        <v>3.7</v>
      </c>
      <c r="W108">
        <v>2.8</v>
      </c>
      <c r="X108">
        <v>7.4</v>
      </c>
      <c r="Y108">
        <v>3.1</v>
      </c>
      <c r="Z108">
        <v>2</v>
      </c>
      <c r="AA108">
        <v>5.4</v>
      </c>
      <c r="AB108">
        <v>3.8</v>
      </c>
      <c r="AC108">
        <v>3.3</v>
      </c>
      <c r="AD108">
        <v>5</v>
      </c>
      <c r="AE108">
        <v>3.5</v>
      </c>
      <c r="AF108">
        <v>3.9</v>
      </c>
      <c r="AG108">
        <v>2.5</v>
      </c>
      <c r="AH108">
        <v>3.3</v>
      </c>
      <c r="AI108">
        <v>2</v>
      </c>
      <c r="AJ108">
        <v>4.4000000000000004</v>
      </c>
      <c r="AK108">
        <v>4.3</v>
      </c>
      <c r="AL108">
        <v>3.1</v>
      </c>
      <c r="AM108">
        <v>2.5</v>
      </c>
      <c r="AN108">
        <v>2.4</v>
      </c>
      <c r="AO108">
        <v>2.9</v>
      </c>
      <c r="AP108">
        <v>5.6</v>
      </c>
      <c r="AQ108">
        <v>2.2999999999999998</v>
      </c>
      <c r="AR108">
        <v>4.8</v>
      </c>
      <c r="AS108">
        <v>2.1</v>
      </c>
      <c r="AT108">
        <v>1.7</v>
      </c>
      <c r="AU108">
        <v>2.1</v>
      </c>
      <c r="AV108">
        <v>3.6</v>
      </c>
      <c r="AW108">
        <v>2.4</v>
      </c>
      <c r="AX108">
        <v>4.7</v>
      </c>
      <c r="AY108">
        <v>4.0999999999999996</v>
      </c>
      <c r="AZ108">
        <v>4</v>
      </c>
      <c r="BA108">
        <v>3.9</v>
      </c>
      <c r="BB108">
        <v>4.8</v>
      </c>
      <c r="BC108">
        <v>2.2999999999999998</v>
      </c>
      <c r="BD108">
        <v>1.8</v>
      </c>
      <c r="BE108">
        <v>0.9</v>
      </c>
      <c r="BF108">
        <v>1.3</v>
      </c>
      <c r="BG108">
        <v>3.8</v>
      </c>
      <c r="BH108">
        <v>2</v>
      </c>
      <c r="BI108">
        <v>2.8</v>
      </c>
      <c r="BJ108">
        <v>2.4</v>
      </c>
      <c r="BK108">
        <v>5.5</v>
      </c>
    </row>
    <row r="109" spans="1:63" x14ac:dyDescent="0.25">
      <c r="A109" s="3">
        <v>4</v>
      </c>
      <c r="B109" s="1">
        <v>4102</v>
      </c>
      <c r="C109" s="3" t="s">
        <v>771</v>
      </c>
      <c r="D109" t="s">
        <v>771</v>
      </c>
      <c r="E109" s="3">
        <v>4</v>
      </c>
      <c r="F109" t="s">
        <v>13369</v>
      </c>
      <c r="G109" s="3">
        <v>220104005</v>
      </c>
      <c r="H109">
        <v>220104</v>
      </c>
      <c r="I109" s="3" t="s">
        <v>13768</v>
      </c>
      <c r="J109" t="s">
        <v>10393</v>
      </c>
      <c r="K109" s="3">
        <v>4</v>
      </c>
      <c r="L109">
        <v>0</v>
      </c>
      <c r="M109" s="3">
        <v>0</v>
      </c>
      <c r="N109">
        <v>0.5</v>
      </c>
      <c r="O109" s="3">
        <v>0.5</v>
      </c>
      <c r="P109">
        <v>0.5</v>
      </c>
      <c r="Q109" s="3">
        <v>0</v>
      </c>
      <c r="R109">
        <v>0</v>
      </c>
      <c r="S109" s="3">
        <v>0.4</v>
      </c>
      <c r="T109" s="3">
        <v>0.4</v>
      </c>
      <c r="U109">
        <v>0.8</v>
      </c>
      <c r="V109">
        <v>0.4</v>
      </c>
      <c r="W109">
        <v>0.8</v>
      </c>
      <c r="X109">
        <v>0.4</v>
      </c>
      <c r="Y109">
        <v>0</v>
      </c>
      <c r="Z109">
        <v>0</v>
      </c>
      <c r="AA109">
        <v>0.5</v>
      </c>
      <c r="AB109">
        <v>0.5</v>
      </c>
      <c r="AC109">
        <v>1</v>
      </c>
      <c r="AD109">
        <v>0</v>
      </c>
      <c r="AE109">
        <v>0.9</v>
      </c>
      <c r="AF109">
        <v>0.4</v>
      </c>
      <c r="AG109">
        <v>0.4</v>
      </c>
      <c r="AH109">
        <v>0</v>
      </c>
      <c r="AI109">
        <v>1</v>
      </c>
      <c r="AJ109">
        <v>0.4</v>
      </c>
      <c r="AK109">
        <v>0.4</v>
      </c>
      <c r="AL109">
        <v>0.5</v>
      </c>
      <c r="AM109">
        <v>1</v>
      </c>
      <c r="AN109">
        <v>0.5</v>
      </c>
      <c r="AO109">
        <v>0</v>
      </c>
      <c r="AP109">
        <v>1</v>
      </c>
      <c r="AQ109">
        <v>0.9</v>
      </c>
      <c r="AR109">
        <v>0</v>
      </c>
      <c r="AS109">
        <v>0.4</v>
      </c>
      <c r="AT109">
        <v>0</v>
      </c>
      <c r="AU109">
        <v>0.4</v>
      </c>
      <c r="AV109">
        <v>1.6</v>
      </c>
      <c r="AW109">
        <v>0.8</v>
      </c>
      <c r="AX109">
        <v>0.4</v>
      </c>
      <c r="AY109">
        <v>0</v>
      </c>
      <c r="AZ109">
        <v>0</v>
      </c>
      <c r="BA109">
        <v>1.5</v>
      </c>
      <c r="BB109">
        <v>0</v>
      </c>
      <c r="BC109">
        <v>1</v>
      </c>
      <c r="BD109">
        <v>0</v>
      </c>
      <c r="BE109">
        <v>0</v>
      </c>
      <c r="BF109">
        <v>0</v>
      </c>
      <c r="BG109">
        <v>0</v>
      </c>
      <c r="BH109">
        <v>0</v>
      </c>
      <c r="BI109">
        <v>1.6</v>
      </c>
      <c r="BJ109">
        <v>0</v>
      </c>
      <c r="BK109">
        <v>0.4</v>
      </c>
    </row>
    <row r="110" spans="1:63" x14ac:dyDescent="0.25">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1</v>
      </c>
      <c r="Q110" s="3">
        <v>0</v>
      </c>
      <c r="R110">
        <v>0</v>
      </c>
      <c r="S110" s="3">
        <v>0</v>
      </c>
      <c r="T110" s="3">
        <v>0</v>
      </c>
      <c r="U110">
        <v>0</v>
      </c>
      <c r="V110">
        <v>1</v>
      </c>
      <c r="W110">
        <v>0</v>
      </c>
      <c r="X110">
        <v>0</v>
      </c>
      <c r="Y110">
        <v>0</v>
      </c>
      <c r="Z110">
        <v>0</v>
      </c>
      <c r="AA110">
        <v>0</v>
      </c>
      <c r="AB110">
        <v>0</v>
      </c>
      <c r="AC110">
        <v>1</v>
      </c>
      <c r="AD110">
        <v>0</v>
      </c>
      <c r="AE110">
        <v>0</v>
      </c>
      <c r="AF110">
        <v>0</v>
      </c>
      <c r="AG110">
        <v>0</v>
      </c>
      <c r="AH110">
        <v>0</v>
      </c>
      <c r="AI110">
        <v>1</v>
      </c>
      <c r="AJ110">
        <v>0</v>
      </c>
      <c r="AK110">
        <v>0</v>
      </c>
      <c r="AL110">
        <v>0</v>
      </c>
      <c r="AM110">
        <v>0</v>
      </c>
      <c r="AN110">
        <v>0</v>
      </c>
      <c r="AO110">
        <v>0</v>
      </c>
      <c r="AP110">
        <v>1</v>
      </c>
      <c r="AQ110">
        <v>0</v>
      </c>
      <c r="AR110">
        <v>0</v>
      </c>
      <c r="AS110">
        <v>0</v>
      </c>
      <c r="AT110">
        <v>0</v>
      </c>
      <c r="AU110">
        <v>0</v>
      </c>
      <c r="AV110">
        <v>1</v>
      </c>
      <c r="AW110">
        <v>0</v>
      </c>
      <c r="AX110">
        <v>0</v>
      </c>
      <c r="AY110">
        <v>0</v>
      </c>
      <c r="AZ110">
        <v>0</v>
      </c>
      <c r="BA110">
        <v>0</v>
      </c>
      <c r="BB110">
        <v>0</v>
      </c>
      <c r="BC110">
        <v>1</v>
      </c>
      <c r="BD110">
        <v>0</v>
      </c>
      <c r="BE110">
        <v>0</v>
      </c>
      <c r="BF110">
        <v>0</v>
      </c>
      <c r="BG110">
        <v>0</v>
      </c>
      <c r="BH110">
        <v>0</v>
      </c>
      <c r="BI110">
        <v>1</v>
      </c>
      <c r="BJ110">
        <v>0</v>
      </c>
      <c r="BK110">
        <v>0</v>
      </c>
    </row>
    <row r="111" spans="1:63" x14ac:dyDescent="0.25">
      <c r="A111" s="3">
        <v>4</v>
      </c>
      <c r="B111" s="1">
        <v>4103</v>
      </c>
      <c r="C111" s="3" t="s">
        <v>771</v>
      </c>
      <c r="D111" t="s">
        <v>1140</v>
      </c>
      <c r="E111" s="3">
        <v>2</v>
      </c>
      <c r="F111" t="s">
        <v>13769</v>
      </c>
      <c r="G111" s="3">
        <v>220104005</v>
      </c>
      <c r="H111">
        <v>220104</v>
      </c>
      <c r="I111" s="3" t="s">
        <v>13768</v>
      </c>
      <c r="J111" t="s">
        <v>10393</v>
      </c>
      <c r="K111" s="3">
        <v>2</v>
      </c>
      <c r="L111">
        <v>0</v>
      </c>
      <c r="M111" s="3">
        <v>0</v>
      </c>
      <c r="N111">
        <v>8.8000000000000007</v>
      </c>
      <c r="O111" s="3">
        <v>0</v>
      </c>
      <c r="P111">
        <v>1</v>
      </c>
      <c r="Q111" s="3">
        <v>0</v>
      </c>
      <c r="R111">
        <v>0</v>
      </c>
      <c r="S111" s="3">
        <v>0</v>
      </c>
      <c r="T111" s="3">
        <v>0</v>
      </c>
      <c r="U111">
        <v>0</v>
      </c>
      <c r="V111">
        <v>27.1</v>
      </c>
      <c r="W111">
        <v>0</v>
      </c>
      <c r="X111">
        <v>0</v>
      </c>
      <c r="Y111">
        <v>0</v>
      </c>
      <c r="Z111">
        <v>8.8000000000000007</v>
      </c>
      <c r="AA111">
        <v>8.8000000000000007</v>
      </c>
      <c r="AB111">
        <v>8.8000000000000007</v>
      </c>
      <c r="AC111">
        <v>8.8000000000000007</v>
      </c>
      <c r="AD111">
        <v>0</v>
      </c>
      <c r="AE111">
        <v>0</v>
      </c>
      <c r="AF111">
        <v>0</v>
      </c>
      <c r="AG111">
        <v>13</v>
      </c>
      <c r="AH111">
        <v>0</v>
      </c>
      <c r="AI111">
        <v>1</v>
      </c>
      <c r="AJ111">
        <v>0</v>
      </c>
      <c r="AK111">
        <v>0</v>
      </c>
      <c r="AL111">
        <v>0</v>
      </c>
      <c r="AM111">
        <v>8.8000000000000007</v>
      </c>
      <c r="AN111">
        <v>0</v>
      </c>
      <c r="AO111">
        <v>0</v>
      </c>
      <c r="AP111">
        <v>1</v>
      </c>
      <c r="AQ111">
        <v>0</v>
      </c>
      <c r="AR111">
        <v>12.6</v>
      </c>
      <c r="AS111">
        <v>0</v>
      </c>
      <c r="AT111">
        <v>0</v>
      </c>
      <c r="AU111">
        <v>0</v>
      </c>
      <c r="AV111">
        <v>27.5</v>
      </c>
      <c r="AW111">
        <v>0</v>
      </c>
      <c r="AX111">
        <v>0</v>
      </c>
      <c r="AY111">
        <v>8.8000000000000007</v>
      </c>
      <c r="AZ111">
        <v>0</v>
      </c>
      <c r="BA111">
        <v>0</v>
      </c>
      <c r="BB111">
        <v>8.8000000000000007</v>
      </c>
      <c r="BC111">
        <v>1</v>
      </c>
      <c r="BD111">
        <v>0</v>
      </c>
      <c r="BE111">
        <v>0</v>
      </c>
      <c r="BF111">
        <v>0</v>
      </c>
      <c r="BG111">
        <v>0</v>
      </c>
      <c r="BH111">
        <v>0</v>
      </c>
      <c r="BI111">
        <v>13.8</v>
      </c>
      <c r="BJ111">
        <v>0</v>
      </c>
      <c r="BK111">
        <v>0</v>
      </c>
    </row>
    <row r="112" spans="1:63" x14ac:dyDescent="0.25">
      <c r="A112" s="3">
        <v>4</v>
      </c>
      <c r="B112" s="1">
        <v>4103</v>
      </c>
      <c r="C112" s="3" t="s">
        <v>771</v>
      </c>
      <c r="D112" t="s">
        <v>1140</v>
      </c>
      <c r="E112" s="3">
        <v>3</v>
      </c>
      <c r="F112" t="s">
        <v>13367</v>
      </c>
      <c r="G112" s="3">
        <v>220104005</v>
      </c>
      <c r="H112">
        <v>220104</v>
      </c>
      <c r="I112" s="3" t="s">
        <v>13768</v>
      </c>
      <c r="J112" t="s">
        <v>10393</v>
      </c>
      <c r="K112" s="3">
        <v>3</v>
      </c>
      <c r="L112">
        <v>0</v>
      </c>
      <c r="M112" s="3">
        <v>0</v>
      </c>
      <c r="N112">
        <v>8.8000000000000007</v>
      </c>
      <c r="O112" s="3">
        <v>0</v>
      </c>
      <c r="P112">
        <v>1</v>
      </c>
      <c r="Q112" s="3">
        <v>0</v>
      </c>
      <c r="R112">
        <v>0</v>
      </c>
      <c r="S112" s="3">
        <v>0</v>
      </c>
      <c r="T112" s="3">
        <v>0</v>
      </c>
      <c r="U112">
        <v>0</v>
      </c>
      <c r="V112">
        <v>27.1</v>
      </c>
      <c r="W112">
        <v>0</v>
      </c>
      <c r="X112">
        <v>0</v>
      </c>
      <c r="Y112">
        <v>0</v>
      </c>
      <c r="Z112">
        <v>8.8000000000000007</v>
      </c>
      <c r="AA112">
        <v>8.8000000000000007</v>
      </c>
      <c r="AB112">
        <v>8.8000000000000007</v>
      </c>
      <c r="AC112">
        <v>8.8000000000000007</v>
      </c>
      <c r="AD112">
        <v>0</v>
      </c>
      <c r="AE112">
        <v>0</v>
      </c>
      <c r="AF112">
        <v>0</v>
      </c>
      <c r="AG112">
        <v>13</v>
      </c>
      <c r="AH112">
        <v>0</v>
      </c>
      <c r="AI112">
        <v>1</v>
      </c>
      <c r="AJ112">
        <v>0</v>
      </c>
      <c r="AK112">
        <v>0</v>
      </c>
      <c r="AL112">
        <v>0</v>
      </c>
      <c r="AM112">
        <v>8.8000000000000007</v>
      </c>
      <c r="AN112">
        <v>0</v>
      </c>
      <c r="AO112">
        <v>0</v>
      </c>
      <c r="AP112">
        <v>1</v>
      </c>
      <c r="AQ112">
        <v>0</v>
      </c>
      <c r="AR112">
        <v>12.6</v>
      </c>
      <c r="AS112">
        <v>0</v>
      </c>
      <c r="AT112">
        <v>0</v>
      </c>
      <c r="AU112">
        <v>0</v>
      </c>
      <c r="AV112">
        <v>27.5</v>
      </c>
      <c r="AW112">
        <v>0</v>
      </c>
      <c r="AX112">
        <v>0</v>
      </c>
      <c r="AY112">
        <v>8.8000000000000007</v>
      </c>
      <c r="AZ112">
        <v>0</v>
      </c>
      <c r="BA112">
        <v>0</v>
      </c>
      <c r="BB112">
        <v>8.8000000000000007</v>
      </c>
      <c r="BC112">
        <v>1</v>
      </c>
      <c r="BD112">
        <v>0</v>
      </c>
      <c r="BE112">
        <v>0</v>
      </c>
      <c r="BF112">
        <v>0</v>
      </c>
      <c r="BG112">
        <v>0</v>
      </c>
      <c r="BH112">
        <v>0</v>
      </c>
      <c r="BI112">
        <v>13.8</v>
      </c>
      <c r="BJ112">
        <v>0</v>
      </c>
      <c r="BK112">
        <v>0</v>
      </c>
    </row>
    <row r="113" spans="1:63" x14ac:dyDescent="0.25">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1</v>
      </c>
      <c r="Q113" s="3">
        <v>0</v>
      </c>
      <c r="R113">
        <v>0</v>
      </c>
      <c r="S113" s="3">
        <v>0</v>
      </c>
      <c r="T113" s="3">
        <v>0</v>
      </c>
      <c r="U113">
        <v>0</v>
      </c>
      <c r="V113">
        <v>1</v>
      </c>
      <c r="W113">
        <v>0</v>
      </c>
      <c r="X113">
        <v>0</v>
      </c>
      <c r="Y113">
        <v>0</v>
      </c>
      <c r="Z113">
        <v>0</v>
      </c>
      <c r="AA113">
        <v>0</v>
      </c>
      <c r="AB113">
        <v>0</v>
      </c>
      <c r="AC113">
        <v>1</v>
      </c>
      <c r="AD113">
        <v>0</v>
      </c>
      <c r="AE113">
        <v>0</v>
      </c>
      <c r="AF113">
        <v>0</v>
      </c>
      <c r="AG113">
        <v>0</v>
      </c>
      <c r="AH113">
        <v>0</v>
      </c>
      <c r="AI113">
        <v>1</v>
      </c>
      <c r="AJ113">
        <v>0</v>
      </c>
      <c r="AK113">
        <v>0</v>
      </c>
      <c r="AL113">
        <v>0</v>
      </c>
      <c r="AM113">
        <v>0</v>
      </c>
      <c r="AN113">
        <v>0</v>
      </c>
      <c r="AO113">
        <v>0</v>
      </c>
      <c r="AP113">
        <v>1</v>
      </c>
      <c r="AQ113">
        <v>0</v>
      </c>
      <c r="AR113">
        <v>0</v>
      </c>
      <c r="AS113">
        <v>0</v>
      </c>
      <c r="AT113">
        <v>0</v>
      </c>
      <c r="AU113">
        <v>0</v>
      </c>
      <c r="AV113">
        <v>1</v>
      </c>
      <c r="AW113">
        <v>0</v>
      </c>
      <c r="AX113">
        <v>0</v>
      </c>
      <c r="AY113">
        <v>0</v>
      </c>
      <c r="AZ113">
        <v>0</v>
      </c>
      <c r="BA113">
        <v>0</v>
      </c>
      <c r="BB113">
        <v>0</v>
      </c>
      <c r="BC113">
        <v>1</v>
      </c>
      <c r="BD113">
        <v>0</v>
      </c>
      <c r="BE113">
        <v>0</v>
      </c>
      <c r="BF113">
        <v>0</v>
      </c>
      <c r="BG113">
        <v>0</v>
      </c>
      <c r="BH113">
        <v>0</v>
      </c>
      <c r="BI113">
        <v>1</v>
      </c>
      <c r="BJ113">
        <v>0</v>
      </c>
      <c r="BK113">
        <v>0</v>
      </c>
    </row>
    <row r="114" spans="1:63" x14ac:dyDescent="0.25">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1</v>
      </c>
      <c r="Q114" s="3">
        <v>0</v>
      </c>
      <c r="R114">
        <v>0</v>
      </c>
      <c r="S114" s="3">
        <v>0</v>
      </c>
      <c r="T114" s="3">
        <v>0</v>
      </c>
      <c r="U114">
        <v>0</v>
      </c>
      <c r="V114">
        <v>1</v>
      </c>
      <c r="W114">
        <v>0</v>
      </c>
      <c r="X114">
        <v>0</v>
      </c>
      <c r="Y114">
        <v>0</v>
      </c>
      <c r="Z114">
        <v>0</v>
      </c>
      <c r="AA114">
        <v>0</v>
      </c>
      <c r="AB114">
        <v>0</v>
      </c>
      <c r="AC114">
        <v>1</v>
      </c>
      <c r="AD114">
        <v>0</v>
      </c>
      <c r="AE114">
        <v>0</v>
      </c>
      <c r="AF114">
        <v>0</v>
      </c>
      <c r="AG114">
        <v>0</v>
      </c>
      <c r="AH114">
        <v>0</v>
      </c>
      <c r="AI114">
        <v>1</v>
      </c>
      <c r="AJ114">
        <v>0</v>
      </c>
      <c r="AK114">
        <v>0</v>
      </c>
      <c r="AL114">
        <v>0</v>
      </c>
      <c r="AM114">
        <v>0</v>
      </c>
      <c r="AN114">
        <v>0</v>
      </c>
      <c r="AO114">
        <v>0</v>
      </c>
      <c r="AP114">
        <v>1</v>
      </c>
      <c r="AQ114">
        <v>0</v>
      </c>
      <c r="AR114">
        <v>0</v>
      </c>
      <c r="AS114">
        <v>0</v>
      </c>
      <c r="AT114">
        <v>0</v>
      </c>
      <c r="AU114">
        <v>0</v>
      </c>
      <c r="AV114">
        <v>1</v>
      </c>
      <c r="AW114">
        <v>0</v>
      </c>
      <c r="AX114">
        <v>0</v>
      </c>
      <c r="AY114">
        <v>0</v>
      </c>
      <c r="AZ114">
        <v>0</v>
      </c>
      <c r="BA114">
        <v>0</v>
      </c>
      <c r="BB114">
        <v>0</v>
      </c>
      <c r="BC114">
        <v>1</v>
      </c>
      <c r="BD114">
        <v>0</v>
      </c>
      <c r="BE114">
        <v>0</v>
      </c>
      <c r="BF114">
        <v>0</v>
      </c>
      <c r="BG114">
        <v>0</v>
      </c>
      <c r="BH114">
        <v>0</v>
      </c>
      <c r="BI114">
        <v>1</v>
      </c>
      <c r="BJ114">
        <v>0</v>
      </c>
      <c r="BK114">
        <v>0</v>
      </c>
    </row>
    <row r="115" spans="1:63" x14ac:dyDescent="0.25">
      <c r="A115" s="3">
        <v>4</v>
      </c>
      <c r="B115" s="1">
        <v>4104</v>
      </c>
      <c r="C115" s="3" t="s">
        <v>771</v>
      </c>
      <c r="D115" t="s">
        <v>1143</v>
      </c>
      <c r="E115" s="3">
        <v>2</v>
      </c>
      <c r="F115" t="s">
        <v>13769</v>
      </c>
      <c r="G115" s="3">
        <v>220104005</v>
      </c>
      <c r="H115">
        <v>220104</v>
      </c>
      <c r="I115" s="3" t="s">
        <v>13768</v>
      </c>
      <c r="J115" t="s">
        <v>10393</v>
      </c>
      <c r="K115" s="3">
        <v>2</v>
      </c>
      <c r="L115">
        <v>0</v>
      </c>
      <c r="M115" s="3">
        <v>24.9</v>
      </c>
      <c r="N115">
        <v>24.6</v>
      </c>
      <c r="O115" s="3">
        <v>0</v>
      </c>
      <c r="P115">
        <v>1</v>
      </c>
      <c r="Q115" s="3">
        <v>0</v>
      </c>
      <c r="R115">
        <v>0</v>
      </c>
      <c r="S115" s="3">
        <v>0</v>
      </c>
      <c r="T115" s="3">
        <v>0</v>
      </c>
      <c r="U115">
        <v>0</v>
      </c>
      <c r="V115">
        <v>25.4</v>
      </c>
      <c r="W115">
        <v>0</v>
      </c>
      <c r="X115">
        <v>0</v>
      </c>
      <c r="Y115">
        <v>0</v>
      </c>
      <c r="Z115">
        <v>24.9</v>
      </c>
      <c r="AA115">
        <v>0</v>
      </c>
      <c r="AB115">
        <v>0</v>
      </c>
      <c r="AC115">
        <v>1</v>
      </c>
      <c r="AD115">
        <v>0</v>
      </c>
      <c r="AE115">
        <v>0</v>
      </c>
      <c r="AF115">
        <v>0</v>
      </c>
      <c r="AG115">
        <v>25.3</v>
      </c>
      <c r="AH115">
        <v>0</v>
      </c>
      <c r="AI115">
        <v>1</v>
      </c>
      <c r="AJ115">
        <v>0</v>
      </c>
      <c r="AK115">
        <v>0</v>
      </c>
      <c r="AL115">
        <v>0</v>
      </c>
      <c r="AM115">
        <v>0</v>
      </c>
      <c r="AN115">
        <v>0</v>
      </c>
      <c r="AO115">
        <v>0</v>
      </c>
      <c r="AP115">
        <v>1</v>
      </c>
      <c r="AQ115">
        <v>0</v>
      </c>
      <c r="AR115">
        <v>0</v>
      </c>
      <c r="AS115">
        <v>0</v>
      </c>
      <c r="AT115">
        <v>0</v>
      </c>
      <c r="AU115">
        <v>0</v>
      </c>
      <c r="AV115">
        <v>1</v>
      </c>
      <c r="AW115">
        <v>0</v>
      </c>
      <c r="AX115">
        <v>0</v>
      </c>
      <c r="AY115">
        <v>0</v>
      </c>
      <c r="AZ115">
        <v>0</v>
      </c>
      <c r="BA115">
        <v>0</v>
      </c>
      <c r="BB115">
        <v>0</v>
      </c>
      <c r="BC115">
        <v>1</v>
      </c>
      <c r="BD115">
        <v>0</v>
      </c>
      <c r="BE115">
        <v>0</v>
      </c>
      <c r="BF115">
        <v>0</v>
      </c>
      <c r="BG115">
        <v>0</v>
      </c>
      <c r="BH115">
        <v>0</v>
      </c>
      <c r="BI115">
        <v>1</v>
      </c>
      <c r="BJ115">
        <v>0</v>
      </c>
      <c r="BK115">
        <v>0</v>
      </c>
    </row>
    <row r="116" spans="1:63" x14ac:dyDescent="0.25">
      <c r="A116" s="3">
        <v>4</v>
      </c>
      <c r="B116" s="1">
        <v>4104</v>
      </c>
      <c r="C116" s="3" t="s">
        <v>771</v>
      </c>
      <c r="D116" t="s">
        <v>1143</v>
      </c>
      <c r="E116" s="3">
        <v>3</v>
      </c>
      <c r="F116" t="s">
        <v>13367</v>
      </c>
      <c r="G116" s="3">
        <v>220104005</v>
      </c>
      <c r="H116">
        <v>220104</v>
      </c>
      <c r="I116" s="3" t="s">
        <v>13768</v>
      </c>
      <c r="J116" t="s">
        <v>10393</v>
      </c>
      <c r="K116" s="3">
        <v>3</v>
      </c>
      <c r="L116">
        <v>0</v>
      </c>
      <c r="M116" s="3">
        <v>24.9</v>
      </c>
      <c r="N116">
        <v>24.6</v>
      </c>
      <c r="O116" s="3">
        <v>0</v>
      </c>
      <c r="P116">
        <v>1</v>
      </c>
      <c r="Q116" s="3">
        <v>0</v>
      </c>
      <c r="R116">
        <v>0</v>
      </c>
      <c r="S116" s="3">
        <v>0</v>
      </c>
      <c r="T116" s="3">
        <v>0</v>
      </c>
      <c r="U116">
        <v>0</v>
      </c>
      <c r="V116">
        <v>25.4</v>
      </c>
      <c r="W116">
        <v>0</v>
      </c>
      <c r="X116">
        <v>0</v>
      </c>
      <c r="Y116">
        <v>0</v>
      </c>
      <c r="Z116">
        <v>24.9</v>
      </c>
      <c r="AA116">
        <v>0</v>
      </c>
      <c r="AB116">
        <v>0</v>
      </c>
      <c r="AC116">
        <v>1</v>
      </c>
      <c r="AD116">
        <v>0</v>
      </c>
      <c r="AE116">
        <v>0</v>
      </c>
      <c r="AF116">
        <v>0</v>
      </c>
      <c r="AG116">
        <v>25.3</v>
      </c>
      <c r="AH116">
        <v>0</v>
      </c>
      <c r="AI116">
        <v>1</v>
      </c>
      <c r="AJ116">
        <v>0</v>
      </c>
      <c r="AK116">
        <v>0</v>
      </c>
      <c r="AL116">
        <v>0</v>
      </c>
      <c r="AM116">
        <v>0</v>
      </c>
      <c r="AN116">
        <v>0</v>
      </c>
      <c r="AO116">
        <v>0</v>
      </c>
      <c r="AP116">
        <v>1</v>
      </c>
      <c r="AQ116">
        <v>0</v>
      </c>
      <c r="AR116">
        <v>0</v>
      </c>
      <c r="AS116">
        <v>0</v>
      </c>
      <c r="AT116">
        <v>0</v>
      </c>
      <c r="AU116">
        <v>0</v>
      </c>
      <c r="AV116">
        <v>1</v>
      </c>
      <c r="AW116">
        <v>0</v>
      </c>
      <c r="AX116">
        <v>0</v>
      </c>
      <c r="AY116">
        <v>0</v>
      </c>
      <c r="AZ116">
        <v>0</v>
      </c>
      <c r="BA116">
        <v>0</v>
      </c>
      <c r="BB116">
        <v>0</v>
      </c>
      <c r="BC116">
        <v>1</v>
      </c>
      <c r="BD116">
        <v>0</v>
      </c>
      <c r="BE116">
        <v>0</v>
      </c>
      <c r="BF116">
        <v>0</v>
      </c>
      <c r="BG116">
        <v>0</v>
      </c>
      <c r="BH116">
        <v>0</v>
      </c>
      <c r="BI116">
        <v>1</v>
      </c>
      <c r="BJ116">
        <v>0</v>
      </c>
      <c r="BK116">
        <v>0</v>
      </c>
    </row>
    <row r="117" spans="1:63" x14ac:dyDescent="0.25">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1</v>
      </c>
      <c r="Q117" s="3">
        <v>0</v>
      </c>
      <c r="R117">
        <v>0</v>
      </c>
      <c r="S117" s="3">
        <v>0</v>
      </c>
      <c r="T117" s="3">
        <v>0</v>
      </c>
      <c r="U117">
        <v>0</v>
      </c>
      <c r="V117">
        <v>1</v>
      </c>
      <c r="W117">
        <v>0</v>
      </c>
      <c r="X117">
        <v>0</v>
      </c>
      <c r="Y117">
        <v>0</v>
      </c>
      <c r="Z117">
        <v>0</v>
      </c>
      <c r="AA117">
        <v>0</v>
      </c>
      <c r="AB117">
        <v>0</v>
      </c>
      <c r="AC117">
        <v>1</v>
      </c>
      <c r="AD117">
        <v>0</v>
      </c>
      <c r="AE117">
        <v>0</v>
      </c>
      <c r="AF117">
        <v>0</v>
      </c>
      <c r="AG117">
        <v>0</v>
      </c>
      <c r="AH117">
        <v>0</v>
      </c>
      <c r="AI117">
        <v>1</v>
      </c>
      <c r="AJ117">
        <v>0</v>
      </c>
      <c r="AK117">
        <v>0</v>
      </c>
      <c r="AL117">
        <v>0</v>
      </c>
      <c r="AM117">
        <v>0</v>
      </c>
      <c r="AN117">
        <v>0</v>
      </c>
      <c r="AO117">
        <v>0</v>
      </c>
      <c r="AP117">
        <v>1</v>
      </c>
      <c r="AQ117">
        <v>0</v>
      </c>
      <c r="AR117">
        <v>0</v>
      </c>
      <c r="AS117">
        <v>0</v>
      </c>
      <c r="AT117">
        <v>0</v>
      </c>
      <c r="AU117">
        <v>0</v>
      </c>
      <c r="AV117">
        <v>1</v>
      </c>
      <c r="AW117">
        <v>0</v>
      </c>
      <c r="AX117">
        <v>0</v>
      </c>
      <c r="AY117">
        <v>0</v>
      </c>
      <c r="AZ117">
        <v>0</v>
      </c>
      <c r="BA117">
        <v>0</v>
      </c>
      <c r="BB117">
        <v>0</v>
      </c>
      <c r="BC117">
        <v>1</v>
      </c>
      <c r="BD117">
        <v>0</v>
      </c>
      <c r="BE117">
        <v>0</v>
      </c>
      <c r="BF117">
        <v>0</v>
      </c>
      <c r="BG117">
        <v>0</v>
      </c>
      <c r="BH117">
        <v>0</v>
      </c>
      <c r="BI117">
        <v>1</v>
      </c>
      <c r="BJ117">
        <v>0</v>
      </c>
      <c r="BK117">
        <v>0</v>
      </c>
    </row>
    <row r="118" spans="1:63" x14ac:dyDescent="0.25">
      <c r="A118" s="3">
        <v>4</v>
      </c>
      <c r="B118" s="1">
        <v>4105</v>
      </c>
      <c r="C118" s="3" t="s">
        <v>771</v>
      </c>
      <c r="D118" t="s">
        <v>1146</v>
      </c>
      <c r="E118" s="3">
        <v>1</v>
      </c>
      <c r="F118" t="s">
        <v>13767</v>
      </c>
      <c r="G118" s="3">
        <v>220104005</v>
      </c>
      <c r="H118">
        <v>220104</v>
      </c>
      <c r="I118" s="3" t="s">
        <v>13768</v>
      </c>
      <c r="J118" t="s">
        <v>10393</v>
      </c>
      <c r="K118" s="3">
        <v>1</v>
      </c>
      <c r="L118">
        <v>0</v>
      </c>
      <c r="M118" s="3">
        <v>22.6</v>
      </c>
      <c r="N118">
        <v>0</v>
      </c>
      <c r="O118" s="3">
        <v>0</v>
      </c>
      <c r="P118">
        <v>1</v>
      </c>
      <c r="Q118" s="3">
        <v>0</v>
      </c>
      <c r="R118">
        <v>0</v>
      </c>
      <c r="S118" s="3">
        <v>0</v>
      </c>
      <c r="T118" s="3">
        <v>21.9</v>
      </c>
      <c r="U118">
        <v>0</v>
      </c>
      <c r="V118">
        <v>1</v>
      </c>
      <c r="W118">
        <v>0</v>
      </c>
      <c r="X118">
        <v>0</v>
      </c>
      <c r="Y118">
        <v>0</v>
      </c>
      <c r="Z118">
        <v>0</v>
      </c>
      <c r="AA118">
        <v>0</v>
      </c>
      <c r="AB118">
        <v>22.4</v>
      </c>
      <c r="AC118">
        <v>22.3</v>
      </c>
      <c r="AD118">
        <v>0</v>
      </c>
      <c r="AE118">
        <v>0</v>
      </c>
      <c r="AF118">
        <v>0</v>
      </c>
      <c r="AG118">
        <v>0</v>
      </c>
      <c r="AH118">
        <v>0</v>
      </c>
      <c r="AI118">
        <v>1</v>
      </c>
      <c r="AJ118">
        <v>0</v>
      </c>
      <c r="AK118">
        <v>0</v>
      </c>
      <c r="AL118">
        <v>0</v>
      </c>
      <c r="AM118">
        <v>0</v>
      </c>
      <c r="AN118">
        <v>0</v>
      </c>
      <c r="AO118">
        <v>0</v>
      </c>
      <c r="AP118">
        <v>1</v>
      </c>
      <c r="AQ118">
        <v>0</v>
      </c>
      <c r="AR118">
        <v>0</v>
      </c>
      <c r="AS118">
        <v>0</v>
      </c>
      <c r="AT118">
        <v>0</v>
      </c>
      <c r="AU118">
        <v>0</v>
      </c>
      <c r="AV118">
        <v>1</v>
      </c>
      <c r="AW118">
        <v>0</v>
      </c>
      <c r="AX118">
        <v>0</v>
      </c>
      <c r="AY118">
        <v>0</v>
      </c>
      <c r="AZ118">
        <v>0</v>
      </c>
      <c r="BA118">
        <v>0</v>
      </c>
      <c r="BB118">
        <v>0</v>
      </c>
      <c r="BC118">
        <v>1</v>
      </c>
      <c r="BD118">
        <v>0</v>
      </c>
      <c r="BE118">
        <v>0</v>
      </c>
      <c r="BF118">
        <v>0</v>
      </c>
      <c r="BG118">
        <v>0</v>
      </c>
      <c r="BH118">
        <v>0</v>
      </c>
      <c r="BI118">
        <v>1</v>
      </c>
      <c r="BJ118">
        <v>0</v>
      </c>
      <c r="BK118">
        <v>21.5</v>
      </c>
    </row>
    <row r="119" spans="1:63" x14ac:dyDescent="0.25">
      <c r="A119" s="3">
        <v>4</v>
      </c>
      <c r="B119" s="1">
        <v>4105</v>
      </c>
      <c r="C119" s="3" t="s">
        <v>771</v>
      </c>
      <c r="D119" t="s">
        <v>1146</v>
      </c>
      <c r="E119" s="3">
        <v>2</v>
      </c>
      <c r="F119" t="s">
        <v>13769</v>
      </c>
      <c r="G119" s="3">
        <v>220104005</v>
      </c>
      <c r="H119">
        <v>220104</v>
      </c>
      <c r="I119" s="3" t="s">
        <v>13768</v>
      </c>
      <c r="J119" t="s">
        <v>10393</v>
      </c>
      <c r="K119" s="3">
        <v>2</v>
      </c>
      <c r="L119">
        <v>0</v>
      </c>
      <c r="M119" s="3">
        <v>22.6</v>
      </c>
      <c r="N119">
        <v>22.5</v>
      </c>
      <c r="O119" s="3">
        <v>22.4</v>
      </c>
      <c r="P119">
        <v>1</v>
      </c>
      <c r="Q119" s="3">
        <v>0</v>
      </c>
      <c r="R119">
        <v>0</v>
      </c>
      <c r="S119" s="3">
        <v>0</v>
      </c>
      <c r="T119" s="3">
        <v>43</v>
      </c>
      <c r="U119">
        <v>0</v>
      </c>
      <c r="V119">
        <v>1</v>
      </c>
      <c r="W119">
        <v>21.2</v>
      </c>
      <c r="X119">
        <v>0</v>
      </c>
      <c r="Y119">
        <v>0</v>
      </c>
      <c r="Z119">
        <v>0</v>
      </c>
      <c r="AA119">
        <v>0</v>
      </c>
      <c r="AB119">
        <v>44.8</v>
      </c>
      <c r="AC119">
        <v>22.3</v>
      </c>
      <c r="AD119">
        <v>22.2</v>
      </c>
      <c r="AE119">
        <v>0</v>
      </c>
      <c r="AF119">
        <v>0</v>
      </c>
      <c r="AG119">
        <v>0</v>
      </c>
      <c r="AH119">
        <v>0</v>
      </c>
      <c r="AI119">
        <v>1</v>
      </c>
      <c r="AJ119">
        <v>0</v>
      </c>
      <c r="AK119">
        <v>0</v>
      </c>
      <c r="AL119">
        <v>0</v>
      </c>
      <c r="AM119">
        <v>0</v>
      </c>
      <c r="AN119">
        <v>0</v>
      </c>
      <c r="AO119">
        <v>0</v>
      </c>
      <c r="AP119">
        <v>1</v>
      </c>
      <c r="AQ119">
        <v>22.2</v>
      </c>
      <c r="AR119">
        <v>21.7</v>
      </c>
      <c r="AS119">
        <v>0</v>
      </c>
      <c r="AT119">
        <v>21.5</v>
      </c>
      <c r="AU119">
        <v>0</v>
      </c>
      <c r="AV119">
        <v>1</v>
      </c>
      <c r="AW119">
        <v>0</v>
      </c>
      <c r="AX119">
        <v>0</v>
      </c>
      <c r="AY119">
        <v>0</v>
      </c>
      <c r="AZ119">
        <v>0</v>
      </c>
      <c r="BA119">
        <v>0</v>
      </c>
      <c r="BB119">
        <v>22.4</v>
      </c>
      <c r="BC119">
        <v>1</v>
      </c>
      <c r="BD119">
        <v>0</v>
      </c>
      <c r="BE119">
        <v>0</v>
      </c>
      <c r="BF119">
        <v>0</v>
      </c>
      <c r="BG119">
        <v>21.4</v>
      </c>
      <c r="BH119">
        <v>0</v>
      </c>
      <c r="BI119">
        <v>1</v>
      </c>
      <c r="BJ119">
        <v>0</v>
      </c>
      <c r="BK119">
        <v>43</v>
      </c>
    </row>
    <row r="120" spans="1:63" x14ac:dyDescent="0.25">
      <c r="A120" s="3">
        <v>4</v>
      </c>
      <c r="B120" s="1">
        <v>4105</v>
      </c>
      <c r="C120" s="3" t="s">
        <v>771</v>
      </c>
      <c r="D120" t="s">
        <v>1146</v>
      </c>
      <c r="E120" s="3">
        <v>3</v>
      </c>
      <c r="F120" t="s">
        <v>13367</v>
      </c>
      <c r="G120" s="3">
        <v>220104005</v>
      </c>
      <c r="H120">
        <v>220104</v>
      </c>
      <c r="I120" s="3" t="s">
        <v>13768</v>
      </c>
      <c r="J120" t="s">
        <v>10393</v>
      </c>
      <c r="K120" s="3">
        <v>3</v>
      </c>
      <c r="L120">
        <v>0</v>
      </c>
      <c r="M120" s="3">
        <v>0</v>
      </c>
      <c r="N120">
        <v>22.5</v>
      </c>
      <c r="O120" s="3">
        <v>22.4</v>
      </c>
      <c r="P120">
        <v>1</v>
      </c>
      <c r="Q120" s="3">
        <v>0</v>
      </c>
      <c r="R120">
        <v>0</v>
      </c>
      <c r="S120" s="3">
        <v>0</v>
      </c>
      <c r="T120" s="3">
        <v>21.5</v>
      </c>
      <c r="U120">
        <v>0</v>
      </c>
      <c r="V120">
        <v>1</v>
      </c>
      <c r="W120">
        <v>21.2</v>
      </c>
      <c r="X120">
        <v>0</v>
      </c>
      <c r="Y120">
        <v>0</v>
      </c>
      <c r="Z120">
        <v>0</v>
      </c>
      <c r="AA120">
        <v>0</v>
      </c>
      <c r="AB120">
        <v>22.4</v>
      </c>
      <c r="AC120">
        <v>1</v>
      </c>
      <c r="AD120">
        <v>22.2</v>
      </c>
      <c r="AE120">
        <v>0</v>
      </c>
      <c r="AF120">
        <v>0</v>
      </c>
      <c r="AG120">
        <v>0</v>
      </c>
      <c r="AH120">
        <v>0</v>
      </c>
      <c r="AI120">
        <v>1</v>
      </c>
      <c r="AJ120">
        <v>0</v>
      </c>
      <c r="AK120">
        <v>0</v>
      </c>
      <c r="AL120">
        <v>0</v>
      </c>
      <c r="AM120">
        <v>0</v>
      </c>
      <c r="AN120">
        <v>0</v>
      </c>
      <c r="AO120">
        <v>0</v>
      </c>
      <c r="AP120">
        <v>1</v>
      </c>
      <c r="AQ120">
        <v>22.2</v>
      </c>
      <c r="AR120">
        <v>21.7</v>
      </c>
      <c r="AS120">
        <v>0</v>
      </c>
      <c r="AT120">
        <v>21.5</v>
      </c>
      <c r="AU120">
        <v>0</v>
      </c>
      <c r="AV120">
        <v>1</v>
      </c>
      <c r="AW120">
        <v>0</v>
      </c>
      <c r="AX120">
        <v>0</v>
      </c>
      <c r="AY120">
        <v>0</v>
      </c>
      <c r="AZ120">
        <v>0</v>
      </c>
      <c r="BA120">
        <v>0</v>
      </c>
      <c r="BB120">
        <v>22.4</v>
      </c>
      <c r="BC120">
        <v>1</v>
      </c>
      <c r="BD120">
        <v>0</v>
      </c>
      <c r="BE120">
        <v>0</v>
      </c>
      <c r="BF120">
        <v>0</v>
      </c>
      <c r="BG120">
        <v>21.4</v>
      </c>
      <c r="BH120">
        <v>0</v>
      </c>
      <c r="BI120">
        <v>1</v>
      </c>
      <c r="BJ120">
        <v>0</v>
      </c>
      <c r="BK120">
        <v>21.5</v>
      </c>
    </row>
    <row r="121" spans="1:63" x14ac:dyDescent="0.25">
      <c r="A121" s="3">
        <v>4</v>
      </c>
      <c r="B121" s="1">
        <v>4105</v>
      </c>
      <c r="C121" s="3" t="s">
        <v>771</v>
      </c>
      <c r="D121" t="s">
        <v>1146</v>
      </c>
      <c r="E121" s="3">
        <v>4</v>
      </c>
      <c r="F121" t="s">
        <v>13369</v>
      </c>
      <c r="G121" s="3">
        <v>220104005</v>
      </c>
      <c r="H121">
        <v>220104</v>
      </c>
      <c r="I121" s="3" t="s">
        <v>13768</v>
      </c>
      <c r="J121" t="s">
        <v>10393</v>
      </c>
      <c r="K121" s="3">
        <v>4</v>
      </c>
      <c r="L121">
        <v>0</v>
      </c>
      <c r="M121" s="3">
        <v>22.6</v>
      </c>
      <c r="N121">
        <v>0</v>
      </c>
      <c r="O121" s="3">
        <v>0</v>
      </c>
      <c r="P121">
        <v>1</v>
      </c>
      <c r="Q121" s="3">
        <v>0</v>
      </c>
      <c r="R121">
        <v>0</v>
      </c>
      <c r="S121" s="3">
        <v>0</v>
      </c>
      <c r="T121" s="3">
        <v>21.5</v>
      </c>
      <c r="U121">
        <v>0</v>
      </c>
      <c r="V121">
        <v>1</v>
      </c>
      <c r="W121">
        <v>0</v>
      </c>
      <c r="X121">
        <v>0</v>
      </c>
      <c r="Y121">
        <v>0</v>
      </c>
      <c r="Z121">
        <v>0</v>
      </c>
      <c r="AA121">
        <v>0</v>
      </c>
      <c r="AB121">
        <v>22.4</v>
      </c>
      <c r="AC121">
        <v>22.3</v>
      </c>
      <c r="AD121">
        <v>0</v>
      </c>
      <c r="AE121">
        <v>0</v>
      </c>
      <c r="AF121">
        <v>0</v>
      </c>
      <c r="AG121">
        <v>0</v>
      </c>
      <c r="AH121">
        <v>0</v>
      </c>
      <c r="AI121">
        <v>1</v>
      </c>
      <c r="AJ121">
        <v>0</v>
      </c>
      <c r="AK121">
        <v>0</v>
      </c>
      <c r="AL121">
        <v>0</v>
      </c>
      <c r="AM121">
        <v>0</v>
      </c>
      <c r="AN121">
        <v>0</v>
      </c>
      <c r="AO121">
        <v>0</v>
      </c>
      <c r="AP121">
        <v>1</v>
      </c>
      <c r="AQ121">
        <v>0</v>
      </c>
      <c r="AR121">
        <v>0</v>
      </c>
      <c r="AS121">
        <v>0</v>
      </c>
      <c r="AT121">
        <v>0</v>
      </c>
      <c r="AU121">
        <v>0</v>
      </c>
      <c r="AV121">
        <v>1</v>
      </c>
      <c r="AW121">
        <v>0</v>
      </c>
      <c r="AX121">
        <v>0</v>
      </c>
      <c r="AY121">
        <v>0</v>
      </c>
      <c r="AZ121">
        <v>0</v>
      </c>
      <c r="BA121">
        <v>0</v>
      </c>
      <c r="BB121">
        <v>0</v>
      </c>
      <c r="BC121">
        <v>1</v>
      </c>
      <c r="BD121">
        <v>0</v>
      </c>
      <c r="BE121">
        <v>0</v>
      </c>
      <c r="BF121">
        <v>0</v>
      </c>
      <c r="BG121">
        <v>0</v>
      </c>
      <c r="BH121">
        <v>0</v>
      </c>
      <c r="BI121">
        <v>1</v>
      </c>
      <c r="BJ121">
        <v>0</v>
      </c>
      <c r="BK121">
        <v>21.5</v>
      </c>
    </row>
    <row r="122" spans="1:63" x14ac:dyDescent="0.25">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1</v>
      </c>
      <c r="Q122" s="3">
        <v>0</v>
      </c>
      <c r="R122">
        <v>0</v>
      </c>
      <c r="S122" s="3">
        <v>0</v>
      </c>
      <c r="T122" s="3">
        <v>0</v>
      </c>
      <c r="U122">
        <v>3.5</v>
      </c>
      <c r="V122">
        <v>1</v>
      </c>
      <c r="W122">
        <v>0</v>
      </c>
      <c r="X122">
        <v>0</v>
      </c>
      <c r="Y122">
        <v>0</v>
      </c>
      <c r="Z122">
        <v>0</v>
      </c>
      <c r="AA122">
        <v>0</v>
      </c>
      <c r="AB122">
        <v>0</v>
      </c>
      <c r="AC122">
        <v>1</v>
      </c>
      <c r="AD122">
        <v>0</v>
      </c>
      <c r="AE122">
        <v>0</v>
      </c>
      <c r="AF122">
        <v>0</v>
      </c>
      <c r="AG122">
        <v>0</v>
      </c>
      <c r="AH122">
        <v>0</v>
      </c>
      <c r="AI122">
        <v>1</v>
      </c>
      <c r="AJ122">
        <v>0</v>
      </c>
      <c r="AK122">
        <v>0</v>
      </c>
      <c r="AL122">
        <v>0</v>
      </c>
      <c r="AM122">
        <v>0</v>
      </c>
      <c r="AN122">
        <v>0</v>
      </c>
      <c r="AO122">
        <v>0</v>
      </c>
      <c r="AP122">
        <v>1</v>
      </c>
      <c r="AQ122">
        <v>0</v>
      </c>
      <c r="AR122">
        <v>0</v>
      </c>
      <c r="AS122">
        <v>0</v>
      </c>
      <c r="AT122">
        <v>0</v>
      </c>
      <c r="AU122">
        <v>0</v>
      </c>
      <c r="AV122">
        <v>1</v>
      </c>
      <c r="AW122">
        <v>0</v>
      </c>
      <c r="AX122">
        <v>0</v>
      </c>
      <c r="AY122">
        <v>0</v>
      </c>
      <c r="AZ122">
        <v>0</v>
      </c>
      <c r="BA122">
        <v>3.8</v>
      </c>
      <c r="BB122">
        <v>0</v>
      </c>
      <c r="BC122">
        <v>1</v>
      </c>
      <c r="BD122">
        <v>0</v>
      </c>
      <c r="BE122">
        <v>0</v>
      </c>
      <c r="BF122">
        <v>0</v>
      </c>
      <c r="BG122">
        <v>3.7</v>
      </c>
      <c r="BH122">
        <v>0</v>
      </c>
      <c r="BI122">
        <v>1</v>
      </c>
      <c r="BJ122">
        <v>0</v>
      </c>
      <c r="BK122">
        <v>0</v>
      </c>
    </row>
    <row r="123" spans="1:63" x14ac:dyDescent="0.25">
      <c r="A123" s="3">
        <v>4</v>
      </c>
      <c r="B123" s="1">
        <v>4106</v>
      </c>
      <c r="C123" s="3" t="s">
        <v>771</v>
      </c>
      <c r="D123" t="s">
        <v>1149</v>
      </c>
      <c r="E123" s="3">
        <v>2</v>
      </c>
      <c r="F123" t="s">
        <v>13769</v>
      </c>
      <c r="G123" s="3">
        <v>220104005</v>
      </c>
      <c r="H123">
        <v>220104</v>
      </c>
      <c r="I123" s="3" t="s">
        <v>13768</v>
      </c>
      <c r="J123" t="s">
        <v>10393</v>
      </c>
      <c r="K123" s="3">
        <v>2</v>
      </c>
      <c r="L123">
        <v>3.8</v>
      </c>
      <c r="M123" s="3">
        <v>0</v>
      </c>
      <c r="N123">
        <v>7.5</v>
      </c>
      <c r="O123" s="3">
        <v>3.7</v>
      </c>
      <c r="P123">
        <v>1</v>
      </c>
      <c r="Q123" s="3">
        <v>3.6</v>
      </c>
      <c r="R123">
        <v>3.7</v>
      </c>
      <c r="S123" s="3">
        <v>7.4</v>
      </c>
      <c r="T123" s="3">
        <v>7.3</v>
      </c>
      <c r="U123">
        <v>7.3</v>
      </c>
      <c r="V123">
        <v>1</v>
      </c>
      <c r="W123">
        <v>0</v>
      </c>
      <c r="X123">
        <v>13.4</v>
      </c>
      <c r="Y123">
        <v>3.8</v>
      </c>
      <c r="Z123">
        <v>3.8</v>
      </c>
      <c r="AA123">
        <v>0</v>
      </c>
      <c r="AB123">
        <v>7.4</v>
      </c>
      <c r="AC123">
        <v>3.7</v>
      </c>
      <c r="AD123">
        <v>7.3</v>
      </c>
      <c r="AE123">
        <v>0</v>
      </c>
      <c r="AF123">
        <v>3.7</v>
      </c>
      <c r="AG123">
        <v>0</v>
      </c>
      <c r="AH123">
        <v>0</v>
      </c>
      <c r="AI123">
        <v>1</v>
      </c>
      <c r="AJ123">
        <v>0</v>
      </c>
      <c r="AK123">
        <v>3.4</v>
      </c>
      <c r="AL123">
        <v>7.7</v>
      </c>
      <c r="AM123">
        <v>3.8</v>
      </c>
      <c r="AN123">
        <v>15</v>
      </c>
      <c r="AO123">
        <v>0</v>
      </c>
      <c r="AP123">
        <v>1</v>
      </c>
      <c r="AQ123">
        <v>3.6</v>
      </c>
      <c r="AR123">
        <v>3.7</v>
      </c>
      <c r="AS123">
        <v>0</v>
      </c>
      <c r="AT123">
        <v>14.6</v>
      </c>
      <c r="AU123">
        <v>0</v>
      </c>
      <c r="AV123">
        <v>1</v>
      </c>
      <c r="AW123">
        <v>0</v>
      </c>
      <c r="AX123">
        <v>23.5</v>
      </c>
      <c r="AY123">
        <v>3.8</v>
      </c>
      <c r="AZ123">
        <v>7.6</v>
      </c>
      <c r="BA123">
        <v>7.5</v>
      </c>
      <c r="BB123">
        <v>0</v>
      </c>
      <c r="BC123">
        <v>7.4</v>
      </c>
      <c r="BD123">
        <v>7.3</v>
      </c>
      <c r="BE123">
        <v>3.7</v>
      </c>
      <c r="BF123">
        <v>7.3</v>
      </c>
      <c r="BG123">
        <v>11</v>
      </c>
      <c r="BH123">
        <v>0</v>
      </c>
      <c r="BI123">
        <v>10.9</v>
      </c>
      <c r="BJ123">
        <v>3.6</v>
      </c>
      <c r="BK123">
        <v>7.3</v>
      </c>
    </row>
    <row r="124" spans="1:63" x14ac:dyDescent="0.25">
      <c r="A124" s="3">
        <v>4</v>
      </c>
      <c r="B124" s="1">
        <v>4106</v>
      </c>
      <c r="C124" s="3" t="s">
        <v>771</v>
      </c>
      <c r="D124" t="s">
        <v>1149</v>
      </c>
      <c r="E124" s="3">
        <v>3</v>
      </c>
      <c r="F124" t="s">
        <v>13367</v>
      </c>
      <c r="G124" s="3">
        <v>220104005</v>
      </c>
      <c r="H124">
        <v>220104</v>
      </c>
      <c r="I124" s="3" t="s">
        <v>13768</v>
      </c>
      <c r="J124" t="s">
        <v>10393</v>
      </c>
      <c r="K124" s="3">
        <v>3</v>
      </c>
      <c r="L124">
        <v>3.8</v>
      </c>
      <c r="M124" s="3">
        <v>0</v>
      </c>
      <c r="N124">
        <v>7.5</v>
      </c>
      <c r="O124" s="3">
        <v>3.7</v>
      </c>
      <c r="P124">
        <v>1</v>
      </c>
      <c r="Q124" s="3">
        <v>3.6</v>
      </c>
      <c r="R124">
        <v>3.7</v>
      </c>
      <c r="S124" s="3">
        <v>7.4</v>
      </c>
      <c r="T124" s="3">
        <v>7.3</v>
      </c>
      <c r="U124">
        <v>3.7</v>
      </c>
      <c r="V124">
        <v>1</v>
      </c>
      <c r="W124">
        <v>0</v>
      </c>
      <c r="X124">
        <v>13.4</v>
      </c>
      <c r="Y124">
        <v>3.8</v>
      </c>
      <c r="Z124">
        <v>3.8</v>
      </c>
      <c r="AA124">
        <v>0</v>
      </c>
      <c r="AB124">
        <v>7.4</v>
      </c>
      <c r="AC124">
        <v>3.7</v>
      </c>
      <c r="AD124">
        <v>7.3</v>
      </c>
      <c r="AE124">
        <v>0</v>
      </c>
      <c r="AF124">
        <v>3.7</v>
      </c>
      <c r="AG124">
        <v>0</v>
      </c>
      <c r="AH124">
        <v>0</v>
      </c>
      <c r="AI124">
        <v>1</v>
      </c>
      <c r="AJ124">
        <v>0</v>
      </c>
      <c r="AK124">
        <v>3.4</v>
      </c>
      <c r="AL124">
        <v>7.7</v>
      </c>
      <c r="AM124">
        <v>3.8</v>
      </c>
      <c r="AN124">
        <v>15</v>
      </c>
      <c r="AO124">
        <v>0</v>
      </c>
      <c r="AP124">
        <v>1</v>
      </c>
      <c r="AQ124">
        <v>3.6</v>
      </c>
      <c r="AR124">
        <v>3.7</v>
      </c>
      <c r="AS124">
        <v>0</v>
      </c>
      <c r="AT124">
        <v>14.6</v>
      </c>
      <c r="AU124">
        <v>0</v>
      </c>
      <c r="AV124">
        <v>1</v>
      </c>
      <c r="AW124">
        <v>0</v>
      </c>
      <c r="AX124">
        <v>23.5</v>
      </c>
      <c r="AY124">
        <v>3.8</v>
      </c>
      <c r="AZ124">
        <v>7.6</v>
      </c>
      <c r="BA124">
        <v>3.8</v>
      </c>
      <c r="BB124">
        <v>0</v>
      </c>
      <c r="BC124">
        <v>7.4</v>
      </c>
      <c r="BD124">
        <v>7.3</v>
      </c>
      <c r="BE124">
        <v>3.7</v>
      </c>
      <c r="BF124">
        <v>7.3</v>
      </c>
      <c r="BG124">
        <v>7.3</v>
      </c>
      <c r="BH124">
        <v>0</v>
      </c>
      <c r="BI124">
        <v>10.9</v>
      </c>
      <c r="BJ124">
        <v>3.6</v>
      </c>
      <c r="BK124">
        <v>7.3</v>
      </c>
    </row>
    <row r="125" spans="1:63" x14ac:dyDescent="0.25">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1</v>
      </c>
      <c r="Q125" s="3">
        <v>0</v>
      </c>
      <c r="R125">
        <v>0</v>
      </c>
      <c r="S125" s="3">
        <v>0</v>
      </c>
      <c r="T125" s="3">
        <v>0</v>
      </c>
      <c r="U125">
        <v>3.7</v>
      </c>
      <c r="V125">
        <v>1</v>
      </c>
      <c r="W125">
        <v>0</v>
      </c>
      <c r="X125">
        <v>0</v>
      </c>
      <c r="Y125">
        <v>0</v>
      </c>
      <c r="Z125">
        <v>0</v>
      </c>
      <c r="AA125">
        <v>0</v>
      </c>
      <c r="AB125">
        <v>0</v>
      </c>
      <c r="AC125">
        <v>1</v>
      </c>
      <c r="AD125">
        <v>0</v>
      </c>
      <c r="AE125">
        <v>0</v>
      </c>
      <c r="AF125">
        <v>0</v>
      </c>
      <c r="AG125">
        <v>0</v>
      </c>
      <c r="AH125">
        <v>0</v>
      </c>
      <c r="AI125">
        <v>1</v>
      </c>
      <c r="AJ125">
        <v>0</v>
      </c>
      <c r="AK125">
        <v>0</v>
      </c>
      <c r="AL125">
        <v>0</v>
      </c>
      <c r="AM125">
        <v>0</v>
      </c>
      <c r="AN125">
        <v>0</v>
      </c>
      <c r="AO125">
        <v>0</v>
      </c>
      <c r="AP125">
        <v>1</v>
      </c>
      <c r="AQ125">
        <v>0</v>
      </c>
      <c r="AR125">
        <v>0</v>
      </c>
      <c r="AS125">
        <v>0</v>
      </c>
      <c r="AT125">
        <v>0</v>
      </c>
      <c r="AU125">
        <v>0</v>
      </c>
      <c r="AV125">
        <v>1</v>
      </c>
      <c r="AW125">
        <v>0</v>
      </c>
      <c r="AX125">
        <v>0</v>
      </c>
      <c r="AY125">
        <v>0</v>
      </c>
      <c r="AZ125">
        <v>0</v>
      </c>
      <c r="BA125">
        <v>3.8</v>
      </c>
      <c r="BB125">
        <v>0</v>
      </c>
      <c r="BC125">
        <v>1</v>
      </c>
      <c r="BD125">
        <v>0</v>
      </c>
      <c r="BE125">
        <v>0</v>
      </c>
      <c r="BF125">
        <v>0</v>
      </c>
      <c r="BG125">
        <v>3.7</v>
      </c>
      <c r="BH125">
        <v>0</v>
      </c>
      <c r="BI125">
        <v>1</v>
      </c>
      <c r="BJ125">
        <v>0</v>
      </c>
      <c r="BK125">
        <v>0</v>
      </c>
    </row>
    <row r="126" spans="1:63" x14ac:dyDescent="0.25">
      <c r="A126" s="3">
        <v>4</v>
      </c>
      <c r="B126" s="1">
        <v>4201</v>
      </c>
      <c r="C126" s="3" t="s">
        <v>771</v>
      </c>
      <c r="D126" t="s">
        <v>1152</v>
      </c>
      <c r="E126" s="3">
        <v>1</v>
      </c>
      <c r="F126" t="s">
        <v>13767</v>
      </c>
      <c r="G126" s="3">
        <v>220104005</v>
      </c>
      <c r="H126">
        <v>220104</v>
      </c>
      <c r="I126" s="3" t="s">
        <v>13768</v>
      </c>
      <c r="J126" t="s">
        <v>10393</v>
      </c>
      <c r="K126" s="3">
        <v>1</v>
      </c>
      <c r="L126">
        <v>0</v>
      </c>
      <c r="M126" s="3">
        <v>0</v>
      </c>
      <c r="N126">
        <v>6.4</v>
      </c>
      <c r="O126" s="3">
        <v>3.2</v>
      </c>
      <c r="P126">
        <v>1</v>
      </c>
      <c r="Q126" s="3">
        <v>0</v>
      </c>
      <c r="R126">
        <v>0</v>
      </c>
      <c r="S126" s="3">
        <v>3.1</v>
      </c>
      <c r="T126" s="3">
        <v>0</v>
      </c>
      <c r="U126">
        <v>0</v>
      </c>
      <c r="V126">
        <v>1</v>
      </c>
      <c r="W126">
        <v>0</v>
      </c>
      <c r="X126">
        <v>0</v>
      </c>
      <c r="Y126">
        <v>0</v>
      </c>
      <c r="Z126">
        <v>0</v>
      </c>
      <c r="AA126">
        <v>0</v>
      </c>
      <c r="AB126">
        <v>0</v>
      </c>
      <c r="AC126">
        <v>1</v>
      </c>
      <c r="AD126">
        <v>0</v>
      </c>
      <c r="AE126">
        <v>0</v>
      </c>
      <c r="AF126">
        <v>0</v>
      </c>
      <c r="AG126">
        <v>0</v>
      </c>
      <c r="AH126">
        <v>0</v>
      </c>
      <c r="AI126">
        <v>1</v>
      </c>
      <c r="AJ126">
        <v>0</v>
      </c>
      <c r="AK126">
        <v>0</v>
      </c>
      <c r="AL126">
        <v>0</v>
      </c>
      <c r="AM126">
        <v>0</v>
      </c>
      <c r="AN126">
        <v>0</v>
      </c>
      <c r="AO126">
        <v>0</v>
      </c>
      <c r="AP126">
        <v>1</v>
      </c>
      <c r="AQ126">
        <v>0</v>
      </c>
      <c r="AR126">
        <v>0</v>
      </c>
      <c r="AS126">
        <v>0</v>
      </c>
      <c r="AT126">
        <v>3.2</v>
      </c>
      <c r="AU126">
        <v>0</v>
      </c>
      <c r="AV126">
        <v>1</v>
      </c>
      <c r="AW126">
        <v>0</v>
      </c>
      <c r="AX126">
        <v>0</v>
      </c>
      <c r="AY126">
        <v>0</v>
      </c>
      <c r="AZ126">
        <v>0</v>
      </c>
      <c r="BA126">
        <v>0</v>
      </c>
      <c r="BB126">
        <v>0</v>
      </c>
      <c r="BC126">
        <v>1</v>
      </c>
      <c r="BD126">
        <v>0</v>
      </c>
      <c r="BE126">
        <v>0</v>
      </c>
      <c r="BF126">
        <v>0</v>
      </c>
      <c r="BG126">
        <v>0</v>
      </c>
      <c r="BH126">
        <v>0</v>
      </c>
      <c r="BI126">
        <v>1</v>
      </c>
      <c r="BJ126">
        <v>0</v>
      </c>
      <c r="BK126">
        <v>0</v>
      </c>
    </row>
    <row r="127" spans="1:63" x14ac:dyDescent="0.25">
      <c r="A127" s="3">
        <v>4</v>
      </c>
      <c r="B127" s="1">
        <v>4201</v>
      </c>
      <c r="C127" s="3" t="s">
        <v>771</v>
      </c>
      <c r="D127" t="s">
        <v>1152</v>
      </c>
      <c r="E127" s="3">
        <v>2</v>
      </c>
      <c r="F127" t="s">
        <v>13769</v>
      </c>
      <c r="G127" s="3">
        <v>220104005</v>
      </c>
      <c r="H127">
        <v>220104</v>
      </c>
      <c r="I127" s="3" t="s">
        <v>13768</v>
      </c>
      <c r="J127" t="s">
        <v>10393</v>
      </c>
      <c r="K127" s="3">
        <v>2</v>
      </c>
      <c r="L127">
        <v>3.2</v>
      </c>
      <c r="M127" s="3">
        <v>0</v>
      </c>
      <c r="N127">
        <v>6.4</v>
      </c>
      <c r="O127" s="3">
        <v>6.3</v>
      </c>
      <c r="P127">
        <v>3.2</v>
      </c>
      <c r="Q127" s="3">
        <v>0</v>
      </c>
      <c r="R127">
        <v>0</v>
      </c>
      <c r="S127" s="3">
        <v>3.2</v>
      </c>
      <c r="T127" s="3">
        <v>9.6</v>
      </c>
      <c r="U127">
        <v>6.4</v>
      </c>
      <c r="V127">
        <v>3.2</v>
      </c>
      <c r="W127">
        <v>3.2</v>
      </c>
      <c r="X127">
        <v>3</v>
      </c>
      <c r="Y127">
        <v>9.6</v>
      </c>
      <c r="Z127">
        <v>6.4</v>
      </c>
      <c r="AA127">
        <v>3.2</v>
      </c>
      <c r="AB127">
        <v>3.2</v>
      </c>
      <c r="AC127">
        <v>6.3</v>
      </c>
      <c r="AD127">
        <v>0</v>
      </c>
      <c r="AE127">
        <v>0</v>
      </c>
      <c r="AF127">
        <v>6.4</v>
      </c>
      <c r="AG127">
        <v>0</v>
      </c>
      <c r="AH127">
        <v>9.6</v>
      </c>
      <c r="AI127">
        <v>1</v>
      </c>
      <c r="AJ127">
        <v>3.2</v>
      </c>
      <c r="AK127">
        <v>0</v>
      </c>
      <c r="AL127">
        <v>0</v>
      </c>
      <c r="AM127">
        <v>9.6</v>
      </c>
      <c r="AN127">
        <v>3.2</v>
      </c>
      <c r="AO127">
        <v>0</v>
      </c>
      <c r="AP127">
        <v>1</v>
      </c>
      <c r="AQ127">
        <v>0</v>
      </c>
      <c r="AR127">
        <v>6.4</v>
      </c>
      <c r="AS127">
        <v>3.2</v>
      </c>
      <c r="AT127">
        <v>3.2</v>
      </c>
      <c r="AU127">
        <v>0</v>
      </c>
      <c r="AV127">
        <v>1</v>
      </c>
      <c r="AW127">
        <v>3.2</v>
      </c>
      <c r="AX127">
        <v>3</v>
      </c>
      <c r="AY127">
        <v>6.4</v>
      </c>
      <c r="AZ127">
        <v>6.4</v>
      </c>
      <c r="BA127">
        <v>6.4</v>
      </c>
      <c r="BB127">
        <v>3.2</v>
      </c>
      <c r="BC127">
        <v>1</v>
      </c>
      <c r="BD127">
        <v>0</v>
      </c>
      <c r="BE127">
        <v>0</v>
      </c>
      <c r="BF127">
        <v>9.6</v>
      </c>
      <c r="BG127">
        <v>0</v>
      </c>
      <c r="BH127">
        <v>0</v>
      </c>
      <c r="BI127">
        <v>1</v>
      </c>
      <c r="BJ127">
        <v>9.6999999999999993</v>
      </c>
      <c r="BK127">
        <v>9.6</v>
      </c>
    </row>
    <row r="128" spans="1:63" x14ac:dyDescent="0.25">
      <c r="A128" s="3">
        <v>4</v>
      </c>
      <c r="B128" s="1">
        <v>4201</v>
      </c>
      <c r="C128" s="3" t="s">
        <v>771</v>
      </c>
      <c r="D128" t="s">
        <v>1152</v>
      </c>
      <c r="E128" s="3">
        <v>3</v>
      </c>
      <c r="F128" t="s">
        <v>13367</v>
      </c>
      <c r="G128" s="3">
        <v>220104005</v>
      </c>
      <c r="H128">
        <v>220104</v>
      </c>
      <c r="I128" s="3" t="s">
        <v>13768</v>
      </c>
      <c r="J128" t="s">
        <v>10393</v>
      </c>
      <c r="K128" s="3">
        <v>3</v>
      </c>
      <c r="L128">
        <v>3.2</v>
      </c>
      <c r="M128" s="3">
        <v>0</v>
      </c>
      <c r="N128">
        <v>3.2</v>
      </c>
      <c r="O128" s="3">
        <v>3.2</v>
      </c>
      <c r="P128">
        <v>3.2</v>
      </c>
      <c r="Q128" s="3">
        <v>0</v>
      </c>
      <c r="R128">
        <v>0</v>
      </c>
      <c r="S128" s="3">
        <v>0</v>
      </c>
      <c r="T128" s="3">
        <v>9.6</v>
      </c>
      <c r="U128">
        <v>6.4</v>
      </c>
      <c r="V128">
        <v>3.2</v>
      </c>
      <c r="W128">
        <v>3.2</v>
      </c>
      <c r="X128">
        <v>3</v>
      </c>
      <c r="Y128">
        <v>9.6</v>
      </c>
      <c r="Z128">
        <v>6.4</v>
      </c>
      <c r="AA128">
        <v>3.2</v>
      </c>
      <c r="AB128">
        <v>3.2</v>
      </c>
      <c r="AC128">
        <v>6.3</v>
      </c>
      <c r="AD128">
        <v>0</v>
      </c>
      <c r="AE128">
        <v>0</v>
      </c>
      <c r="AF128">
        <v>6.4</v>
      </c>
      <c r="AG128">
        <v>0</v>
      </c>
      <c r="AH128">
        <v>9.6</v>
      </c>
      <c r="AI128">
        <v>1</v>
      </c>
      <c r="AJ128">
        <v>3.2</v>
      </c>
      <c r="AK128">
        <v>0</v>
      </c>
      <c r="AL128">
        <v>0</v>
      </c>
      <c r="AM128">
        <v>9.6</v>
      </c>
      <c r="AN128">
        <v>3.2</v>
      </c>
      <c r="AO128">
        <v>0</v>
      </c>
      <c r="AP128">
        <v>1</v>
      </c>
      <c r="AQ128">
        <v>0</v>
      </c>
      <c r="AR128">
        <v>6.4</v>
      </c>
      <c r="AS128">
        <v>3.2</v>
      </c>
      <c r="AT128">
        <v>0</v>
      </c>
      <c r="AU128">
        <v>0</v>
      </c>
      <c r="AV128">
        <v>1</v>
      </c>
      <c r="AW128">
        <v>3.2</v>
      </c>
      <c r="AX128">
        <v>3</v>
      </c>
      <c r="AY128">
        <v>6.4</v>
      </c>
      <c r="AZ128">
        <v>6.4</v>
      </c>
      <c r="BA128">
        <v>6.4</v>
      </c>
      <c r="BB128">
        <v>3.2</v>
      </c>
      <c r="BC128">
        <v>1</v>
      </c>
      <c r="BD128">
        <v>0</v>
      </c>
      <c r="BE128">
        <v>0</v>
      </c>
      <c r="BF128">
        <v>9.6</v>
      </c>
      <c r="BG128">
        <v>0</v>
      </c>
      <c r="BH128">
        <v>0</v>
      </c>
      <c r="BI128">
        <v>1</v>
      </c>
      <c r="BJ128">
        <v>9.6999999999999993</v>
      </c>
      <c r="BK128">
        <v>9.6</v>
      </c>
    </row>
    <row r="129" spans="1:63" x14ac:dyDescent="0.25">
      <c r="A129" s="3">
        <v>4</v>
      </c>
      <c r="B129" s="1">
        <v>4201</v>
      </c>
      <c r="C129" s="3" t="s">
        <v>771</v>
      </c>
      <c r="D129" t="s">
        <v>1152</v>
      </c>
      <c r="E129" s="3">
        <v>4</v>
      </c>
      <c r="F129" t="s">
        <v>13369</v>
      </c>
      <c r="G129" s="3">
        <v>220104005</v>
      </c>
      <c r="H129">
        <v>220104</v>
      </c>
      <c r="I129" s="3" t="s">
        <v>13768</v>
      </c>
      <c r="J129" t="s">
        <v>10393</v>
      </c>
      <c r="K129" s="3">
        <v>4</v>
      </c>
      <c r="L129">
        <v>0</v>
      </c>
      <c r="M129" s="3">
        <v>0</v>
      </c>
      <c r="N129">
        <v>3.2</v>
      </c>
      <c r="O129" s="3">
        <v>3.2</v>
      </c>
      <c r="P129">
        <v>1</v>
      </c>
      <c r="Q129" s="3">
        <v>0</v>
      </c>
      <c r="R129">
        <v>0</v>
      </c>
      <c r="S129" s="3">
        <v>3.2</v>
      </c>
      <c r="T129" s="3">
        <v>0</v>
      </c>
      <c r="U129">
        <v>0</v>
      </c>
      <c r="V129">
        <v>1</v>
      </c>
      <c r="W129">
        <v>0</v>
      </c>
      <c r="X129">
        <v>0</v>
      </c>
      <c r="Y129">
        <v>0</v>
      </c>
      <c r="Z129">
        <v>0</v>
      </c>
      <c r="AA129">
        <v>0</v>
      </c>
      <c r="AB129">
        <v>0</v>
      </c>
      <c r="AC129">
        <v>1</v>
      </c>
      <c r="AD129">
        <v>0</v>
      </c>
      <c r="AE129">
        <v>0</v>
      </c>
      <c r="AF129">
        <v>0</v>
      </c>
      <c r="AG129">
        <v>0</v>
      </c>
      <c r="AH129">
        <v>0</v>
      </c>
      <c r="AI129">
        <v>1</v>
      </c>
      <c r="AJ129">
        <v>0</v>
      </c>
      <c r="AK129">
        <v>0</v>
      </c>
      <c r="AL129">
        <v>0</v>
      </c>
      <c r="AM129">
        <v>0</v>
      </c>
      <c r="AN129">
        <v>0</v>
      </c>
      <c r="AO129">
        <v>0</v>
      </c>
      <c r="AP129">
        <v>1</v>
      </c>
      <c r="AQ129">
        <v>0</v>
      </c>
      <c r="AR129">
        <v>0</v>
      </c>
      <c r="AS129">
        <v>0</v>
      </c>
      <c r="AT129">
        <v>3.2</v>
      </c>
      <c r="AU129">
        <v>0</v>
      </c>
      <c r="AV129">
        <v>1</v>
      </c>
      <c r="AW129">
        <v>0</v>
      </c>
      <c r="AX129">
        <v>0</v>
      </c>
      <c r="AY129">
        <v>0</v>
      </c>
      <c r="AZ129">
        <v>0</v>
      </c>
      <c r="BA129">
        <v>0</v>
      </c>
      <c r="BB129">
        <v>0</v>
      </c>
      <c r="BC129">
        <v>1</v>
      </c>
      <c r="BD129">
        <v>0</v>
      </c>
      <c r="BE129">
        <v>0</v>
      </c>
      <c r="BF129">
        <v>0</v>
      </c>
      <c r="BG129">
        <v>0</v>
      </c>
      <c r="BH129">
        <v>0</v>
      </c>
      <c r="BI129">
        <v>1</v>
      </c>
      <c r="BJ129">
        <v>0</v>
      </c>
      <c r="BK129">
        <v>0</v>
      </c>
    </row>
    <row r="130" spans="1:63" x14ac:dyDescent="0.25">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1</v>
      </c>
      <c r="Q130" s="3">
        <v>0</v>
      </c>
      <c r="R130">
        <v>0</v>
      </c>
      <c r="S130" s="3">
        <v>0</v>
      </c>
      <c r="T130" s="3">
        <v>0</v>
      </c>
      <c r="U130">
        <v>0</v>
      </c>
      <c r="V130">
        <v>1</v>
      </c>
      <c r="W130">
        <v>0</v>
      </c>
      <c r="X130">
        <v>0</v>
      </c>
      <c r="Y130">
        <v>0</v>
      </c>
      <c r="Z130">
        <v>0</v>
      </c>
      <c r="AA130">
        <v>0</v>
      </c>
      <c r="AB130">
        <v>0</v>
      </c>
      <c r="AC130">
        <v>1</v>
      </c>
      <c r="AD130">
        <v>10.6</v>
      </c>
      <c r="AE130">
        <v>0</v>
      </c>
      <c r="AF130">
        <v>0</v>
      </c>
      <c r="AG130">
        <v>0</v>
      </c>
      <c r="AH130">
        <v>0</v>
      </c>
      <c r="AI130">
        <v>1</v>
      </c>
      <c r="AJ130">
        <v>0</v>
      </c>
      <c r="AK130">
        <v>0</v>
      </c>
      <c r="AL130">
        <v>0</v>
      </c>
      <c r="AM130">
        <v>0</v>
      </c>
      <c r="AN130">
        <v>0</v>
      </c>
      <c r="AO130">
        <v>0</v>
      </c>
      <c r="AP130">
        <v>1</v>
      </c>
      <c r="AQ130">
        <v>0</v>
      </c>
      <c r="AR130">
        <v>0</v>
      </c>
      <c r="AS130">
        <v>0</v>
      </c>
      <c r="AT130">
        <v>0</v>
      </c>
      <c r="AU130">
        <v>0</v>
      </c>
      <c r="AV130">
        <v>1</v>
      </c>
      <c r="AW130">
        <v>0</v>
      </c>
      <c r="AX130">
        <v>0</v>
      </c>
      <c r="AY130">
        <v>0</v>
      </c>
      <c r="AZ130">
        <v>10.6</v>
      </c>
      <c r="BA130">
        <v>0</v>
      </c>
      <c r="BB130">
        <v>0</v>
      </c>
      <c r="BC130">
        <v>1</v>
      </c>
      <c r="BD130">
        <v>0</v>
      </c>
      <c r="BE130">
        <v>0</v>
      </c>
      <c r="BF130">
        <v>0</v>
      </c>
      <c r="BG130">
        <v>0</v>
      </c>
      <c r="BH130">
        <v>0</v>
      </c>
      <c r="BI130">
        <v>1</v>
      </c>
      <c r="BJ130">
        <v>0</v>
      </c>
      <c r="BK130">
        <v>0</v>
      </c>
    </row>
    <row r="131" spans="1:63" x14ac:dyDescent="0.25">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10.6</v>
      </c>
      <c r="Q131" s="3">
        <v>0</v>
      </c>
      <c r="R131">
        <v>0</v>
      </c>
      <c r="S131" s="3">
        <v>0</v>
      </c>
      <c r="T131" s="3">
        <v>0</v>
      </c>
      <c r="U131">
        <v>0</v>
      </c>
      <c r="V131">
        <v>1</v>
      </c>
      <c r="W131">
        <v>0</v>
      </c>
      <c r="X131">
        <v>0</v>
      </c>
      <c r="Y131">
        <v>0</v>
      </c>
      <c r="Z131">
        <v>10.6</v>
      </c>
      <c r="AA131">
        <v>0</v>
      </c>
      <c r="AB131">
        <v>0</v>
      </c>
      <c r="AC131">
        <v>1</v>
      </c>
      <c r="AD131">
        <v>10.6</v>
      </c>
      <c r="AE131">
        <v>0</v>
      </c>
      <c r="AF131">
        <v>0</v>
      </c>
      <c r="AG131">
        <v>0</v>
      </c>
      <c r="AH131">
        <v>0</v>
      </c>
      <c r="AI131">
        <v>1</v>
      </c>
      <c r="AJ131">
        <v>0</v>
      </c>
      <c r="AK131">
        <v>0</v>
      </c>
      <c r="AL131">
        <v>0</v>
      </c>
      <c r="AM131">
        <v>0</v>
      </c>
      <c r="AN131">
        <v>0</v>
      </c>
      <c r="AO131">
        <v>0</v>
      </c>
      <c r="AP131">
        <v>1</v>
      </c>
      <c r="AQ131">
        <v>0</v>
      </c>
      <c r="AR131">
        <v>0</v>
      </c>
      <c r="AS131">
        <v>0</v>
      </c>
      <c r="AT131">
        <v>12.5</v>
      </c>
      <c r="AU131">
        <v>0</v>
      </c>
      <c r="AV131">
        <v>1</v>
      </c>
      <c r="AW131">
        <v>0</v>
      </c>
      <c r="AX131">
        <v>0</v>
      </c>
      <c r="AY131">
        <v>10.6</v>
      </c>
      <c r="AZ131">
        <v>21.2</v>
      </c>
      <c r="BA131">
        <v>21.2</v>
      </c>
      <c r="BB131">
        <v>0</v>
      </c>
      <c r="BC131">
        <v>1</v>
      </c>
      <c r="BD131">
        <v>0</v>
      </c>
      <c r="BE131">
        <v>0</v>
      </c>
      <c r="BF131">
        <v>0</v>
      </c>
      <c r="BG131">
        <v>0</v>
      </c>
      <c r="BH131">
        <v>0</v>
      </c>
      <c r="BI131">
        <v>1</v>
      </c>
      <c r="BJ131">
        <v>0</v>
      </c>
      <c r="BK131">
        <v>0</v>
      </c>
    </row>
    <row r="132" spans="1:63" x14ac:dyDescent="0.25">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10.6</v>
      </c>
      <c r="Q132" s="3">
        <v>0</v>
      </c>
      <c r="R132">
        <v>0</v>
      </c>
      <c r="S132" s="3">
        <v>0</v>
      </c>
      <c r="T132" s="3">
        <v>0</v>
      </c>
      <c r="U132">
        <v>0</v>
      </c>
      <c r="V132">
        <v>1</v>
      </c>
      <c r="W132">
        <v>0</v>
      </c>
      <c r="X132">
        <v>0</v>
      </c>
      <c r="Y132">
        <v>0</v>
      </c>
      <c r="Z132">
        <v>10.6</v>
      </c>
      <c r="AA132">
        <v>0</v>
      </c>
      <c r="AB132">
        <v>0</v>
      </c>
      <c r="AC132">
        <v>1</v>
      </c>
      <c r="AD132">
        <v>10.6</v>
      </c>
      <c r="AE132">
        <v>0</v>
      </c>
      <c r="AF132">
        <v>0</v>
      </c>
      <c r="AG132">
        <v>0</v>
      </c>
      <c r="AH132">
        <v>0</v>
      </c>
      <c r="AI132">
        <v>1</v>
      </c>
      <c r="AJ132">
        <v>0</v>
      </c>
      <c r="AK132">
        <v>0</v>
      </c>
      <c r="AL132">
        <v>0</v>
      </c>
      <c r="AM132">
        <v>0</v>
      </c>
      <c r="AN132">
        <v>0</v>
      </c>
      <c r="AO132">
        <v>0</v>
      </c>
      <c r="AP132">
        <v>1</v>
      </c>
      <c r="AQ132">
        <v>0</v>
      </c>
      <c r="AR132">
        <v>0</v>
      </c>
      <c r="AS132">
        <v>0</v>
      </c>
      <c r="AT132">
        <v>12.5</v>
      </c>
      <c r="AU132">
        <v>0</v>
      </c>
      <c r="AV132">
        <v>1</v>
      </c>
      <c r="AW132">
        <v>0</v>
      </c>
      <c r="AX132">
        <v>0</v>
      </c>
      <c r="AY132">
        <v>10.6</v>
      </c>
      <c r="AZ132">
        <v>10.6</v>
      </c>
      <c r="BA132">
        <v>21.2</v>
      </c>
      <c r="BB132">
        <v>0</v>
      </c>
      <c r="BC132">
        <v>1</v>
      </c>
      <c r="BD132">
        <v>0</v>
      </c>
      <c r="BE132">
        <v>0</v>
      </c>
      <c r="BF132">
        <v>0</v>
      </c>
      <c r="BG132">
        <v>0</v>
      </c>
      <c r="BH132">
        <v>0</v>
      </c>
      <c r="BI132">
        <v>1</v>
      </c>
      <c r="BJ132">
        <v>0</v>
      </c>
      <c r="BK132">
        <v>0</v>
      </c>
    </row>
    <row r="133" spans="1:63" x14ac:dyDescent="0.25">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1</v>
      </c>
      <c r="Q133" s="3">
        <v>0</v>
      </c>
      <c r="R133">
        <v>0</v>
      </c>
      <c r="S133" s="3">
        <v>0</v>
      </c>
      <c r="T133" s="3">
        <v>0</v>
      </c>
      <c r="U133">
        <v>0</v>
      </c>
      <c r="V133">
        <v>1</v>
      </c>
      <c r="W133">
        <v>0</v>
      </c>
      <c r="X133">
        <v>0</v>
      </c>
      <c r="Y133">
        <v>0</v>
      </c>
      <c r="Z133">
        <v>0</v>
      </c>
      <c r="AA133">
        <v>0</v>
      </c>
      <c r="AB133">
        <v>0</v>
      </c>
      <c r="AC133">
        <v>1</v>
      </c>
      <c r="AD133">
        <v>10.6</v>
      </c>
      <c r="AE133">
        <v>0</v>
      </c>
      <c r="AF133">
        <v>0</v>
      </c>
      <c r="AG133">
        <v>0</v>
      </c>
      <c r="AH133">
        <v>0</v>
      </c>
      <c r="AI133">
        <v>1</v>
      </c>
      <c r="AJ133">
        <v>0</v>
      </c>
      <c r="AK133">
        <v>0</v>
      </c>
      <c r="AL133">
        <v>0</v>
      </c>
      <c r="AM133">
        <v>0</v>
      </c>
      <c r="AN133">
        <v>0</v>
      </c>
      <c r="AO133">
        <v>0</v>
      </c>
      <c r="AP133">
        <v>1</v>
      </c>
      <c r="AQ133">
        <v>0</v>
      </c>
      <c r="AR133">
        <v>0</v>
      </c>
      <c r="AS133">
        <v>0</v>
      </c>
      <c r="AT133">
        <v>0</v>
      </c>
      <c r="AU133">
        <v>0</v>
      </c>
      <c r="AV133">
        <v>1</v>
      </c>
      <c r="AW133">
        <v>0</v>
      </c>
      <c r="AX133">
        <v>0</v>
      </c>
      <c r="AY133">
        <v>0</v>
      </c>
      <c r="AZ133">
        <v>10.6</v>
      </c>
      <c r="BA133">
        <v>0</v>
      </c>
      <c r="BB133">
        <v>0</v>
      </c>
      <c r="BC133">
        <v>1</v>
      </c>
      <c r="BD133">
        <v>0</v>
      </c>
      <c r="BE133">
        <v>0</v>
      </c>
      <c r="BF133">
        <v>0</v>
      </c>
      <c r="BG133">
        <v>0</v>
      </c>
      <c r="BH133">
        <v>0</v>
      </c>
      <c r="BI133">
        <v>1</v>
      </c>
      <c r="BJ133">
        <v>0</v>
      </c>
      <c r="BK133">
        <v>0</v>
      </c>
    </row>
    <row r="134" spans="1:63" x14ac:dyDescent="0.25">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1</v>
      </c>
      <c r="Q134" s="3">
        <v>0</v>
      </c>
      <c r="R134">
        <v>0</v>
      </c>
      <c r="S134" s="3">
        <v>4.5999999999999996</v>
      </c>
      <c r="T134" s="3">
        <v>0</v>
      </c>
      <c r="U134">
        <v>0</v>
      </c>
      <c r="V134">
        <v>1</v>
      </c>
      <c r="W134">
        <v>0</v>
      </c>
      <c r="X134">
        <v>0</v>
      </c>
      <c r="Y134">
        <v>0</v>
      </c>
      <c r="Z134">
        <v>0</v>
      </c>
      <c r="AA134">
        <v>0</v>
      </c>
      <c r="AB134">
        <v>0</v>
      </c>
      <c r="AC134">
        <v>1</v>
      </c>
      <c r="AD134">
        <v>0</v>
      </c>
      <c r="AE134">
        <v>0</v>
      </c>
      <c r="AF134">
        <v>0</v>
      </c>
      <c r="AG134">
        <v>0</v>
      </c>
      <c r="AH134">
        <v>0</v>
      </c>
      <c r="AI134">
        <v>1</v>
      </c>
      <c r="AJ134">
        <v>0</v>
      </c>
      <c r="AK134">
        <v>0</v>
      </c>
      <c r="AL134">
        <v>0</v>
      </c>
      <c r="AM134">
        <v>0</v>
      </c>
      <c r="AN134">
        <v>0</v>
      </c>
      <c r="AO134">
        <v>0</v>
      </c>
      <c r="AP134">
        <v>1</v>
      </c>
      <c r="AQ134">
        <v>0</v>
      </c>
      <c r="AR134">
        <v>0</v>
      </c>
      <c r="AS134">
        <v>5.2</v>
      </c>
      <c r="AT134">
        <v>0</v>
      </c>
      <c r="AU134">
        <v>0</v>
      </c>
      <c r="AV134">
        <v>1</v>
      </c>
      <c r="AW134">
        <v>0</v>
      </c>
      <c r="AX134">
        <v>0</v>
      </c>
      <c r="AY134">
        <v>0</v>
      </c>
      <c r="AZ134">
        <v>0</v>
      </c>
      <c r="BA134">
        <v>0</v>
      </c>
      <c r="BB134">
        <v>0</v>
      </c>
      <c r="BC134">
        <v>1</v>
      </c>
      <c r="BD134">
        <v>0</v>
      </c>
      <c r="BE134">
        <v>0</v>
      </c>
      <c r="BF134">
        <v>0</v>
      </c>
      <c r="BG134">
        <v>0</v>
      </c>
      <c r="BH134">
        <v>0</v>
      </c>
      <c r="BI134">
        <v>1</v>
      </c>
      <c r="BJ134">
        <v>0</v>
      </c>
      <c r="BK134">
        <v>0</v>
      </c>
    </row>
    <row r="135" spans="1:63" x14ac:dyDescent="0.25">
      <c r="A135" s="3">
        <v>4</v>
      </c>
      <c r="B135" s="1">
        <v>4203</v>
      </c>
      <c r="C135" s="3" t="s">
        <v>771</v>
      </c>
      <c r="D135" t="s">
        <v>1158</v>
      </c>
      <c r="E135" s="3">
        <v>2</v>
      </c>
      <c r="F135" t="s">
        <v>13769</v>
      </c>
      <c r="G135" s="3">
        <v>220104005</v>
      </c>
      <c r="H135">
        <v>220104</v>
      </c>
      <c r="I135" s="3" t="s">
        <v>13768</v>
      </c>
      <c r="J135" t="s">
        <v>10393</v>
      </c>
      <c r="K135" s="3">
        <v>2</v>
      </c>
      <c r="L135">
        <v>5.0999999999999996</v>
      </c>
      <c r="M135" s="3">
        <v>0</v>
      </c>
      <c r="N135">
        <v>0</v>
      </c>
      <c r="O135" s="3">
        <v>0</v>
      </c>
      <c r="P135">
        <v>1</v>
      </c>
      <c r="Q135" s="3">
        <v>0</v>
      </c>
      <c r="R135">
        <v>5.3</v>
      </c>
      <c r="S135" s="3">
        <v>15.7</v>
      </c>
      <c r="T135" s="3">
        <v>5.2</v>
      </c>
      <c r="U135">
        <v>5.2</v>
      </c>
      <c r="V135">
        <v>5.2</v>
      </c>
      <c r="W135">
        <v>10.4</v>
      </c>
      <c r="X135">
        <v>8.6</v>
      </c>
      <c r="Y135">
        <v>0</v>
      </c>
      <c r="Z135">
        <v>5.0999999999999996</v>
      </c>
      <c r="AA135">
        <v>0</v>
      </c>
      <c r="AB135">
        <v>0</v>
      </c>
      <c r="AC135">
        <v>1</v>
      </c>
      <c r="AD135">
        <v>0</v>
      </c>
      <c r="AE135">
        <v>0</v>
      </c>
      <c r="AF135">
        <v>5.2</v>
      </c>
      <c r="AG135">
        <v>5.2</v>
      </c>
      <c r="AH135">
        <v>0</v>
      </c>
      <c r="AI135">
        <v>1</v>
      </c>
      <c r="AJ135">
        <v>5.2</v>
      </c>
      <c r="AK135">
        <v>8.6</v>
      </c>
      <c r="AL135">
        <v>0</v>
      </c>
      <c r="AM135">
        <v>5.0999999999999996</v>
      </c>
      <c r="AN135">
        <v>10</v>
      </c>
      <c r="AO135">
        <v>0</v>
      </c>
      <c r="AP135">
        <v>4.8</v>
      </c>
      <c r="AQ135">
        <v>0</v>
      </c>
      <c r="AR135">
        <v>10.5</v>
      </c>
      <c r="AS135">
        <v>15.7</v>
      </c>
      <c r="AT135">
        <v>0</v>
      </c>
      <c r="AU135">
        <v>10.4</v>
      </c>
      <c r="AV135">
        <v>1</v>
      </c>
      <c r="AW135">
        <v>0</v>
      </c>
      <c r="AX135">
        <v>4.3</v>
      </c>
      <c r="AY135">
        <v>0</v>
      </c>
      <c r="AZ135">
        <v>5.0999999999999996</v>
      </c>
      <c r="BA135">
        <v>0</v>
      </c>
      <c r="BB135">
        <v>19.600000000000001</v>
      </c>
      <c r="BC135">
        <v>1</v>
      </c>
      <c r="BD135">
        <v>0</v>
      </c>
      <c r="BE135">
        <v>0</v>
      </c>
      <c r="BF135">
        <v>0</v>
      </c>
      <c r="BG135">
        <v>0</v>
      </c>
      <c r="BH135">
        <v>0</v>
      </c>
      <c r="BI135">
        <v>5.2</v>
      </c>
      <c r="BJ135">
        <v>0</v>
      </c>
      <c r="BK135">
        <v>5.2</v>
      </c>
    </row>
    <row r="136" spans="1:63" x14ac:dyDescent="0.25">
      <c r="A136" s="3">
        <v>4</v>
      </c>
      <c r="B136" s="1">
        <v>4203</v>
      </c>
      <c r="C136" s="3" t="s">
        <v>771</v>
      </c>
      <c r="D136" t="s">
        <v>1158</v>
      </c>
      <c r="E136" s="3">
        <v>3</v>
      </c>
      <c r="F136" t="s">
        <v>13367</v>
      </c>
      <c r="G136" s="3">
        <v>220104005</v>
      </c>
      <c r="H136">
        <v>220104</v>
      </c>
      <c r="I136" s="3" t="s">
        <v>13768</v>
      </c>
      <c r="J136" t="s">
        <v>10393</v>
      </c>
      <c r="K136" s="3">
        <v>3</v>
      </c>
      <c r="L136">
        <v>5.0999999999999996</v>
      </c>
      <c r="M136" s="3">
        <v>0</v>
      </c>
      <c r="N136">
        <v>0</v>
      </c>
      <c r="O136" s="3">
        <v>0</v>
      </c>
      <c r="P136">
        <v>1</v>
      </c>
      <c r="Q136" s="3">
        <v>0</v>
      </c>
      <c r="R136">
        <v>5.3</v>
      </c>
      <c r="S136" s="3">
        <v>10.5</v>
      </c>
      <c r="T136" s="3">
        <v>5.2</v>
      </c>
      <c r="U136">
        <v>5.2</v>
      </c>
      <c r="V136">
        <v>5.2</v>
      </c>
      <c r="W136">
        <v>10.4</v>
      </c>
      <c r="X136">
        <v>8.6</v>
      </c>
      <c r="Y136">
        <v>0</v>
      </c>
      <c r="Z136">
        <v>5.0999999999999996</v>
      </c>
      <c r="AA136">
        <v>0</v>
      </c>
      <c r="AB136">
        <v>0</v>
      </c>
      <c r="AC136">
        <v>1</v>
      </c>
      <c r="AD136">
        <v>0</v>
      </c>
      <c r="AE136">
        <v>0</v>
      </c>
      <c r="AF136">
        <v>5.2</v>
      </c>
      <c r="AG136">
        <v>5.2</v>
      </c>
      <c r="AH136">
        <v>0</v>
      </c>
      <c r="AI136">
        <v>1</v>
      </c>
      <c r="AJ136">
        <v>5.2</v>
      </c>
      <c r="AK136">
        <v>4.3</v>
      </c>
      <c r="AL136">
        <v>0</v>
      </c>
      <c r="AM136">
        <v>5.0999999999999996</v>
      </c>
      <c r="AN136">
        <v>10</v>
      </c>
      <c r="AO136">
        <v>0</v>
      </c>
      <c r="AP136">
        <v>4.8</v>
      </c>
      <c r="AQ136">
        <v>0</v>
      </c>
      <c r="AR136">
        <v>10.5</v>
      </c>
      <c r="AS136">
        <v>10.5</v>
      </c>
      <c r="AT136">
        <v>0</v>
      </c>
      <c r="AU136">
        <v>10.4</v>
      </c>
      <c r="AV136">
        <v>1</v>
      </c>
      <c r="AW136">
        <v>0</v>
      </c>
      <c r="AX136">
        <v>4.3</v>
      </c>
      <c r="AY136">
        <v>0</v>
      </c>
      <c r="AZ136">
        <v>5.0999999999999996</v>
      </c>
      <c r="BA136">
        <v>0</v>
      </c>
      <c r="BB136">
        <v>19.600000000000001</v>
      </c>
      <c r="BC136">
        <v>1</v>
      </c>
      <c r="BD136">
        <v>0</v>
      </c>
      <c r="BE136">
        <v>0</v>
      </c>
      <c r="BF136">
        <v>0</v>
      </c>
      <c r="BG136">
        <v>0</v>
      </c>
      <c r="BH136">
        <v>0</v>
      </c>
      <c r="BI136">
        <v>5.2</v>
      </c>
      <c r="BJ136">
        <v>0</v>
      </c>
      <c r="BK136">
        <v>5.2</v>
      </c>
    </row>
    <row r="137" spans="1:63" x14ac:dyDescent="0.25">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1</v>
      </c>
      <c r="Q137" s="3">
        <v>0</v>
      </c>
      <c r="R137">
        <v>0</v>
      </c>
      <c r="S137" s="3">
        <v>5.2</v>
      </c>
      <c r="T137" s="3">
        <v>0</v>
      </c>
      <c r="U137">
        <v>0</v>
      </c>
      <c r="V137">
        <v>1</v>
      </c>
      <c r="W137">
        <v>0</v>
      </c>
      <c r="X137">
        <v>0</v>
      </c>
      <c r="Y137">
        <v>0</v>
      </c>
      <c r="Z137">
        <v>0</v>
      </c>
      <c r="AA137">
        <v>0</v>
      </c>
      <c r="AB137">
        <v>0</v>
      </c>
      <c r="AC137">
        <v>1</v>
      </c>
      <c r="AD137">
        <v>0</v>
      </c>
      <c r="AE137">
        <v>0</v>
      </c>
      <c r="AF137">
        <v>0</v>
      </c>
      <c r="AG137">
        <v>0</v>
      </c>
      <c r="AH137">
        <v>0</v>
      </c>
      <c r="AI137">
        <v>1</v>
      </c>
      <c r="AJ137">
        <v>0</v>
      </c>
      <c r="AK137">
        <v>4.3</v>
      </c>
      <c r="AL137">
        <v>0</v>
      </c>
      <c r="AM137">
        <v>0</v>
      </c>
      <c r="AN137">
        <v>0</v>
      </c>
      <c r="AO137">
        <v>0</v>
      </c>
      <c r="AP137">
        <v>1</v>
      </c>
      <c r="AQ137">
        <v>0</v>
      </c>
      <c r="AR137">
        <v>0</v>
      </c>
      <c r="AS137">
        <v>5.2</v>
      </c>
      <c r="AT137">
        <v>0</v>
      </c>
      <c r="AU137">
        <v>0</v>
      </c>
      <c r="AV137">
        <v>1</v>
      </c>
      <c r="AW137">
        <v>0</v>
      </c>
      <c r="AX137">
        <v>0</v>
      </c>
      <c r="AY137">
        <v>0</v>
      </c>
      <c r="AZ137">
        <v>0</v>
      </c>
      <c r="BA137">
        <v>0</v>
      </c>
      <c r="BB137">
        <v>0</v>
      </c>
      <c r="BC137">
        <v>1</v>
      </c>
      <c r="BD137">
        <v>0</v>
      </c>
      <c r="BE137">
        <v>0</v>
      </c>
      <c r="BF137">
        <v>0</v>
      </c>
      <c r="BG137">
        <v>0</v>
      </c>
      <c r="BH137">
        <v>0</v>
      </c>
      <c r="BI137">
        <v>1</v>
      </c>
      <c r="BJ137">
        <v>0</v>
      </c>
      <c r="BK137">
        <v>0</v>
      </c>
    </row>
    <row r="138" spans="1:63" x14ac:dyDescent="0.25">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1</v>
      </c>
      <c r="Q138" s="3">
        <v>0</v>
      </c>
      <c r="R138">
        <v>3.7</v>
      </c>
      <c r="S138" s="3">
        <v>0</v>
      </c>
      <c r="T138" s="3">
        <v>0</v>
      </c>
      <c r="U138">
        <v>0</v>
      </c>
      <c r="V138">
        <v>1</v>
      </c>
      <c r="W138">
        <v>0</v>
      </c>
      <c r="X138">
        <v>0</v>
      </c>
      <c r="Y138">
        <v>0</v>
      </c>
      <c r="Z138">
        <v>0</v>
      </c>
      <c r="AA138">
        <v>3.8</v>
      </c>
      <c r="AB138">
        <v>0</v>
      </c>
      <c r="AC138">
        <v>1</v>
      </c>
      <c r="AD138">
        <v>0</v>
      </c>
      <c r="AE138">
        <v>0</v>
      </c>
      <c r="AF138">
        <v>0</v>
      </c>
      <c r="AG138">
        <v>3.6</v>
      </c>
      <c r="AH138">
        <v>0</v>
      </c>
      <c r="AI138">
        <v>1</v>
      </c>
      <c r="AJ138">
        <v>0</v>
      </c>
      <c r="AK138">
        <v>0</v>
      </c>
      <c r="AL138">
        <v>0</v>
      </c>
      <c r="AM138">
        <v>0</v>
      </c>
      <c r="AN138">
        <v>0</v>
      </c>
      <c r="AO138">
        <v>0</v>
      </c>
      <c r="AP138">
        <v>1</v>
      </c>
      <c r="AQ138">
        <v>0</v>
      </c>
      <c r="AR138">
        <v>3.9</v>
      </c>
      <c r="AS138">
        <v>0</v>
      </c>
      <c r="AT138">
        <v>0</v>
      </c>
      <c r="AU138">
        <v>0</v>
      </c>
      <c r="AV138">
        <v>1</v>
      </c>
      <c r="AW138">
        <v>0</v>
      </c>
      <c r="AX138">
        <v>0</v>
      </c>
      <c r="AY138">
        <v>0</v>
      </c>
      <c r="AZ138">
        <v>0</v>
      </c>
      <c r="BA138">
        <v>0</v>
      </c>
      <c r="BB138">
        <v>7.6</v>
      </c>
      <c r="BC138">
        <v>1</v>
      </c>
      <c r="BD138">
        <v>0</v>
      </c>
      <c r="BE138">
        <v>0</v>
      </c>
      <c r="BF138">
        <v>3.9</v>
      </c>
      <c r="BG138">
        <v>0</v>
      </c>
      <c r="BH138">
        <v>0</v>
      </c>
      <c r="BI138">
        <v>1</v>
      </c>
      <c r="BJ138">
        <v>0</v>
      </c>
      <c r="BK138">
        <v>0</v>
      </c>
    </row>
    <row r="139" spans="1:63" x14ac:dyDescent="0.25">
      <c r="A139" s="3">
        <v>4</v>
      </c>
      <c r="B139" s="1">
        <v>4204</v>
      </c>
      <c r="C139" s="3" t="s">
        <v>771</v>
      </c>
      <c r="D139" t="s">
        <v>1161</v>
      </c>
      <c r="E139" s="3">
        <v>2</v>
      </c>
      <c r="F139" t="s">
        <v>13769</v>
      </c>
      <c r="G139" s="3">
        <v>220104005</v>
      </c>
      <c r="H139">
        <v>220104</v>
      </c>
      <c r="I139" s="3" t="s">
        <v>13768</v>
      </c>
      <c r="J139" t="s">
        <v>10393</v>
      </c>
      <c r="K139" s="3">
        <v>2</v>
      </c>
      <c r="L139">
        <v>3.9</v>
      </c>
      <c r="M139" s="3">
        <v>3.9</v>
      </c>
      <c r="N139">
        <v>3.8</v>
      </c>
      <c r="O139" s="3">
        <v>0</v>
      </c>
      <c r="P139">
        <v>1</v>
      </c>
      <c r="Q139" s="3">
        <v>0</v>
      </c>
      <c r="R139">
        <v>7.8</v>
      </c>
      <c r="S139" s="3">
        <v>0</v>
      </c>
      <c r="T139" s="3">
        <v>0</v>
      </c>
      <c r="U139">
        <v>3.9</v>
      </c>
      <c r="V139">
        <v>1</v>
      </c>
      <c r="W139">
        <v>3.9</v>
      </c>
      <c r="X139">
        <v>10.3</v>
      </c>
      <c r="Y139">
        <v>0</v>
      </c>
      <c r="Z139">
        <v>11.7</v>
      </c>
      <c r="AA139">
        <v>7.7</v>
      </c>
      <c r="AB139">
        <v>7.6</v>
      </c>
      <c r="AC139">
        <v>7.5</v>
      </c>
      <c r="AD139">
        <v>0</v>
      </c>
      <c r="AE139">
        <v>0</v>
      </c>
      <c r="AF139">
        <v>0</v>
      </c>
      <c r="AG139">
        <v>7.8</v>
      </c>
      <c r="AH139">
        <v>0</v>
      </c>
      <c r="AI139">
        <v>3.9</v>
      </c>
      <c r="AJ139">
        <v>3.9</v>
      </c>
      <c r="AK139">
        <v>3.4</v>
      </c>
      <c r="AL139">
        <v>0</v>
      </c>
      <c r="AM139">
        <v>0</v>
      </c>
      <c r="AN139">
        <v>7.7</v>
      </c>
      <c r="AO139">
        <v>0</v>
      </c>
      <c r="AP139">
        <v>7.5</v>
      </c>
      <c r="AQ139">
        <v>0</v>
      </c>
      <c r="AR139">
        <v>11.7</v>
      </c>
      <c r="AS139">
        <v>0</v>
      </c>
      <c r="AT139">
        <v>0</v>
      </c>
      <c r="AU139">
        <v>3.9</v>
      </c>
      <c r="AV139">
        <v>1</v>
      </c>
      <c r="AW139">
        <v>11.8</v>
      </c>
      <c r="AX139">
        <v>3.4</v>
      </c>
      <c r="AY139">
        <v>3.9</v>
      </c>
      <c r="AZ139">
        <v>3.9</v>
      </c>
      <c r="BA139">
        <v>3.8</v>
      </c>
      <c r="BB139">
        <v>11.4</v>
      </c>
      <c r="BC139">
        <v>1</v>
      </c>
      <c r="BD139">
        <v>11.2</v>
      </c>
      <c r="BE139">
        <v>0</v>
      </c>
      <c r="BF139">
        <v>3.9</v>
      </c>
      <c r="BG139">
        <v>0</v>
      </c>
      <c r="BH139">
        <v>0</v>
      </c>
      <c r="BI139">
        <v>1</v>
      </c>
      <c r="BJ139">
        <v>3.9</v>
      </c>
      <c r="BK139">
        <v>0</v>
      </c>
    </row>
    <row r="140" spans="1:63" x14ac:dyDescent="0.25">
      <c r="A140" s="3">
        <v>4</v>
      </c>
      <c r="B140" s="1">
        <v>4204</v>
      </c>
      <c r="C140" s="3" t="s">
        <v>771</v>
      </c>
      <c r="D140" t="s">
        <v>1161</v>
      </c>
      <c r="E140" s="3">
        <v>3</v>
      </c>
      <c r="F140" t="s">
        <v>13367</v>
      </c>
      <c r="G140" s="3">
        <v>220104005</v>
      </c>
      <c r="H140">
        <v>220104</v>
      </c>
      <c r="I140" s="3" t="s">
        <v>13768</v>
      </c>
      <c r="J140" t="s">
        <v>10393</v>
      </c>
      <c r="K140" s="3">
        <v>3</v>
      </c>
      <c r="L140">
        <v>3.9</v>
      </c>
      <c r="M140" s="3">
        <v>3.9</v>
      </c>
      <c r="N140">
        <v>3.8</v>
      </c>
      <c r="O140" s="3">
        <v>0</v>
      </c>
      <c r="P140">
        <v>1</v>
      </c>
      <c r="Q140" s="3">
        <v>0</v>
      </c>
      <c r="R140">
        <v>3.9</v>
      </c>
      <c r="S140" s="3">
        <v>0</v>
      </c>
      <c r="T140" s="3">
        <v>0</v>
      </c>
      <c r="U140">
        <v>3.9</v>
      </c>
      <c r="V140">
        <v>1</v>
      </c>
      <c r="W140">
        <v>3.9</v>
      </c>
      <c r="X140">
        <v>6.9</v>
      </c>
      <c r="Y140">
        <v>0</v>
      </c>
      <c r="Z140">
        <v>11.7</v>
      </c>
      <c r="AA140">
        <v>3.8</v>
      </c>
      <c r="AB140">
        <v>7.6</v>
      </c>
      <c r="AC140">
        <v>7.5</v>
      </c>
      <c r="AD140">
        <v>0</v>
      </c>
      <c r="AE140">
        <v>0</v>
      </c>
      <c r="AF140">
        <v>0</v>
      </c>
      <c r="AG140">
        <v>3.9</v>
      </c>
      <c r="AH140">
        <v>0</v>
      </c>
      <c r="AI140">
        <v>3.9</v>
      </c>
      <c r="AJ140">
        <v>3.9</v>
      </c>
      <c r="AK140">
        <v>3.4</v>
      </c>
      <c r="AL140">
        <v>0</v>
      </c>
      <c r="AM140">
        <v>0</v>
      </c>
      <c r="AN140">
        <v>7.7</v>
      </c>
      <c r="AO140">
        <v>0</v>
      </c>
      <c r="AP140">
        <v>7.5</v>
      </c>
      <c r="AQ140">
        <v>0</v>
      </c>
      <c r="AR140">
        <v>7.8</v>
      </c>
      <c r="AS140">
        <v>0</v>
      </c>
      <c r="AT140">
        <v>0</v>
      </c>
      <c r="AU140">
        <v>3.9</v>
      </c>
      <c r="AV140">
        <v>1</v>
      </c>
      <c r="AW140">
        <v>7.8</v>
      </c>
      <c r="AX140">
        <v>3.4</v>
      </c>
      <c r="AY140">
        <v>3.9</v>
      </c>
      <c r="AZ140">
        <v>3.9</v>
      </c>
      <c r="BA140">
        <v>3.8</v>
      </c>
      <c r="BB140">
        <v>3.8</v>
      </c>
      <c r="BC140">
        <v>1</v>
      </c>
      <c r="BD140">
        <v>11.2</v>
      </c>
      <c r="BE140">
        <v>0</v>
      </c>
      <c r="BF140">
        <v>0</v>
      </c>
      <c r="BG140">
        <v>0</v>
      </c>
      <c r="BH140">
        <v>0</v>
      </c>
      <c r="BI140">
        <v>1</v>
      </c>
      <c r="BJ140">
        <v>3.9</v>
      </c>
      <c r="BK140">
        <v>0</v>
      </c>
    </row>
    <row r="141" spans="1:63" x14ac:dyDescent="0.25">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1</v>
      </c>
      <c r="Q141" s="3">
        <v>0</v>
      </c>
      <c r="R141">
        <v>3.9</v>
      </c>
      <c r="S141" s="3">
        <v>0</v>
      </c>
      <c r="T141" s="3">
        <v>0</v>
      </c>
      <c r="U141">
        <v>0</v>
      </c>
      <c r="V141">
        <v>1</v>
      </c>
      <c r="W141">
        <v>0</v>
      </c>
      <c r="X141">
        <v>3.4</v>
      </c>
      <c r="Y141">
        <v>0</v>
      </c>
      <c r="Z141">
        <v>0</v>
      </c>
      <c r="AA141">
        <v>3.8</v>
      </c>
      <c r="AB141">
        <v>0</v>
      </c>
      <c r="AC141">
        <v>1</v>
      </c>
      <c r="AD141">
        <v>0</v>
      </c>
      <c r="AE141">
        <v>0</v>
      </c>
      <c r="AF141">
        <v>0</v>
      </c>
      <c r="AG141">
        <v>3.9</v>
      </c>
      <c r="AH141">
        <v>0</v>
      </c>
      <c r="AI141">
        <v>1</v>
      </c>
      <c r="AJ141">
        <v>0</v>
      </c>
      <c r="AK141">
        <v>0</v>
      </c>
      <c r="AL141">
        <v>0</v>
      </c>
      <c r="AM141">
        <v>0</v>
      </c>
      <c r="AN141">
        <v>0</v>
      </c>
      <c r="AO141">
        <v>0</v>
      </c>
      <c r="AP141">
        <v>1</v>
      </c>
      <c r="AQ141">
        <v>0</v>
      </c>
      <c r="AR141">
        <v>3.9</v>
      </c>
      <c r="AS141">
        <v>0</v>
      </c>
      <c r="AT141">
        <v>0</v>
      </c>
      <c r="AU141">
        <v>0</v>
      </c>
      <c r="AV141">
        <v>1</v>
      </c>
      <c r="AW141">
        <v>3.9</v>
      </c>
      <c r="AX141">
        <v>0</v>
      </c>
      <c r="AY141">
        <v>0</v>
      </c>
      <c r="AZ141">
        <v>0</v>
      </c>
      <c r="BA141">
        <v>0</v>
      </c>
      <c r="BB141">
        <v>7.6</v>
      </c>
      <c r="BC141">
        <v>1</v>
      </c>
      <c r="BD141">
        <v>0</v>
      </c>
      <c r="BE141">
        <v>0</v>
      </c>
      <c r="BF141">
        <v>3.9</v>
      </c>
      <c r="BG141">
        <v>0</v>
      </c>
      <c r="BH141">
        <v>0</v>
      </c>
      <c r="BI141">
        <v>1</v>
      </c>
      <c r="BJ141">
        <v>0</v>
      </c>
      <c r="BK141">
        <v>0</v>
      </c>
    </row>
    <row r="142" spans="1:63" x14ac:dyDescent="0.25">
      <c r="A142" s="3">
        <v>4</v>
      </c>
      <c r="B142" s="1">
        <v>4301</v>
      </c>
      <c r="C142" s="3" t="s">
        <v>771</v>
      </c>
      <c r="D142" t="s">
        <v>1164</v>
      </c>
      <c r="E142" s="3">
        <v>1</v>
      </c>
      <c r="F142" t="s">
        <v>13767</v>
      </c>
      <c r="G142" s="3">
        <v>220104005</v>
      </c>
      <c r="H142">
        <v>220104</v>
      </c>
      <c r="I142" s="3" t="s">
        <v>13768</v>
      </c>
      <c r="J142" t="s">
        <v>10393</v>
      </c>
      <c r="K142" s="3">
        <v>1</v>
      </c>
      <c r="L142">
        <v>0</v>
      </c>
      <c r="M142" s="3">
        <v>0.9</v>
      </c>
      <c r="N142">
        <v>1.8</v>
      </c>
      <c r="O142" s="3">
        <v>0</v>
      </c>
      <c r="P142">
        <v>0.9</v>
      </c>
      <c r="Q142" s="3">
        <v>0.9</v>
      </c>
      <c r="R142">
        <v>0</v>
      </c>
      <c r="S142" s="3">
        <v>0</v>
      </c>
      <c r="T142" s="3">
        <v>0</v>
      </c>
      <c r="U142">
        <v>0</v>
      </c>
      <c r="V142">
        <v>1</v>
      </c>
      <c r="W142">
        <v>0</v>
      </c>
      <c r="X142">
        <v>0</v>
      </c>
      <c r="Y142">
        <v>0</v>
      </c>
      <c r="Z142">
        <v>0</v>
      </c>
      <c r="AA142">
        <v>0.9</v>
      </c>
      <c r="AB142">
        <v>0.9</v>
      </c>
      <c r="AC142">
        <v>0.9</v>
      </c>
      <c r="AD142">
        <v>0.9</v>
      </c>
      <c r="AE142">
        <v>0</v>
      </c>
      <c r="AF142">
        <v>0.9</v>
      </c>
      <c r="AG142">
        <v>0</v>
      </c>
      <c r="AH142">
        <v>0</v>
      </c>
      <c r="AI142">
        <v>1</v>
      </c>
      <c r="AJ142">
        <v>0.8</v>
      </c>
      <c r="AK142">
        <v>0</v>
      </c>
      <c r="AL142">
        <v>0.9</v>
      </c>
      <c r="AM142">
        <v>0</v>
      </c>
      <c r="AN142">
        <v>0.9</v>
      </c>
      <c r="AO142">
        <v>1.8</v>
      </c>
      <c r="AP142">
        <v>0.9</v>
      </c>
      <c r="AQ142">
        <v>0</v>
      </c>
      <c r="AR142">
        <v>0</v>
      </c>
      <c r="AS142">
        <v>0</v>
      </c>
      <c r="AT142">
        <v>1.7</v>
      </c>
      <c r="AU142">
        <v>0</v>
      </c>
      <c r="AV142">
        <v>1</v>
      </c>
      <c r="AW142">
        <v>0.8</v>
      </c>
      <c r="AX142">
        <v>0</v>
      </c>
      <c r="AY142">
        <v>0</v>
      </c>
      <c r="AZ142">
        <v>0.9</v>
      </c>
      <c r="BA142">
        <v>0</v>
      </c>
      <c r="BB142">
        <v>1.8</v>
      </c>
      <c r="BC142">
        <v>1.8</v>
      </c>
      <c r="BD142">
        <v>0.9</v>
      </c>
      <c r="BE142">
        <v>0</v>
      </c>
      <c r="BF142">
        <v>1.7</v>
      </c>
      <c r="BG142">
        <v>0</v>
      </c>
      <c r="BH142">
        <v>0</v>
      </c>
      <c r="BI142">
        <v>0.8</v>
      </c>
      <c r="BJ142">
        <v>0</v>
      </c>
      <c r="BK142">
        <v>0</v>
      </c>
    </row>
    <row r="143" spans="1:63" x14ac:dyDescent="0.25">
      <c r="A143" s="3">
        <v>4</v>
      </c>
      <c r="B143" s="1">
        <v>4301</v>
      </c>
      <c r="C143" s="3" t="s">
        <v>771</v>
      </c>
      <c r="D143" t="s">
        <v>1164</v>
      </c>
      <c r="E143" s="3">
        <v>2</v>
      </c>
      <c r="F143" t="s">
        <v>13769</v>
      </c>
      <c r="G143" s="3">
        <v>220104005</v>
      </c>
      <c r="H143">
        <v>220104</v>
      </c>
      <c r="I143" s="3" t="s">
        <v>13768</v>
      </c>
      <c r="J143" t="s">
        <v>10393</v>
      </c>
      <c r="K143" s="3">
        <v>2</v>
      </c>
      <c r="L143">
        <v>4.7</v>
      </c>
      <c r="M143" s="3">
        <v>3.7</v>
      </c>
      <c r="N143">
        <v>4.5999999999999996</v>
      </c>
      <c r="O143" s="3">
        <v>1.8</v>
      </c>
      <c r="P143">
        <v>7.2</v>
      </c>
      <c r="Q143" s="3">
        <v>3.6</v>
      </c>
      <c r="R143">
        <v>2.6</v>
      </c>
      <c r="S143" s="3">
        <v>0</v>
      </c>
      <c r="T143" s="3">
        <v>0</v>
      </c>
      <c r="U143">
        <v>1.7</v>
      </c>
      <c r="V143">
        <v>2.6</v>
      </c>
      <c r="W143">
        <v>1.7</v>
      </c>
      <c r="X143">
        <v>2.5</v>
      </c>
      <c r="Y143">
        <v>3.7</v>
      </c>
      <c r="Z143">
        <v>1.8</v>
      </c>
      <c r="AA143">
        <v>0.9</v>
      </c>
      <c r="AB143">
        <v>8.1999999999999993</v>
      </c>
      <c r="AC143">
        <v>5.4</v>
      </c>
      <c r="AD143">
        <v>4.4000000000000004</v>
      </c>
      <c r="AE143">
        <v>2.6</v>
      </c>
      <c r="AF143">
        <v>4.3</v>
      </c>
      <c r="AG143">
        <v>0.9</v>
      </c>
      <c r="AH143">
        <v>1.7</v>
      </c>
      <c r="AI143">
        <v>4.2</v>
      </c>
      <c r="AJ143">
        <v>5.9</v>
      </c>
      <c r="AK143">
        <v>2.5</v>
      </c>
      <c r="AL143">
        <v>5.6</v>
      </c>
      <c r="AM143">
        <v>6.5</v>
      </c>
      <c r="AN143">
        <v>2.7</v>
      </c>
      <c r="AO143">
        <v>3.6</v>
      </c>
      <c r="AP143">
        <v>3.6</v>
      </c>
      <c r="AQ143">
        <v>0.9</v>
      </c>
      <c r="AR143">
        <v>0.9</v>
      </c>
      <c r="AS143">
        <v>1.7</v>
      </c>
      <c r="AT143">
        <v>6</v>
      </c>
      <c r="AU143">
        <v>0.9</v>
      </c>
      <c r="AV143">
        <v>3.4</v>
      </c>
      <c r="AW143">
        <v>5.9</v>
      </c>
      <c r="AX143">
        <v>2.5</v>
      </c>
      <c r="AY143">
        <v>3.7</v>
      </c>
      <c r="AZ143">
        <v>0.9</v>
      </c>
      <c r="BA143">
        <v>3.7</v>
      </c>
      <c r="BB143">
        <v>3.6</v>
      </c>
      <c r="BC143">
        <v>4.5</v>
      </c>
      <c r="BD143">
        <v>5.3</v>
      </c>
      <c r="BE143">
        <v>1.7</v>
      </c>
      <c r="BF143">
        <v>4.3</v>
      </c>
      <c r="BG143">
        <v>2.6</v>
      </c>
      <c r="BH143">
        <v>3.4</v>
      </c>
      <c r="BI143">
        <v>0.8</v>
      </c>
      <c r="BJ143">
        <v>2.5</v>
      </c>
      <c r="BK143">
        <v>0</v>
      </c>
    </row>
    <row r="144" spans="1:63" x14ac:dyDescent="0.25">
      <c r="A144" s="3">
        <v>4</v>
      </c>
      <c r="B144" s="1">
        <v>4301</v>
      </c>
      <c r="C144" s="3" t="s">
        <v>771</v>
      </c>
      <c r="D144" t="s">
        <v>1164</v>
      </c>
      <c r="E144" s="3">
        <v>3</v>
      </c>
      <c r="F144" t="s">
        <v>13367</v>
      </c>
      <c r="G144" s="3">
        <v>220104005</v>
      </c>
      <c r="H144">
        <v>220104</v>
      </c>
      <c r="I144" s="3" t="s">
        <v>13768</v>
      </c>
      <c r="J144" t="s">
        <v>10393</v>
      </c>
      <c r="K144" s="3">
        <v>3</v>
      </c>
      <c r="L144">
        <v>4.7</v>
      </c>
      <c r="M144" s="3">
        <v>2.8</v>
      </c>
      <c r="N144">
        <v>2.7</v>
      </c>
      <c r="O144" s="3">
        <v>1.8</v>
      </c>
      <c r="P144">
        <v>6.3</v>
      </c>
      <c r="Q144" s="3">
        <v>2.7</v>
      </c>
      <c r="R144">
        <v>2.6</v>
      </c>
      <c r="S144" s="3">
        <v>0</v>
      </c>
      <c r="T144" s="3">
        <v>0</v>
      </c>
      <c r="U144">
        <v>1.7</v>
      </c>
      <c r="V144">
        <v>2.6</v>
      </c>
      <c r="W144">
        <v>1.7</v>
      </c>
      <c r="X144">
        <v>2.5</v>
      </c>
      <c r="Y144">
        <v>3.7</v>
      </c>
      <c r="Z144">
        <v>1.8</v>
      </c>
      <c r="AA144">
        <v>0</v>
      </c>
      <c r="AB144">
        <v>7.2</v>
      </c>
      <c r="AC144">
        <v>4.5</v>
      </c>
      <c r="AD144">
        <v>3.6</v>
      </c>
      <c r="AE144">
        <v>2.6</v>
      </c>
      <c r="AF144">
        <v>3.5</v>
      </c>
      <c r="AG144">
        <v>0.9</v>
      </c>
      <c r="AH144">
        <v>1.7</v>
      </c>
      <c r="AI144">
        <v>4.2</v>
      </c>
      <c r="AJ144">
        <v>5.0999999999999996</v>
      </c>
      <c r="AK144">
        <v>2.5</v>
      </c>
      <c r="AL144">
        <v>4.7</v>
      </c>
      <c r="AM144">
        <v>6.5</v>
      </c>
      <c r="AN144">
        <v>1.8</v>
      </c>
      <c r="AO144">
        <v>1.8</v>
      </c>
      <c r="AP144">
        <v>2.7</v>
      </c>
      <c r="AQ144">
        <v>0.9</v>
      </c>
      <c r="AR144">
        <v>0.9</v>
      </c>
      <c r="AS144">
        <v>1.7</v>
      </c>
      <c r="AT144">
        <v>4.3</v>
      </c>
      <c r="AU144">
        <v>0.9</v>
      </c>
      <c r="AV144">
        <v>3.4</v>
      </c>
      <c r="AW144">
        <v>5.0999999999999996</v>
      </c>
      <c r="AX144">
        <v>2.5</v>
      </c>
      <c r="AY144">
        <v>3.7</v>
      </c>
      <c r="AZ144">
        <v>0</v>
      </c>
      <c r="BA144">
        <v>3.7</v>
      </c>
      <c r="BB144">
        <v>1.8</v>
      </c>
      <c r="BC144">
        <v>2.7</v>
      </c>
      <c r="BD144">
        <v>4.4000000000000004</v>
      </c>
      <c r="BE144">
        <v>1.7</v>
      </c>
      <c r="BF144">
        <v>2.6</v>
      </c>
      <c r="BG144">
        <v>2.6</v>
      </c>
      <c r="BH144">
        <v>3.4</v>
      </c>
      <c r="BI144">
        <v>1</v>
      </c>
      <c r="BJ144">
        <v>2.5</v>
      </c>
      <c r="BK144">
        <v>0</v>
      </c>
    </row>
    <row r="145" spans="1:63" x14ac:dyDescent="0.25">
      <c r="A145" s="3">
        <v>4</v>
      </c>
      <c r="B145" s="1">
        <v>4301</v>
      </c>
      <c r="C145" s="3" t="s">
        <v>771</v>
      </c>
      <c r="D145" t="s">
        <v>1164</v>
      </c>
      <c r="E145" s="3">
        <v>4</v>
      </c>
      <c r="F145" t="s">
        <v>13369</v>
      </c>
      <c r="G145" s="3">
        <v>220104005</v>
      </c>
      <c r="H145">
        <v>220104</v>
      </c>
      <c r="I145" s="3" t="s">
        <v>13768</v>
      </c>
      <c r="J145" t="s">
        <v>10393</v>
      </c>
      <c r="K145" s="3">
        <v>4</v>
      </c>
      <c r="L145">
        <v>0</v>
      </c>
      <c r="M145" s="3">
        <v>0.9</v>
      </c>
      <c r="N145">
        <v>1.8</v>
      </c>
      <c r="O145" s="3">
        <v>0</v>
      </c>
      <c r="P145">
        <v>0.9</v>
      </c>
      <c r="Q145" s="3">
        <v>0.9</v>
      </c>
      <c r="R145">
        <v>0</v>
      </c>
      <c r="S145" s="3">
        <v>0</v>
      </c>
      <c r="T145" s="3">
        <v>0</v>
      </c>
      <c r="U145">
        <v>0</v>
      </c>
      <c r="V145">
        <v>1</v>
      </c>
      <c r="W145">
        <v>0</v>
      </c>
      <c r="X145">
        <v>0</v>
      </c>
      <c r="Y145">
        <v>0</v>
      </c>
      <c r="Z145">
        <v>0</v>
      </c>
      <c r="AA145">
        <v>0.9</v>
      </c>
      <c r="AB145">
        <v>0.9</v>
      </c>
      <c r="AC145">
        <v>0.9</v>
      </c>
      <c r="AD145">
        <v>0.9</v>
      </c>
      <c r="AE145">
        <v>0</v>
      </c>
      <c r="AF145">
        <v>0.9</v>
      </c>
      <c r="AG145">
        <v>0</v>
      </c>
      <c r="AH145">
        <v>0</v>
      </c>
      <c r="AI145">
        <v>1</v>
      </c>
      <c r="AJ145">
        <v>0.8</v>
      </c>
      <c r="AK145">
        <v>0</v>
      </c>
      <c r="AL145">
        <v>0.9</v>
      </c>
      <c r="AM145">
        <v>0</v>
      </c>
      <c r="AN145">
        <v>0.9</v>
      </c>
      <c r="AO145">
        <v>1.8</v>
      </c>
      <c r="AP145">
        <v>0.9</v>
      </c>
      <c r="AQ145">
        <v>0</v>
      </c>
      <c r="AR145">
        <v>0</v>
      </c>
      <c r="AS145">
        <v>0</v>
      </c>
      <c r="AT145">
        <v>1.7</v>
      </c>
      <c r="AU145">
        <v>0</v>
      </c>
      <c r="AV145">
        <v>1</v>
      </c>
      <c r="AW145">
        <v>0.8</v>
      </c>
      <c r="AX145">
        <v>0</v>
      </c>
      <c r="AY145">
        <v>0</v>
      </c>
      <c r="AZ145">
        <v>0.9</v>
      </c>
      <c r="BA145">
        <v>0</v>
      </c>
      <c r="BB145">
        <v>1.8</v>
      </c>
      <c r="BC145">
        <v>1.8</v>
      </c>
      <c r="BD145">
        <v>0.9</v>
      </c>
      <c r="BE145">
        <v>0</v>
      </c>
      <c r="BF145">
        <v>1.7</v>
      </c>
      <c r="BG145">
        <v>0</v>
      </c>
      <c r="BH145">
        <v>0</v>
      </c>
      <c r="BI145">
        <v>0.8</v>
      </c>
      <c r="BJ145">
        <v>0</v>
      </c>
      <c r="BK145">
        <v>0</v>
      </c>
    </row>
    <row r="146" spans="1:63" x14ac:dyDescent="0.25">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1</v>
      </c>
      <c r="Q146" s="3">
        <v>0</v>
      </c>
      <c r="R146">
        <v>0</v>
      </c>
      <c r="S146" s="3">
        <v>0</v>
      </c>
      <c r="T146" s="3">
        <v>0</v>
      </c>
      <c r="U146">
        <v>0</v>
      </c>
      <c r="V146">
        <v>1</v>
      </c>
      <c r="W146">
        <v>0</v>
      </c>
      <c r="X146">
        <v>0</v>
      </c>
      <c r="Y146">
        <v>0</v>
      </c>
      <c r="Z146">
        <v>0</v>
      </c>
      <c r="AA146">
        <v>0</v>
      </c>
      <c r="AB146">
        <v>0</v>
      </c>
      <c r="AC146">
        <v>1</v>
      </c>
      <c r="AD146">
        <v>0</v>
      </c>
      <c r="AE146">
        <v>0</v>
      </c>
      <c r="AF146">
        <v>0</v>
      </c>
      <c r="AG146">
        <v>0</v>
      </c>
      <c r="AH146">
        <v>0</v>
      </c>
      <c r="AI146">
        <v>1</v>
      </c>
      <c r="AJ146">
        <v>0</v>
      </c>
      <c r="AK146">
        <v>0</v>
      </c>
      <c r="AL146">
        <v>0</v>
      </c>
      <c r="AM146">
        <v>0</v>
      </c>
      <c r="AN146">
        <v>0</v>
      </c>
      <c r="AO146">
        <v>0</v>
      </c>
      <c r="AP146">
        <v>1</v>
      </c>
      <c r="AQ146">
        <v>0</v>
      </c>
      <c r="AR146">
        <v>0</v>
      </c>
      <c r="AS146">
        <v>0</v>
      </c>
      <c r="AT146">
        <v>0</v>
      </c>
      <c r="AU146">
        <v>0</v>
      </c>
      <c r="AV146">
        <v>1</v>
      </c>
      <c r="AW146">
        <v>0</v>
      </c>
      <c r="AX146">
        <v>0</v>
      </c>
      <c r="AY146">
        <v>0</v>
      </c>
      <c r="AZ146">
        <v>0</v>
      </c>
      <c r="BA146">
        <v>0</v>
      </c>
      <c r="BB146">
        <v>0</v>
      </c>
      <c r="BC146">
        <v>1</v>
      </c>
      <c r="BD146">
        <v>0</v>
      </c>
      <c r="BE146">
        <v>0</v>
      </c>
      <c r="BF146">
        <v>0</v>
      </c>
      <c r="BG146">
        <v>0</v>
      </c>
      <c r="BH146">
        <v>0</v>
      </c>
      <c r="BI146">
        <v>1</v>
      </c>
      <c r="BJ146">
        <v>0</v>
      </c>
      <c r="BK146">
        <v>0</v>
      </c>
    </row>
    <row r="147" spans="1:63" x14ac:dyDescent="0.25">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1</v>
      </c>
      <c r="Q147" s="3">
        <v>0</v>
      </c>
      <c r="R147">
        <v>0</v>
      </c>
      <c r="S147" s="3">
        <v>0</v>
      </c>
      <c r="T147" s="3">
        <v>0</v>
      </c>
      <c r="U147">
        <v>0</v>
      </c>
      <c r="V147">
        <v>1</v>
      </c>
      <c r="W147">
        <v>0</v>
      </c>
      <c r="X147">
        <v>7.2</v>
      </c>
      <c r="Y147">
        <v>0</v>
      </c>
      <c r="Z147">
        <v>0</v>
      </c>
      <c r="AA147">
        <v>0</v>
      </c>
      <c r="AB147">
        <v>0</v>
      </c>
      <c r="AC147">
        <v>1</v>
      </c>
      <c r="AD147">
        <v>0</v>
      </c>
      <c r="AE147">
        <v>8.5</v>
      </c>
      <c r="AF147">
        <v>0</v>
      </c>
      <c r="AG147">
        <v>0</v>
      </c>
      <c r="AH147">
        <v>0</v>
      </c>
      <c r="AI147">
        <v>1</v>
      </c>
      <c r="AJ147">
        <v>0</v>
      </c>
      <c r="AK147">
        <v>0</v>
      </c>
      <c r="AL147">
        <v>7.3</v>
      </c>
      <c r="AM147">
        <v>0</v>
      </c>
      <c r="AN147">
        <v>0</v>
      </c>
      <c r="AO147">
        <v>0</v>
      </c>
      <c r="AP147">
        <v>1</v>
      </c>
      <c r="AQ147">
        <v>0</v>
      </c>
      <c r="AR147">
        <v>0</v>
      </c>
      <c r="AS147">
        <v>0</v>
      </c>
      <c r="AT147">
        <v>0</v>
      </c>
      <c r="AU147">
        <v>0</v>
      </c>
      <c r="AV147">
        <v>1</v>
      </c>
      <c r="AW147">
        <v>0</v>
      </c>
      <c r="AX147">
        <v>0</v>
      </c>
      <c r="AY147">
        <v>0</v>
      </c>
      <c r="AZ147">
        <v>0</v>
      </c>
      <c r="BA147">
        <v>0</v>
      </c>
      <c r="BB147">
        <v>0</v>
      </c>
      <c r="BC147">
        <v>1</v>
      </c>
      <c r="BD147">
        <v>0</v>
      </c>
      <c r="BE147">
        <v>8.5</v>
      </c>
      <c r="BF147">
        <v>0</v>
      </c>
      <c r="BG147">
        <v>0</v>
      </c>
      <c r="BH147">
        <v>8.8000000000000007</v>
      </c>
      <c r="BI147">
        <v>1</v>
      </c>
      <c r="BJ147">
        <v>0</v>
      </c>
      <c r="BK147">
        <v>0</v>
      </c>
    </row>
    <row r="148" spans="1:63" x14ac:dyDescent="0.25">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1</v>
      </c>
      <c r="Q148" s="3">
        <v>0</v>
      </c>
      <c r="R148">
        <v>0</v>
      </c>
      <c r="S148" s="3">
        <v>0</v>
      </c>
      <c r="T148" s="3">
        <v>0</v>
      </c>
      <c r="U148">
        <v>0</v>
      </c>
      <c r="V148">
        <v>1</v>
      </c>
      <c r="W148">
        <v>0</v>
      </c>
      <c r="X148">
        <v>7.2</v>
      </c>
      <c r="Y148">
        <v>0</v>
      </c>
      <c r="Z148">
        <v>0</v>
      </c>
      <c r="AA148">
        <v>0</v>
      </c>
      <c r="AB148">
        <v>0</v>
      </c>
      <c r="AC148">
        <v>1</v>
      </c>
      <c r="AD148">
        <v>0</v>
      </c>
      <c r="AE148">
        <v>8.5</v>
      </c>
      <c r="AF148">
        <v>0</v>
      </c>
      <c r="AG148">
        <v>0</v>
      </c>
      <c r="AH148">
        <v>0</v>
      </c>
      <c r="AI148">
        <v>1</v>
      </c>
      <c r="AJ148">
        <v>0</v>
      </c>
      <c r="AK148">
        <v>0</v>
      </c>
      <c r="AL148">
        <v>7.3</v>
      </c>
      <c r="AM148">
        <v>0</v>
      </c>
      <c r="AN148">
        <v>0</v>
      </c>
      <c r="AO148">
        <v>0</v>
      </c>
      <c r="AP148">
        <v>1</v>
      </c>
      <c r="AQ148">
        <v>0</v>
      </c>
      <c r="AR148">
        <v>0</v>
      </c>
      <c r="AS148">
        <v>0</v>
      </c>
      <c r="AT148">
        <v>0</v>
      </c>
      <c r="AU148">
        <v>0</v>
      </c>
      <c r="AV148">
        <v>1</v>
      </c>
      <c r="AW148">
        <v>0</v>
      </c>
      <c r="AX148">
        <v>0</v>
      </c>
      <c r="AY148">
        <v>0</v>
      </c>
      <c r="AZ148">
        <v>0</v>
      </c>
      <c r="BA148">
        <v>0</v>
      </c>
      <c r="BB148">
        <v>0</v>
      </c>
      <c r="BC148">
        <v>1</v>
      </c>
      <c r="BD148">
        <v>0</v>
      </c>
      <c r="BE148">
        <v>8.5</v>
      </c>
      <c r="BF148">
        <v>0</v>
      </c>
      <c r="BG148">
        <v>0</v>
      </c>
      <c r="BH148">
        <v>8.8000000000000007</v>
      </c>
      <c r="BI148">
        <v>1</v>
      </c>
      <c r="BJ148">
        <v>0</v>
      </c>
      <c r="BK148">
        <v>0</v>
      </c>
    </row>
    <row r="149" spans="1:63" x14ac:dyDescent="0.25">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1</v>
      </c>
      <c r="Q149" s="3">
        <v>0</v>
      </c>
      <c r="R149">
        <v>0</v>
      </c>
      <c r="S149" s="3">
        <v>0</v>
      </c>
      <c r="T149" s="3">
        <v>0</v>
      </c>
      <c r="U149">
        <v>0</v>
      </c>
      <c r="V149">
        <v>1</v>
      </c>
      <c r="W149">
        <v>0</v>
      </c>
      <c r="X149">
        <v>0</v>
      </c>
      <c r="Y149">
        <v>0</v>
      </c>
      <c r="Z149">
        <v>0</v>
      </c>
      <c r="AA149">
        <v>0</v>
      </c>
      <c r="AB149">
        <v>0</v>
      </c>
      <c r="AC149">
        <v>1</v>
      </c>
      <c r="AD149">
        <v>0</v>
      </c>
      <c r="AE149">
        <v>0</v>
      </c>
      <c r="AF149">
        <v>0</v>
      </c>
      <c r="AG149">
        <v>0</v>
      </c>
      <c r="AH149">
        <v>0</v>
      </c>
      <c r="AI149">
        <v>1</v>
      </c>
      <c r="AJ149">
        <v>0</v>
      </c>
      <c r="AK149">
        <v>0</v>
      </c>
      <c r="AL149">
        <v>0</v>
      </c>
      <c r="AM149">
        <v>0</v>
      </c>
      <c r="AN149">
        <v>0</v>
      </c>
      <c r="AO149">
        <v>0</v>
      </c>
      <c r="AP149">
        <v>1</v>
      </c>
      <c r="AQ149">
        <v>0</v>
      </c>
      <c r="AR149">
        <v>0</v>
      </c>
      <c r="AS149">
        <v>0</v>
      </c>
      <c r="AT149">
        <v>0</v>
      </c>
      <c r="AU149">
        <v>0</v>
      </c>
      <c r="AV149">
        <v>1</v>
      </c>
      <c r="AW149">
        <v>0</v>
      </c>
      <c r="AX149">
        <v>0</v>
      </c>
      <c r="AY149">
        <v>0</v>
      </c>
      <c r="AZ149">
        <v>0</v>
      </c>
      <c r="BA149">
        <v>0</v>
      </c>
      <c r="BB149">
        <v>0</v>
      </c>
      <c r="BC149">
        <v>1</v>
      </c>
      <c r="BD149">
        <v>0</v>
      </c>
      <c r="BE149">
        <v>0</v>
      </c>
      <c r="BF149">
        <v>0</v>
      </c>
      <c r="BG149">
        <v>0</v>
      </c>
      <c r="BH149">
        <v>0</v>
      </c>
      <c r="BI149">
        <v>1</v>
      </c>
      <c r="BJ149">
        <v>0</v>
      </c>
      <c r="BK149">
        <v>0</v>
      </c>
    </row>
    <row r="150" spans="1:63" x14ac:dyDescent="0.25">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1</v>
      </c>
      <c r="Q150" s="3">
        <v>3.2</v>
      </c>
      <c r="R150">
        <v>0</v>
      </c>
      <c r="S150" s="3">
        <v>0</v>
      </c>
      <c r="T150" s="3">
        <v>0</v>
      </c>
      <c r="U150">
        <v>0</v>
      </c>
      <c r="V150">
        <v>1</v>
      </c>
      <c r="W150">
        <v>3.1</v>
      </c>
      <c r="X150">
        <v>0</v>
      </c>
      <c r="Y150">
        <v>0</v>
      </c>
      <c r="Z150">
        <v>0</v>
      </c>
      <c r="AA150">
        <v>0</v>
      </c>
      <c r="AB150">
        <v>0</v>
      </c>
      <c r="AC150">
        <v>3.2</v>
      </c>
      <c r="AD150">
        <v>0</v>
      </c>
      <c r="AE150">
        <v>0</v>
      </c>
      <c r="AF150">
        <v>0</v>
      </c>
      <c r="AG150">
        <v>0</v>
      </c>
      <c r="AH150">
        <v>0</v>
      </c>
      <c r="AI150">
        <v>1</v>
      </c>
      <c r="AJ150">
        <v>0</v>
      </c>
      <c r="AK150">
        <v>0</v>
      </c>
      <c r="AL150">
        <v>0</v>
      </c>
      <c r="AM150">
        <v>0</v>
      </c>
      <c r="AN150">
        <v>0</v>
      </c>
      <c r="AO150">
        <v>0</v>
      </c>
      <c r="AP150">
        <v>3.2</v>
      </c>
      <c r="AQ150">
        <v>0</v>
      </c>
      <c r="AR150">
        <v>0</v>
      </c>
      <c r="AS150">
        <v>0</v>
      </c>
      <c r="AT150">
        <v>0</v>
      </c>
      <c r="AU150">
        <v>0</v>
      </c>
      <c r="AV150">
        <v>1</v>
      </c>
      <c r="AW150">
        <v>0</v>
      </c>
      <c r="AX150">
        <v>0</v>
      </c>
      <c r="AY150">
        <v>3.2</v>
      </c>
      <c r="AZ150">
        <v>0</v>
      </c>
      <c r="BA150">
        <v>0</v>
      </c>
      <c r="BB150">
        <v>0</v>
      </c>
      <c r="BC150">
        <v>1</v>
      </c>
      <c r="BD150">
        <v>0</v>
      </c>
      <c r="BE150">
        <v>6.2</v>
      </c>
      <c r="BF150">
        <v>0</v>
      </c>
      <c r="BG150">
        <v>0</v>
      </c>
      <c r="BH150">
        <v>0</v>
      </c>
      <c r="BI150">
        <v>1</v>
      </c>
      <c r="BJ150">
        <v>0</v>
      </c>
      <c r="BK150">
        <v>0</v>
      </c>
    </row>
    <row r="151" spans="1:63" x14ac:dyDescent="0.25">
      <c r="A151" s="3">
        <v>4</v>
      </c>
      <c r="B151" s="1">
        <v>4303</v>
      </c>
      <c r="C151" s="3" t="s">
        <v>771</v>
      </c>
      <c r="D151" t="s">
        <v>1170</v>
      </c>
      <c r="E151" s="3">
        <v>2</v>
      </c>
      <c r="F151" t="s">
        <v>13769</v>
      </c>
      <c r="G151" s="3">
        <v>220104005</v>
      </c>
      <c r="H151">
        <v>220104</v>
      </c>
      <c r="I151" s="3" t="s">
        <v>13768</v>
      </c>
      <c r="J151" t="s">
        <v>10393</v>
      </c>
      <c r="K151" s="3">
        <v>2</v>
      </c>
      <c r="L151">
        <v>3.2</v>
      </c>
      <c r="M151" s="3">
        <v>3.2</v>
      </c>
      <c r="N151">
        <v>0</v>
      </c>
      <c r="O151" s="3">
        <v>0</v>
      </c>
      <c r="P151">
        <v>3.2</v>
      </c>
      <c r="Q151" s="3">
        <v>3.2</v>
      </c>
      <c r="R151">
        <v>3.1</v>
      </c>
      <c r="S151" s="3">
        <v>3.1</v>
      </c>
      <c r="T151" s="3">
        <v>3.1</v>
      </c>
      <c r="U151">
        <v>3.1</v>
      </c>
      <c r="V151">
        <v>1</v>
      </c>
      <c r="W151">
        <v>3.1</v>
      </c>
      <c r="X151">
        <v>3.1</v>
      </c>
      <c r="Y151">
        <v>0</v>
      </c>
      <c r="Z151">
        <v>0</v>
      </c>
      <c r="AA151">
        <v>3.2</v>
      </c>
      <c r="AB151">
        <v>0</v>
      </c>
      <c r="AC151">
        <v>6.4</v>
      </c>
      <c r="AD151">
        <v>3.2</v>
      </c>
      <c r="AE151">
        <v>0</v>
      </c>
      <c r="AF151">
        <v>3.1</v>
      </c>
      <c r="AG151">
        <v>0</v>
      </c>
      <c r="AH151">
        <v>0</v>
      </c>
      <c r="AI151">
        <v>3.1</v>
      </c>
      <c r="AJ151">
        <v>6.2</v>
      </c>
      <c r="AK151">
        <v>0</v>
      </c>
      <c r="AL151">
        <v>6.4</v>
      </c>
      <c r="AM151">
        <v>0</v>
      </c>
      <c r="AN151">
        <v>0</v>
      </c>
      <c r="AO151">
        <v>0</v>
      </c>
      <c r="AP151">
        <v>6.4</v>
      </c>
      <c r="AQ151">
        <v>0</v>
      </c>
      <c r="AR151">
        <v>0</v>
      </c>
      <c r="AS151">
        <v>3.1</v>
      </c>
      <c r="AT151">
        <v>0</v>
      </c>
      <c r="AU151">
        <v>0</v>
      </c>
      <c r="AV151">
        <v>1</v>
      </c>
      <c r="AW151">
        <v>3.1</v>
      </c>
      <c r="AX151">
        <v>3.1</v>
      </c>
      <c r="AY151">
        <v>6.4</v>
      </c>
      <c r="AZ151">
        <v>3.2</v>
      </c>
      <c r="BA151">
        <v>6.4</v>
      </c>
      <c r="BB151">
        <v>6.4</v>
      </c>
      <c r="BC151">
        <v>6.4</v>
      </c>
      <c r="BD151">
        <v>0</v>
      </c>
      <c r="BE151">
        <v>3.1</v>
      </c>
      <c r="BF151">
        <v>0</v>
      </c>
      <c r="BG151">
        <v>3.1</v>
      </c>
      <c r="BH151">
        <v>0</v>
      </c>
      <c r="BI151">
        <v>9.3000000000000007</v>
      </c>
      <c r="BJ151">
        <v>9.3000000000000007</v>
      </c>
      <c r="BK151">
        <v>3.1</v>
      </c>
    </row>
    <row r="152" spans="1:63" x14ac:dyDescent="0.25">
      <c r="A152" s="3">
        <v>4</v>
      </c>
      <c r="B152" s="1">
        <v>4303</v>
      </c>
      <c r="C152" s="3" t="s">
        <v>771</v>
      </c>
      <c r="D152" t="s">
        <v>1170</v>
      </c>
      <c r="E152" s="3">
        <v>3</v>
      </c>
      <c r="F152" t="s">
        <v>13367</v>
      </c>
      <c r="G152" s="3">
        <v>220104005</v>
      </c>
      <c r="H152">
        <v>220104</v>
      </c>
      <c r="I152" s="3" t="s">
        <v>13768</v>
      </c>
      <c r="J152" t="s">
        <v>10393</v>
      </c>
      <c r="K152" s="3">
        <v>3</v>
      </c>
      <c r="L152">
        <v>3.2</v>
      </c>
      <c r="M152" s="3">
        <v>3.2</v>
      </c>
      <c r="N152">
        <v>0</v>
      </c>
      <c r="O152" s="3">
        <v>0</v>
      </c>
      <c r="P152">
        <v>3.2</v>
      </c>
      <c r="Q152" s="3">
        <v>0</v>
      </c>
      <c r="R152">
        <v>3.1</v>
      </c>
      <c r="S152" s="3">
        <v>3.1</v>
      </c>
      <c r="T152" s="3">
        <v>3.1</v>
      </c>
      <c r="U152">
        <v>3.1</v>
      </c>
      <c r="V152">
        <v>1</v>
      </c>
      <c r="W152">
        <v>0</v>
      </c>
      <c r="X152">
        <v>3.1</v>
      </c>
      <c r="Y152">
        <v>0</v>
      </c>
      <c r="Z152">
        <v>0</v>
      </c>
      <c r="AA152">
        <v>3.2</v>
      </c>
      <c r="AB152">
        <v>0</v>
      </c>
      <c r="AC152">
        <v>3.2</v>
      </c>
      <c r="AD152">
        <v>3.2</v>
      </c>
      <c r="AE152">
        <v>0</v>
      </c>
      <c r="AF152">
        <v>3.1</v>
      </c>
      <c r="AG152">
        <v>0</v>
      </c>
      <c r="AH152">
        <v>0</v>
      </c>
      <c r="AI152">
        <v>3.1</v>
      </c>
      <c r="AJ152">
        <v>6.2</v>
      </c>
      <c r="AK152">
        <v>0</v>
      </c>
      <c r="AL152">
        <v>6.4</v>
      </c>
      <c r="AM152">
        <v>0</v>
      </c>
      <c r="AN152">
        <v>0</v>
      </c>
      <c r="AO152">
        <v>0</v>
      </c>
      <c r="AP152">
        <v>3.2</v>
      </c>
      <c r="AQ152">
        <v>0</v>
      </c>
      <c r="AR152">
        <v>0</v>
      </c>
      <c r="AS152">
        <v>3.1</v>
      </c>
      <c r="AT152">
        <v>0</v>
      </c>
      <c r="AU152">
        <v>0</v>
      </c>
      <c r="AV152">
        <v>1</v>
      </c>
      <c r="AW152">
        <v>3.1</v>
      </c>
      <c r="AX152">
        <v>3.1</v>
      </c>
      <c r="AY152">
        <v>3.2</v>
      </c>
      <c r="AZ152">
        <v>3.2</v>
      </c>
      <c r="BA152">
        <v>6.4</v>
      </c>
      <c r="BB152">
        <v>6.4</v>
      </c>
      <c r="BC152">
        <v>6.4</v>
      </c>
      <c r="BD152">
        <v>0</v>
      </c>
      <c r="BE152">
        <v>0</v>
      </c>
      <c r="BF152">
        <v>0</v>
      </c>
      <c r="BG152">
        <v>3.1</v>
      </c>
      <c r="BH152">
        <v>0</v>
      </c>
      <c r="BI152">
        <v>9.3000000000000007</v>
      </c>
      <c r="BJ152">
        <v>9.3000000000000007</v>
      </c>
      <c r="BK152">
        <v>3.1</v>
      </c>
    </row>
    <row r="153" spans="1:63" x14ac:dyDescent="0.25">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1</v>
      </c>
      <c r="Q153" s="3">
        <v>3.2</v>
      </c>
      <c r="R153">
        <v>0</v>
      </c>
      <c r="S153" s="3">
        <v>0</v>
      </c>
      <c r="T153" s="3">
        <v>0</v>
      </c>
      <c r="U153">
        <v>0</v>
      </c>
      <c r="V153">
        <v>1</v>
      </c>
      <c r="W153">
        <v>3.1</v>
      </c>
      <c r="X153">
        <v>0</v>
      </c>
      <c r="Y153">
        <v>0</v>
      </c>
      <c r="Z153">
        <v>0</v>
      </c>
      <c r="AA153">
        <v>0</v>
      </c>
      <c r="AB153">
        <v>0</v>
      </c>
      <c r="AC153">
        <v>3.2</v>
      </c>
      <c r="AD153">
        <v>0</v>
      </c>
      <c r="AE153">
        <v>0</v>
      </c>
      <c r="AF153">
        <v>0</v>
      </c>
      <c r="AG153">
        <v>0</v>
      </c>
      <c r="AH153">
        <v>0</v>
      </c>
      <c r="AI153">
        <v>1</v>
      </c>
      <c r="AJ153">
        <v>0</v>
      </c>
      <c r="AK153">
        <v>0</v>
      </c>
      <c r="AL153">
        <v>0</v>
      </c>
      <c r="AM153">
        <v>0</v>
      </c>
      <c r="AN153">
        <v>0</v>
      </c>
      <c r="AO153">
        <v>0</v>
      </c>
      <c r="AP153">
        <v>3.2</v>
      </c>
      <c r="AQ153">
        <v>0</v>
      </c>
      <c r="AR153">
        <v>0</v>
      </c>
      <c r="AS153">
        <v>0</v>
      </c>
      <c r="AT153">
        <v>0</v>
      </c>
      <c r="AU153">
        <v>0</v>
      </c>
      <c r="AV153">
        <v>1</v>
      </c>
      <c r="AW153">
        <v>0</v>
      </c>
      <c r="AX153">
        <v>0</v>
      </c>
      <c r="AY153">
        <v>3.2</v>
      </c>
      <c r="AZ153">
        <v>0</v>
      </c>
      <c r="BA153">
        <v>0</v>
      </c>
      <c r="BB153">
        <v>0</v>
      </c>
      <c r="BC153">
        <v>1</v>
      </c>
      <c r="BD153">
        <v>0</v>
      </c>
      <c r="BE153">
        <v>3.1</v>
      </c>
      <c r="BF153">
        <v>0</v>
      </c>
      <c r="BG153">
        <v>0</v>
      </c>
      <c r="BH153">
        <v>0</v>
      </c>
      <c r="BI153">
        <v>1</v>
      </c>
      <c r="BJ153">
        <v>0</v>
      </c>
      <c r="BK153">
        <v>0</v>
      </c>
    </row>
    <row r="154" spans="1:63" x14ac:dyDescent="0.25">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1</v>
      </c>
      <c r="Q154" s="3">
        <v>0</v>
      </c>
      <c r="R154">
        <v>0</v>
      </c>
      <c r="S154" s="3">
        <v>0</v>
      </c>
      <c r="T154" s="3">
        <v>0</v>
      </c>
      <c r="U154">
        <v>0</v>
      </c>
      <c r="V154">
        <v>1</v>
      </c>
      <c r="W154">
        <v>0</v>
      </c>
      <c r="X154">
        <v>0</v>
      </c>
      <c r="Y154">
        <v>9.4</v>
      </c>
      <c r="Z154">
        <v>0</v>
      </c>
      <c r="AA154">
        <v>0</v>
      </c>
      <c r="AB154">
        <v>0</v>
      </c>
      <c r="AC154">
        <v>1</v>
      </c>
      <c r="AD154">
        <v>0</v>
      </c>
      <c r="AE154">
        <v>0</v>
      </c>
      <c r="AF154">
        <v>0</v>
      </c>
      <c r="AG154">
        <v>0</v>
      </c>
      <c r="AH154">
        <v>0</v>
      </c>
      <c r="AI154">
        <v>1</v>
      </c>
      <c r="AJ154">
        <v>0</v>
      </c>
      <c r="AK154">
        <v>0</v>
      </c>
      <c r="AL154">
        <v>0</v>
      </c>
      <c r="AM154">
        <v>0</v>
      </c>
      <c r="AN154">
        <v>0</v>
      </c>
      <c r="AO154">
        <v>0</v>
      </c>
      <c r="AP154">
        <v>9</v>
      </c>
      <c r="AQ154">
        <v>0</v>
      </c>
      <c r="AR154">
        <v>0</v>
      </c>
      <c r="AS154">
        <v>0</v>
      </c>
      <c r="AT154">
        <v>0</v>
      </c>
      <c r="AU154">
        <v>0</v>
      </c>
      <c r="AV154">
        <v>1</v>
      </c>
      <c r="AW154">
        <v>0</v>
      </c>
      <c r="AX154">
        <v>0</v>
      </c>
      <c r="AY154">
        <v>0</v>
      </c>
      <c r="AZ154">
        <v>9.3000000000000007</v>
      </c>
      <c r="BA154">
        <v>0</v>
      </c>
      <c r="BB154">
        <v>0</v>
      </c>
      <c r="BC154">
        <v>1</v>
      </c>
      <c r="BD154">
        <v>0</v>
      </c>
      <c r="BE154">
        <v>0</v>
      </c>
      <c r="BF154">
        <v>0</v>
      </c>
      <c r="BG154">
        <v>0</v>
      </c>
      <c r="BH154">
        <v>0</v>
      </c>
      <c r="BI154">
        <v>1</v>
      </c>
      <c r="BJ154">
        <v>9.3000000000000007</v>
      </c>
      <c r="BK154">
        <v>0</v>
      </c>
    </row>
    <row r="155" spans="1:63" x14ac:dyDescent="0.25">
      <c r="A155" s="3">
        <v>4</v>
      </c>
      <c r="B155" s="1">
        <v>4304</v>
      </c>
      <c r="C155" s="3" t="s">
        <v>771</v>
      </c>
      <c r="D155" t="s">
        <v>1173</v>
      </c>
      <c r="E155" s="3">
        <v>2</v>
      </c>
      <c r="F155" t="s">
        <v>13769</v>
      </c>
      <c r="G155" s="3">
        <v>220104005</v>
      </c>
      <c r="H155">
        <v>220104</v>
      </c>
      <c r="I155" s="3" t="s">
        <v>13768</v>
      </c>
      <c r="J155" t="s">
        <v>10393</v>
      </c>
      <c r="K155" s="3">
        <v>2</v>
      </c>
      <c r="L155">
        <v>9.4</v>
      </c>
      <c r="M155" s="3">
        <v>9.3000000000000007</v>
      </c>
      <c r="N155">
        <v>0</v>
      </c>
      <c r="O155" s="3">
        <v>0</v>
      </c>
      <c r="P155">
        <v>1</v>
      </c>
      <c r="Q155" s="3">
        <v>8.9</v>
      </c>
      <c r="R155">
        <v>0</v>
      </c>
      <c r="S155" s="3">
        <v>0</v>
      </c>
      <c r="T155" s="3">
        <v>0</v>
      </c>
      <c r="U155">
        <v>9.4</v>
      </c>
      <c r="V155">
        <v>1</v>
      </c>
      <c r="W155">
        <v>0</v>
      </c>
      <c r="X155">
        <v>8.1999999999999993</v>
      </c>
      <c r="Y155">
        <v>9.4</v>
      </c>
      <c r="Z155">
        <v>0</v>
      </c>
      <c r="AA155">
        <v>0</v>
      </c>
      <c r="AB155">
        <v>0</v>
      </c>
      <c r="AC155">
        <v>9</v>
      </c>
      <c r="AD155">
        <v>8.9</v>
      </c>
      <c r="AE155">
        <v>0</v>
      </c>
      <c r="AF155">
        <v>9.4</v>
      </c>
      <c r="AG155">
        <v>0</v>
      </c>
      <c r="AH155">
        <v>0</v>
      </c>
      <c r="AI155">
        <v>1</v>
      </c>
      <c r="AJ155">
        <v>9.3000000000000007</v>
      </c>
      <c r="AK155">
        <v>0</v>
      </c>
      <c r="AL155">
        <v>0</v>
      </c>
      <c r="AM155">
        <v>0</v>
      </c>
      <c r="AN155">
        <v>0</v>
      </c>
      <c r="AO155">
        <v>9.1</v>
      </c>
      <c r="AP155">
        <v>9</v>
      </c>
      <c r="AQ155">
        <v>0</v>
      </c>
      <c r="AR155">
        <v>0</v>
      </c>
      <c r="AS155">
        <v>9.4</v>
      </c>
      <c r="AT155">
        <v>9.4</v>
      </c>
      <c r="AU155">
        <v>0</v>
      </c>
      <c r="AV155">
        <v>1</v>
      </c>
      <c r="AW155">
        <v>0</v>
      </c>
      <c r="AX155">
        <v>0</v>
      </c>
      <c r="AY155">
        <v>9.4</v>
      </c>
      <c r="AZ155">
        <v>9.3000000000000007</v>
      </c>
      <c r="BA155">
        <v>0</v>
      </c>
      <c r="BB155">
        <v>0</v>
      </c>
      <c r="BC155">
        <v>18</v>
      </c>
      <c r="BD155">
        <v>0</v>
      </c>
      <c r="BE155">
        <v>0</v>
      </c>
      <c r="BF155">
        <v>0</v>
      </c>
      <c r="BG155">
        <v>9.4</v>
      </c>
      <c r="BH155">
        <v>9.4</v>
      </c>
      <c r="BI155">
        <v>1</v>
      </c>
      <c r="BJ155">
        <v>18.7</v>
      </c>
      <c r="BK155">
        <v>0</v>
      </c>
    </row>
    <row r="156" spans="1:63" x14ac:dyDescent="0.25">
      <c r="A156" s="3">
        <v>4</v>
      </c>
      <c r="B156" s="1">
        <v>4304</v>
      </c>
      <c r="C156" s="3" t="s">
        <v>771</v>
      </c>
      <c r="D156" t="s">
        <v>1173</v>
      </c>
      <c r="E156" s="3">
        <v>3</v>
      </c>
      <c r="F156" t="s">
        <v>13367</v>
      </c>
      <c r="G156" s="3">
        <v>220104005</v>
      </c>
      <c r="H156">
        <v>220104</v>
      </c>
      <c r="I156" s="3" t="s">
        <v>13768</v>
      </c>
      <c r="J156" t="s">
        <v>10393</v>
      </c>
      <c r="K156" s="3">
        <v>3</v>
      </c>
      <c r="L156">
        <v>9.4</v>
      </c>
      <c r="M156" s="3">
        <v>9.3000000000000007</v>
      </c>
      <c r="N156">
        <v>0</v>
      </c>
      <c r="O156" s="3">
        <v>0</v>
      </c>
      <c r="P156">
        <v>1</v>
      </c>
      <c r="Q156" s="3">
        <v>8.9</v>
      </c>
      <c r="R156">
        <v>0</v>
      </c>
      <c r="S156" s="3">
        <v>0</v>
      </c>
      <c r="T156" s="3">
        <v>0</v>
      </c>
      <c r="U156">
        <v>9.4</v>
      </c>
      <c r="V156">
        <v>1</v>
      </c>
      <c r="W156">
        <v>0</v>
      </c>
      <c r="X156">
        <v>8.1999999999999993</v>
      </c>
      <c r="Y156">
        <v>0</v>
      </c>
      <c r="Z156">
        <v>0</v>
      </c>
      <c r="AA156">
        <v>0</v>
      </c>
      <c r="AB156">
        <v>0</v>
      </c>
      <c r="AC156">
        <v>9</v>
      </c>
      <c r="AD156">
        <v>8.9</v>
      </c>
      <c r="AE156">
        <v>0</v>
      </c>
      <c r="AF156">
        <v>9.4</v>
      </c>
      <c r="AG156">
        <v>0</v>
      </c>
      <c r="AH156">
        <v>0</v>
      </c>
      <c r="AI156">
        <v>1</v>
      </c>
      <c r="AJ156">
        <v>9.3000000000000007</v>
      </c>
      <c r="AK156">
        <v>0</v>
      </c>
      <c r="AL156">
        <v>0</v>
      </c>
      <c r="AM156">
        <v>0</v>
      </c>
      <c r="AN156">
        <v>0</v>
      </c>
      <c r="AO156">
        <v>9.1</v>
      </c>
      <c r="AP156">
        <v>1</v>
      </c>
      <c r="AQ156">
        <v>0</v>
      </c>
      <c r="AR156">
        <v>0</v>
      </c>
      <c r="AS156">
        <v>9.4</v>
      </c>
      <c r="AT156">
        <v>9.4</v>
      </c>
      <c r="AU156">
        <v>0</v>
      </c>
      <c r="AV156">
        <v>1</v>
      </c>
      <c r="AW156">
        <v>0</v>
      </c>
      <c r="AX156">
        <v>0</v>
      </c>
      <c r="AY156">
        <v>9.4</v>
      </c>
      <c r="AZ156">
        <v>0</v>
      </c>
      <c r="BA156">
        <v>0</v>
      </c>
      <c r="BB156">
        <v>0</v>
      </c>
      <c r="BC156">
        <v>18</v>
      </c>
      <c r="BD156">
        <v>0</v>
      </c>
      <c r="BE156">
        <v>0</v>
      </c>
      <c r="BF156">
        <v>0</v>
      </c>
      <c r="BG156">
        <v>9.4</v>
      </c>
      <c r="BH156">
        <v>9.4</v>
      </c>
      <c r="BI156">
        <v>1</v>
      </c>
      <c r="BJ156">
        <v>9.3000000000000007</v>
      </c>
      <c r="BK156">
        <v>0</v>
      </c>
    </row>
    <row r="157" spans="1:63" x14ac:dyDescent="0.25">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1</v>
      </c>
      <c r="Q157" s="3">
        <v>0</v>
      </c>
      <c r="R157">
        <v>0</v>
      </c>
      <c r="S157" s="3">
        <v>0</v>
      </c>
      <c r="T157" s="3">
        <v>0</v>
      </c>
      <c r="U157">
        <v>0</v>
      </c>
      <c r="V157">
        <v>1</v>
      </c>
      <c r="W157">
        <v>0</v>
      </c>
      <c r="X157">
        <v>0</v>
      </c>
      <c r="Y157">
        <v>9.4</v>
      </c>
      <c r="Z157">
        <v>0</v>
      </c>
      <c r="AA157">
        <v>0</v>
      </c>
      <c r="AB157">
        <v>0</v>
      </c>
      <c r="AC157">
        <v>1</v>
      </c>
      <c r="AD157">
        <v>0</v>
      </c>
      <c r="AE157">
        <v>0</v>
      </c>
      <c r="AF157">
        <v>0</v>
      </c>
      <c r="AG157">
        <v>0</v>
      </c>
      <c r="AH157">
        <v>0</v>
      </c>
      <c r="AI157">
        <v>1</v>
      </c>
      <c r="AJ157">
        <v>0</v>
      </c>
      <c r="AK157">
        <v>0</v>
      </c>
      <c r="AL157">
        <v>0</v>
      </c>
      <c r="AM157">
        <v>0</v>
      </c>
      <c r="AN157">
        <v>0</v>
      </c>
      <c r="AO157">
        <v>0</v>
      </c>
      <c r="AP157">
        <v>9</v>
      </c>
      <c r="AQ157">
        <v>0</v>
      </c>
      <c r="AR157">
        <v>0</v>
      </c>
      <c r="AS157">
        <v>0</v>
      </c>
      <c r="AT157">
        <v>0</v>
      </c>
      <c r="AU157">
        <v>0</v>
      </c>
      <c r="AV157">
        <v>1</v>
      </c>
      <c r="AW157">
        <v>0</v>
      </c>
      <c r="AX157">
        <v>0</v>
      </c>
      <c r="AY157">
        <v>0</v>
      </c>
      <c r="AZ157">
        <v>9.3000000000000007</v>
      </c>
      <c r="BA157">
        <v>0</v>
      </c>
      <c r="BB157">
        <v>0</v>
      </c>
      <c r="BC157">
        <v>1</v>
      </c>
      <c r="BD157">
        <v>0</v>
      </c>
      <c r="BE157">
        <v>0</v>
      </c>
      <c r="BF157">
        <v>0</v>
      </c>
      <c r="BG157">
        <v>0</v>
      </c>
      <c r="BH157">
        <v>0</v>
      </c>
      <c r="BI157">
        <v>1</v>
      </c>
      <c r="BJ157">
        <v>9.3000000000000007</v>
      </c>
      <c r="BK157">
        <v>0</v>
      </c>
    </row>
    <row r="158" spans="1:63" x14ac:dyDescent="0.25">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1</v>
      </c>
      <c r="Q158" s="3">
        <v>0</v>
      </c>
      <c r="R158">
        <v>0</v>
      </c>
      <c r="S158" s="3">
        <v>0</v>
      </c>
      <c r="T158" s="3">
        <v>0</v>
      </c>
      <c r="U158">
        <v>0</v>
      </c>
      <c r="V158">
        <v>1</v>
      </c>
      <c r="W158">
        <v>0</v>
      </c>
      <c r="X158">
        <v>0</v>
      </c>
      <c r="Y158">
        <v>0</v>
      </c>
      <c r="Z158">
        <v>0</v>
      </c>
      <c r="AA158">
        <v>0</v>
      </c>
      <c r="AB158">
        <v>0</v>
      </c>
      <c r="AC158">
        <v>1</v>
      </c>
      <c r="AD158">
        <v>0</v>
      </c>
      <c r="AE158">
        <v>0</v>
      </c>
      <c r="AF158">
        <v>0</v>
      </c>
      <c r="AG158">
        <v>0</v>
      </c>
      <c r="AH158">
        <v>0</v>
      </c>
      <c r="AI158">
        <v>1</v>
      </c>
      <c r="AJ158">
        <v>0</v>
      </c>
      <c r="AK158">
        <v>0</v>
      </c>
      <c r="AL158">
        <v>0</v>
      </c>
      <c r="AM158">
        <v>0</v>
      </c>
      <c r="AN158">
        <v>0</v>
      </c>
      <c r="AO158">
        <v>0</v>
      </c>
      <c r="AP158">
        <v>1</v>
      </c>
      <c r="AQ158">
        <v>0</v>
      </c>
      <c r="AR158">
        <v>0</v>
      </c>
      <c r="AS158">
        <v>0</v>
      </c>
      <c r="AT158">
        <v>0</v>
      </c>
      <c r="AU158">
        <v>0</v>
      </c>
      <c r="AV158">
        <v>1</v>
      </c>
      <c r="AW158">
        <v>0</v>
      </c>
      <c r="AX158">
        <v>0</v>
      </c>
      <c r="AY158">
        <v>0</v>
      </c>
      <c r="AZ158">
        <v>0</v>
      </c>
      <c r="BA158">
        <v>0</v>
      </c>
      <c r="BB158">
        <v>0</v>
      </c>
      <c r="BC158">
        <v>1</v>
      </c>
      <c r="BD158">
        <v>0</v>
      </c>
      <c r="BE158">
        <v>0</v>
      </c>
      <c r="BF158">
        <v>0</v>
      </c>
      <c r="BG158">
        <v>0</v>
      </c>
      <c r="BH158">
        <v>0</v>
      </c>
      <c r="BI158">
        <v>1</v>
      </c>
      <c r="BJ158">
        <v>0</v>
      </c>
      <c r="BK158">
        <v>0</v>
      </c>
    </row>
    <row r="159" spans="1:63" x14ac:dyDescent="0.25">
      <c r="A159" s="3">
        <v>4</v>
      </c>
      <c r="B159" s="1">
        <v>4305</v>
      </c>
      <c r="C159" s="3" t="s">
        <v>771</v>
      </c>
      <c r="D159" t="s">
        <v>1176</v>
      </c>
      <c r="E159" s="3">
        <v>2</v>
      </c>
      <c r="F159" t="s">
        <v>13769</v>
      </c>
      <c r="G159" s="3">
        <v>220104005</v>
      </c>
      <c r="H159">
        <v>220104</v>
      </c>
      <c r="I159" s="3" t="s">
        <v>13768</v>
      </c>
      <c r="J159" t="s">
        <v>10393</v>
      </c>
      <c r="K159" s="3">
        <v>2</v>
      </c>
      <c r="L159">
        <v>0</v>
      </c>
      <c r="M159" s="3">
        <v>0</v>
      </c>
      <c r="N159">
        <v>22.2</v>
      </c>
      <c r="O159" s="3">
        <v>0</v>
      </c>
      <c r="P159">
        <v>1</v>
      </c>
      <c r="Q159" s="3">
        <v>0</v>
      </c>
      <c r="R159">
        <v>0</v>
      </c>
      <c r="S159" s="3">
        <v>0</v>
      </c>
      <c r="T159" s="3">
        <v>0</v>
      </c>
      <c r="U159">
        <v>0</v>
      </c>
      <c r="V159">
        <v>1</v>
      </c>
      <c r="W159">
        <v>24.4</v>
      </c>
      <c r="X159">
        <v>22.9</v>
      </c>
      <c r="Y159">
        <v>0</v>
      </c>
      <c r="Z159">
        <v>0</v>
      </c>
      <c r="AA159">
        <v>0</v>
      </c>
      <c r="AB159">
        <v>0</v>
      </c>
      <c r="AC159">
        <v>1</v>
      </c>
      <c r="AD159">
        <v>0</v>
      </c>
      <c r="AE159">
        <v>23.3</v>
      </c>
      <c r="AF159">
        <v>0</v>
      </c>
      <c r="AG159">
        <v>0</v>
      </c>
      <c r="AH159">
        <v>0</v>
      </c>
      <c r="AI159">
        <v>1</v>
      </c>
      <c r="AJ159">
        <v>0</v>
      </c>
      <c r="AK159">
        <v>0</v>
      </c>
      <c r="AL159">
        <v>0</v>
      </c>
      <c r="AM159">
        <v>0</v>
      </c>
      <c r="AN159">
        <v>0</v>
      </c>
      <c r="AO159">
        <v>0</v>
      </c>
      <c r="AP159">
        <v>1</v>
      </c>
      <c r="AQ159">
        <v>0</v>
      </c>
      <c r="AR159">
        <v>0</v>
      </c>
      <c r="AS159">
        <v>0</v>
      </c>
      <c r="AT159">
        <v>0</v>
      </c>
      <c r="AU159">
        <v>0</v>
      </c>
      <c r="AV159">
        <v>1</v>
      </c>
      <c r="AW159">
        <v>0</v>
      </c>
      <c r="AX159">
        <v>0</v>
      </c>
      <c r="AY159">
        <v>0</v>
      </c>
      <c r="AZ159">
        <v>0</v>
      </c>
      <c r="BA159">
        <v>22.2</v>
      </c>
      <c r="BB159">
        <v>0</v>
      </c>
      <c r="BC159">
        <v>1</v>
      </c>
      <c r="BD159">
        <v>0</v>
      </c>
      <c r="BE159">
        <v>0</v>
      </c>
      <c r="BF159">
        <v>0</v>
      </c>
      <c r="BG159">
        <v>0</v>
      </c>
      <c r="BH159">
        <v>0</v>
      </c>
      <c r="BI159">
        <v>1</v>
      </c>
      <c r="BJ159">
        <v>0</v>
      </c>
      <c r="BK159">
        <v>0</v>
      </c>
    </row>
    <row r="160" spans="1:63" x14ac:dyDescent="0.25">
      <c r="A160" s="3">
        <v>4</v>
      </c>
      <c r="B160" s="1">
        <v>4305</v>
      </c>
      <c r="C160" s="3" t="s">
        <v>771</v>
      </c>
      <c r="D160" t="s">
        <v>1176</v>
      </c>
      <c r="E160" s="3">
        <v>3</v>
      </c>
      <c r="F160" t="s">
        <v>13367</v>
      </c>
      <c r="G160" s="3">
        <v>220104005</v>
      </c>
      <c r="H160">
        <v>220104</v>
      </c>
      <c r="I160" s="3" t="s">
        <v>13768</v>
      </c>
      <c r="J160" t="s">
        <v>10393</v>
      </c>
      <c r="K160" s="3">
        <v>3</v>
      </c>
      <c r="L160">
        <v>0</v>
      </c>
      <c r="M160" s="3">
        <v>0</v>
      </c>
      <c r="N160">
        <v>22.2</v>
      </c>
      <c r="O160" s="3">
        <v>0</v>
      </c>
      <c r="P160">
        <v>1</v>
      </c>
      <c r="Q160" s="3">
        <v>0</v>
      </c>
      <c r="R160">
        <v>0</v>
      </c>
      <c r="S160" s="3">
        <v>0</v>
      </c>
      <c r="T160" s="3">
        <v>0</v>
      </c>
      <c r="U160">
        <v>0</v>
      </c>
      <c r="V160">
        <v>1</v>
      </c>
      <c r="W160">
        <v>24.4</v>
      </c>
      <c r="X160">
        <v>22.9</v>
      </c>
      <c r="Y160">
        <v>0</v>
      </c>
      <c r="Z160">
        <v>0</v>
      </c>
      <c r="AA160">
        <v>0</v>
      </c>
      <c r="AB160">
        <v>0</v>
      </c>
      <c r="AC160">
        <v>1</v>
      </c>
      <c r="AD160">
        <v>0</v>
      </c>
      <c r="AE160">
        <v>23.3</v>
      </c>
      <c r="AF160">
        <v>0</v>
      </c>
      <c r="AG160">
        <v>0</v>
      </c>
      <c r="AH160">
        <v>0</v>
      </c>
      <c r="AI160">
        <v>1</v>
      </c>
      <c r="AJ160">
        <v>0</v>
      </c>
      <c r="AK160">
        <v>0</v>
      </c>
      <c r="AL160">
        <v>0</v>
      </c>
      <c r="AM160">
        <v>0</v>
      </c>
      <c r="AN160">
        <v>0</v>
      </c>
      <c r="AO160">
        <v>0</v>
      </c>
      <c r="AP160">
        <v>1</v>
      </c>
      <c r="AQ160">
        <v>0</v>
      </c>
      <c r="AR160">
        <v>0</v>
      </c>
      <c r="AS160">
        <v>0</v>
      </c>
      <c r="AT160">
        <v>0</v>
      </c>
      <c r="AU160">
        <v>0</v>
      </c>
      <c r="AV160">
        <v>1</v>
      </c>
      <c r="AW160">
        <v>0</v>
      </c>
      <c r="AX160">
        <v>0</v>
      </c>
      <c r="AY160">
        <v>0</v>
      </c>
      <c r="AZ160">
        <v>0</v>
      </c>
      <c r="BA160">
        <v>22.2</v>
      </c>
      <c r="BB160">
        <v>0</v>
      </c>
      <c r="BC160">
        <v>1</v>
      </c>
      <c r="BD160">
        <v>0</v>
      </c>
      <c r="BE160">
        <v>0</v>
      </c>
      <c r="BF160">
        <v>0</v>
      </c>
      <c r="BG160">
        <v>0</v>
      </c>
      <c r="BH160">
        <v>0</v>
      </c>
      <c r="BI160">
        <v>1</v>
      </c>
      <c r="BJ160">
        <v>0</v>
      </c>
      <c r="BK160">
        <v>0</v>
      </c>
    </row>
    <row r="161" spans="1:63" x14ac:dyDescent="0.25">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1</v>
      </c>
      <c r="Q161" s="3">
        <v>0</v>
      </c>
      <c r="R161">
        <v>0</v>
      </c>
      <c r="S161" s="3">
        <v>0</v>
      </c>
      <c r="T161" s="3">
        <v>0</v>
      </c>
      <c r="U161">
        <v>0</v>
      </c>
      <c r="V161">
        <v>1</v>
      </c>
      <c r="W161">
        <v>0</v>
      </c>
      <c r="X161">
        <v>0</v>
      </c>
      <c r="Y161">
        <v>0</v>
      </c>
      <c r="Z161">
        <v>0</v>
      </c>
      <c r="AA161">
        <v>0</v>
      </c>
      <c r="AB161">
        <v>0</v>
      </c>
      <c r="AC161">
        <v>1</v>
      </c>
      <c r="AD161">
        <v>0</v>
      </c>
      <c r="AE161">
        <v>0</v>
      </c>
      <c r="AF161">
        <v>0</v>
      </c>
      <c r="AG161">
        <v>0</v>
      </c>
      <c r="AH161">
        <v>0</v>
      </c>
      <c r="AI161">
        <v>1</v>
      </c>
      <c r="AJ161">
        <v>0</v>
      </c>
      <c r="AK161">
        <v>0</v>
      </c>
      <c r="AL161">
        <v>0</v>
      </c>
      <c r="AM161">
        <v>0</v>
      </c>
      <c r="AN161">
        <v>0</v>
      </c>
      <c r="AO161">
        <v>0</v>
      </c>
      <c r="AP161">
        <v>1</v>
      </c>
      <c r="AQ161">
        <v>0</v>
      </c>
      <c r="AR161">
        <v>0</v>
      </c>
      <c r="AS161">
        <v>0</v>
      </c>
      <c r="AT161">
        <v>0</v>
      </c>
      <c r="AU161">
        <v>0</v>
      </c>
      <c r="AV161">
        <v>1</v>
      </c>
      <c r="AW161">
        <v>0</v>
      </c>
      <c r="AX161">
        <v>0</v>
      </c>
      <c r="AY161">
        <v>0</v>
      </c>
      <c r="AZ161">
        <v>0</v>
      </c>
      <c r="BA161">
        <v>0</v>
      </c>
      <c r="BB161">
        <v>0</v>
      </c>
      <c r="BC161">
        <v>1</v>
      </c>
      <c r="BD161">
        <v>0</v>
      </c>
      <c r="BE161">
        <v>0</v>
      </c>
      <c r="BF161">
        <v>0</v>
      </c>
      <c r="BG161">
        <v>0</v>
      </c>
      <c r="BH161">
        <v>0</v>
      </c>
      <c r="BI161">
        <v>1</v>
      </c>
      <c r="BJ161">
        <v>0</v>
      </c>
      <c r="BK161">
        <v>0</v>
      </c>
    </row>
    <row r="162" spans="1:63" x14ac:dyDescent="0.25">
      <c r="A162" s="3">
        <v>5</v>
      </c>
      <c r="B162" s="1">
        <v>5101</v>
      </c>
      <c r="C162" s="3" t="s">
        <v>798</v>
      </c>
      <c r="D162" t="s">
        <v>798</v>
      </c>
      <c r="E162" s="3">
        <v>1</v>
      </c>
      <c r="F162" t="s">
        <v>13767</v>
      </c>
      <c r="G162" s="3">
        <v>220104005</v>
      </c>
      <c r="H162">
        <v>220104</v>
      </c>
      <c r="I162" s="3" t="s">
        <v>13768</v>
      </c>
      <c r="J162" t="s">
        <v>10393</v>
      </c>
      <c r="K162" s="3">
        <v>1</v>
      </c>
      <c r="L162">
        <v>0</v>
      </c>
      <c r="M162" s="3">
        <v>0.3</v>
      </c>
      <c r="N162">
        <v>0.3</v>
      </c>
      <c r="O162" s="3">
        <v>1.7</v>
      </c>
      <c r="P162">
        <v>1</v>
      </c>
      <c r="Q162" s="3">
        <v>0</v>
      </c>
      <c r="R162">
        <v>0</v>
      </c>
      <c r="S162" s="3">
        <v>0.3</v>
      </c>
      <c r="T162" s="3">
        <v>0</v>
      </c>
      <c r="U162">
        <v>1</v>
      </c>
      <c r="V162">
        <v>0.6</v>
      </c>
      <c r="W162">
        <v>1.3</v>
      </c>
      <c r="X162">
        <v>0</v>
      </c>
      <c r="Y162">
        <v>0.7</v>
      </c>
      <c r="Z162">
        <v>1</v>
      </c>
      <c r="AA162">
        <v>0.7</v>
      </c>
      <c r="AB162">
        <v>0.3</v>
      </c>
      <c r="AC162">
        <v>1</v>
      </c>
      <c r="AD162">
        <v>0.7</v>
      </c>
      <c r="AE162">
        <v>0.3</v>
      </c>
      <c r="AF162">
        <v>0.7</v>
      </c>
      <c r="AG162">
        <v>0</v>
      </c>
      <c r="AH162">
        <v>0</v>
      </c>
      <c r="AI162">
        <v>0.3</v>
      </c>
      <c r="AJ162">
        <v>1.6</v>
      </c>
      <c r="AK162">
        <v>0</v>
      </c>
      <c r="AL162">
        <v>1.4</v>
      </c>
      <c r="AM162">
        <v>0.3</v>
      </c>
      <c r="AN162">
        <v>0.7</v>
      </c>
      <c r="AO162">
        <v>1</v>
      </c>
      <c r="AP162">
        <v>1</v>
      </c>
      <c r="AQ162">
        <v>0.3</v>
      </c>
      <c r="AR162">
        <v>0.8</v>
      </c>
      <c r="AS162">
        <v>0.4</v>
      </c>
      <c r="AT162">
        <v>0.4</v>
      </c>
      <c r="AU162">
        <v>0.4</v>
      </c>
      <c r="AV162">
        <v>1</v>
      </c>
      <c r="AW162">
        <v>0</v>
      </c>
      <c r="AX162">
        <v>0.3</v>
      </c>
      <c r="AY162">
        <v>1</v>
      </c>
      <c r="AZ162">
        <v>0</v>
      </c>
      <c r="BA162">
        <v>0.3</v>
      </c>
      <c r="BB162">
        <v>0.7</v>
      </c>
      <c r="BC162">
        <v>0.7</v>
      </c>
      <c r="BD162">
        <v>0</v>
      </c>
      <c r="BE162">
        <v>0.4</v>
      </c>
      <c r="BF162">
        <v>0.8</v>
      </c>
      <c r="BG162">
        <v>0</v>
      </c>
      <c r="BH162">
        <v>0.8</v>
      </c>
      <c r="BI162">
        <v>1</v>
      </c>
      <c r="BJ162">
        <v>1.2</v>
      </c>
      <c r="BK162">
        <v>0</v>
      </c>
    </row>
    <row r="163" spans="1:63" x14ac:dyDescent="0.25">
      <c r="A163" s="3">
        <v>5</v>
      </c>
      <c r="B163" s="1">
        <v>5101</v>
      </c>
      <c r="C163" s="3" t="s">
        <v>798</v>
      </c>
      <c r="D163" t="s">
        <v>798</v>
      </c>
      <c r="E163" s="3">
        <v>2</v>
      </c>
      <c r="F163" t="s">
        <v>13769</v>
      </c>
      <c r="G163" s="3">
        <v>220104005</v>
      </c>
      <c r="H163">
        <v>220104</v>
      </c>
      <c r="I163" s="3" t="s">
        <v>13768</v>
      </c>
      <c r="J163" t="s">
        <v>10393</v>
      </c>
      <c r="K163" s="3">
        <v>2</v>
      </c>
      <c r="L163">
        <v>2.7</v>
      </c>
      <c r="M163" s="3">
        <v>5.0999999999999996</v>
      </c>
      <c r="N163">
        <v>2.4</v>
      </c>
      <c r="O163" s="3">
        <v>6.7</v>
      </c>
      <c r="P163">
        <v>4.7</v>
      </c>
      <c r="Q163" s="3">
        <v>5.6</v>
      </c>
      <c r="R163">
        <v>4.0999999999999996</v>
      </c>
      <c r="S163" s="3">
        <v>4.5</v>
      </c>
      <c r="T163" s="3">
        <v>4.9000000000000004</v>
      </c>
      <c r="U163">
        <v>7.3</v>
      </c>
      <c r="V163">
        <v>7.3</v>
      </c>
      <c r="W163">
        <v>10.9</v>
      </c>
      <c r="X163">
        <v>5.0999999999999996</v>
      </c>
      <c r="Y163">
        <v>4.8</v>
      </c>
      <c r="Z163">
        <v>6.4</v>
      </c>
      <c r="AA163">
        <v>4.0999999999999996</v>
      </c>
      <c r="AB163">
        <v>4.7</v>
      </c>
      <c r="AC163">
        <v>4</v>
      </c>
      <c r="AD163">
        <v>5</v>
      </c>
      <c r="AE163">
        <v>4.9000000000000004</v>
      </c>
      <c r="AF163">
        <v>3.8</v>
      </c>
      <c r="AG163">
        <v>6.1</v>
      </c>
      <c r="AH163">
        <v>3.4</v>
      </c>
      <c r="AI163">
        <v>5.4</v>
      </c>
      <c r="AJ163">
        <v>7</v>
      </c>
      <c r="AK163">
        <v>2.9</v>
      </c>
      <c r="AL163">
        <v>5.0999999999999996</v>
      </c>
      <c r="AM163">
        <v>3.4</v>
      </c>
      <c r="AN163">
        <v>3.4</v>
      </c>
      <c r="AO163">
        <v>4.7</v>
      </c>
      <c r="AP163">
        <v>5</v>
      </c>
      <c r="AQ163">
        <v>4.5999999999999996</v>
      </c>
      <c r="AR163">
        <v>3</v>
      </c>
      <c r="AS163">
        <v>5.3</v>
      </c>
      <c r="AT163">
        <v>8</v>
      </c>
      <c r="AU163">
        <v>3.8</v>
      </c>
      <c r="AV163">
        <v>5</v>
      </c>
      <c r="AW163">
        <v>8.1999999999999993</v>
      </c>
      <c r="AX163">
        <v>4.8</v>
      </c>
      <c r="AY163">
        <v>5.5</v>
      </c>
      <c r="AZ163">
        <v>4.0999999999999996</v>
      </c>
      <c r="BA163">
        <v>5.7</v>
      </c>
      <c r="BB163">
        <v>6</v>
      </c>
      <c r="BC163">
        <v>4.3</v>
      </c>
      <c r="BD163">
        <v>2.7</v>
      </c>
      <c r="BE163">
        <v>4.5</v>
      </c>
      <c r="BF163">
        <v>4.2</v>
      </c>
      <c r="BG163">
        <v>3.8</v>
      </c>
      <c r="BH163">
        <v>4.5999999999999996</v>
      </c>
      <c r="BI163">
        <v>6.2</v>
      </c>
      <c r="BJ163">
        <v>8.1999999999999993</v>
      </c>
      <c r="BK163">
        <v>4.9000000000000004</v>
      </c>
    </row>
    <row r="164" spans="1:63" x14ac:dyDescent="0.25">
      <c r="A164" s="3">
        <v>5</v>
      </c>
      <c r="B164" s="1">
        <v>5101</v>
      </c>
      <c r="C164" s="3" t="s">
        <v>798</v>
      </c>
      <c r="D164" t="s">
        <v>798</v>
      </c>
      <c r="E164" s="3">
        <v>3</v>
      </c>
      <c r="F164" t="s">
        <v>13367</v>
      </c>
      <c r="G164" s="3">
        <v>220104005</v>
      </c>
      <c r="H164">
        <v>220104</v>
      </c>
      <c r="I164" s="3" t="s">
        <v>13768</v>
      </c>
      <c r="J164" t="s">
        <v>10393</v>
      </c>
      <c r="K164" s="3">
        <v>3</v>
      </c>
      <c r="L164">
        <v>2.7</v>
      </c>
      <c r="M164" s="3">
        <v>4.8</v>
      </c>
      <c r="N164">
        <v>2</v>
      </c>
      <c r="O164" s="3">
        <v>5</v>
      </c>
      <c r="P164">
        <v>3.7</v>
      </c>
      <c r="Q164" s="3">
        <v>5.6</v>
      </c>
      <c r="R164">
        <v>4.0999999999999996</v>
      </c>
      <c r="S164" s="3">
        <v>4.0999999999999996</v>
      </c>
      <c r="T164" s="3">
        <v>4.9000000000000004</v>
      </c>
      <c r="U164">
        <v>5.7</v>
      </c>
      <c r="V164">
        <v>6.6</v>
      </c>
      <c r="W164">
        <v>9.3000000000000007</v>
      </c>
      <c r="X164">
        <v>5.0999999999999996</v>
      </c>
      <c r="Y164">
        <v>4.0999999999999996</v>
      </c>
      <c r="Z164">
        <v>5.4</v>
      </c>
      <c r="AA164">
        <v>3.4</v>
      </c>
      <c r="AB164">
        <v>4.4000000000000004</v>
      </c>
      <c r="AC164">
        <v>3</v>
      </c>
      <c r="AD164">
        <v>4.3</v>
      </c>
      <c r="AE164">
        <v>4.5</v>
      </c>
      <c r="AF164">
        <v>3</v>
      </c>
      <c r="AG164">
        <v>6.1</v>
      </c>
      <c r="AH164">
        <v>3.4</v>
      </c>
      <c r="AI164">
        <v>5</v>
      </c>
      <c r="AJ164">
        <v>4.7</v>
      </c>
      <c r="AK164">
        <v>2.9</v>
      </c>
      <c r="AL164">
        <v>4.0999999999999996</v>
      </c>
      <c r="AM164">
        <v>3.1</v>
      </c>
      <c r="AN164">
        <v>2.7</v>
      </c>
      <c r="AO164">
        <v>3.7</v>
      </c>
      <c r="AP164">
        <v>5</v>
      </c>
      <c r="AQ164">
        <v>4.3</v>
      </c>
      <c r="AR164">
        <v>2.2999999999999998</v>
      </c>
      <c r="AS164">
        <v>4.9000000000000004</v>
      </c>
      <c r="AT164">
        <v>7.6</v>
      </c>
      <c r="AU164">
        <v>3.5</v>
      </c>
      <c r="AV164">
        <v>5</v>
      </c>
      <c r="AW164">
        <v>8.1999999999999993</v>
      </c>
      <c r="AX164">
        <v>4.4000000000000004</v>
      </c>
      <c r="AY164">
        <v>4.4000000000000004</v>
      </c>
      <c r="AZ164">
        <v>4.0999999999999996</v>
      </c>
      <c r="BA164">
        <v>5.4</v>
      </c>
      <c r="BB164">
        <v>5.4</v>
      </c>
      <c r="BC164">
        <v>3.7</v>
      </c>
      <c r="BD164">
        <v>2.7</v>
      </c>
      <c r="BE164">
        <v>4.0999999999999996</v>
      </c>
      <c r="BF164">
        <v>3.4</v>
      </c>
      <c r="BG164">
        <v>3.8</v>
      </c>
      <c r="BH164">
        <v>4.2</v>
      </c>
      <c r="BI164">
        <v>6.2</v>
      </c>
      <c r="BJ164">
        <v>7</v>
      </c>
      <c r="BK164">
        <v>4.9000000000000004</v>
      </c>
    </row>
    <row r="165" spans="1:63" x14ac:dyDescent="0.25">
      <c r="A165" s="3">
        <v>5</v>
      </c>
      <c r="B165" s="1">
        <v>5101</v>
      </c>
      <c r="C165" s="3" t="s">
        <v>798</v>
      </c>
      <c r="D165" t="s">
        <v>798</v>
      </c>
      <c r="E165" s="3">
        <v>4</v>
      </c>
      <c r="F165" t="s">
        <v>13369</v>
      </c>
      <c r="G165" s="3">
        <v>220104005</v>
      </c>
      <c r="H165">
        <v>220104</v>
      </c>
      <c r="I165" s="3" t="s">
        <v>13768</v>
      </c>
      <c r="J165" t="s">
        <v>10393</v>
      </c>
      <c r="K165" s="3">
        <v>4</v>
      </c>
      <c r="L165">
        <v>0</v>
      </c>
      <c r="M165" s="3">
        <v>0.3</v>
      </c>
      <c r="N165">
        <v>0.3</v>
      </c>
      <c r="O165" s="3">
        <v>1.7</v>
      </c>
      <c r="P165">
        <v>1</v>
      </c>
      <c r="Q165" s="3">
        <v>0</v>
      </c>
      <c r="R165">
        <v>0</v>
      </c>
      <c r="S165" s="3">
        <v>0.4</v>
      </c>
      <c r="T165" s="3">
        <v>0</v>
      </c>
      <c r="U165">
        <v>1.5</v>
      </c>
      <c r="V165">
        <v>0.8</v>
      </c>
      <c r="W165">
        <v>1.6</v>
      </c>
      <c r="X165">
        <v>0</v>
      </c>
      <c r="Y165">
        <v>0.7</v>
      </c>
      <c r="Z165">
        <v>1</v>
      </c>
      <c r="AA165">
        <v>0.7</v>
      </c>
      <c r="AB165">
        <v>0.3</v>
      </c>
      <c r="AC165">
        <v>1</v>
      </c>
      <c r="AD165">
        <v>0.7</v>
      </c>
      <c r="AE165">
        <v>0.4</v>
      </c>
      <c r="AF165">
        <v>0.8</v>
      </c>
      <c r="AG165">
        <v>0</v>
      </c>
      <c r="AH165">
        <v>0</v>
      </c>
      <c r="AI165">
        <v>0.4</v>
      </c>
      <c r="AJ165">
        <v>2.2999999999999998</v>
      </c>
      <c r="AK165">
        <v>0</v>
      </c>
      <c r="AL165">
        <v>1</v>
      </c>
      <c r="AM165">
        <v>0.3</v>
      </c>
      <c r="AN165">
        <v>0.7</v>
      </c>
      <c r="AO165">
        <v>1</v>
      </c>
      <c r="AP165">
        <v>1</v>
      </c>
      <c r="AQ165">
        <v>0.3</v>
      </c>
      <c r="AR165">
        <v>0.8</v>
      </c>
      <c r="AS165">
        <v>0.4</v>
      </c>
      <c r="AT165">
        <v>0.4</v>
      </c>
      <c r="AU165">
        <v>0.4</v>
      </c>
      <c r="AV165">
        <v>1</v>
      </c>
      <c r="AW165">
        <v>0</v>
      </c>
      <c r="AX165">
        <v>0.3</v>
      </c>
      <c r="AY165">
        <v>1</v>
      </c>
      <c r="AZ165">
        <v>0</v>
      </c>
      <c r="BA165">
        <v>0.3</v>
      </c>
      <c r="BB165">
        <v>0.7</v>
      </c>
      <c r="BC165">
        <v>0.7</v>
      </c>
      <c r="BD165">
        <v>0</v>
      </c>
      <c r="BE165">
        <v>0.4</v>
      </c>
      <c r="BF165">
        <v>0.8</v>
      </c>
      <c r="BG165">
        <v>0</v>
      </c>
      <c r="BH165">
        <v>0.4</v>
      </c>
      <c r="BI165">
        <v>1</v>
      </c>
      <c r="BJ165">
        <v>1.2</v>
      </c>
      <c r="BK165">
        <v>0</v>
      </c>
    </row>
    <row r="166" spans="1:63" x14ac:dyDescent="0.25">
      <c r="A166" s="3">
        <v>5</v>
      </c>
      <c r="B166" s="1">
        <v>5102</v>
      </c>
      <c r="C166" s="3" t="s">
        <v>798</v>
      </c>
      <c r="D166" t="s">
        <v>1181</v>
      </c>
      <c r="E166" s="3">
        <v>1</v>
      </c>
      <c r="F166" t="s">
        <v>13767</v>
      </c>
      <c r="G166" s="3">
        <v>220104005</v>
      </c>
      <c r="H166">
        <v>220104</v>
      </c>
      <c r="I166" s="3" t="s">
        <v>13768</v>
      </c>
      <c r="J166" t="s">
        <v>10393</v>
      </c>
      <c r="K166" s="3">
        <v>1</v>
      </c>
      <c r="L166">
        <v>0</v>
      </c>
      <c r="M166" s="3">
        <v>0</v>
      </c>
      <c r="N166">
        <v>4</v>
      </c>
      <c r="O166" s="3">
        <v>0</v>
      </c>
      <c r="P166">
        <v>3.8</v>
      </c>
      <c r="Q166" s="3">
        <v>0</v>
      </c>
      <c r="R166">
        <v>0</v>
      </c>
      <c r="S166" s="3">
        <v>0</v>
      </c>
      <c r="T166" s="3">
        <v>0</v>
      </c>
      <c r="U166">
        <v>0</v>
      </c>
      <c r="V166">
        <v>1</v>
      </c>
      <c r="W166">
        <v>0</v>
      </c>
      <c r="X166">
        <v>0</v>
      </c>
      <c r="Y166">
        <v>4.0999999999999996</v>
      </c>
      <c r="Z166">
        <v>0</v>
      </c>
      <c r="AA166">
        <v>4</v>
      </c>
      <c r="AB166">
        <v>0</v>
      </c>
      <c r="AC166">
        <v>1</v>
      </c>
      <c r="AD166">
        <v>0</v>
      </c>
      <c r="AE166">
        <v>0</v>
      </c>
      <c r="AF166">
        <v>0</v>
      </c>
      <c r="AG166">
        <v>0</v>
      </c>
      <c r="AH166">
        <v>0</v>
      </c>
      <c r="AI166">
        <v>1</v>
      </c>
      <c r="AJ166">
        <v>5.6</v>
      </c>
      <c r="AK166">
        <v>0</v>
      </c>
      <c r="AL166">
        <v>0</v>
      </c>
      <c r="AM166">
        <v>0</v>
      </c>
      <c r="AN166">
        <v>0</v>
      </c>
      <c r="AO166">
        <v>0</v>
      </c>
      <c r="AP166">
        <v>1</v>
      </c>
      <c r="AQ166">
        <v>0</v>
      </c>
      <c r="AR166">
        <v>0</v>
      </c>
      <c r="AS166">
        <v>0</v>
      </c>
      <c r="AT166">
        <v>0</v>
      </c>
      <c r="AU166">
        <v>0</v>
      </c>
      <c r="AV166">
        <v>2.8</v>
      </c>
      <c r="AW166">
        <v>0</v>
      </c>
      <c r="AX166">
        <v>0</v>
      </c>
      <c r="AY166">
        <v>4.0999999999999996</v>
      </c>
      <c r="AZ166">
        <v>8</v>
      </c>
      <c r="BA166">
        <v>0</v>
      </c>
      <c r="BB166">
        <v>0</v>
      </c>
      <c r="BC166">
        <v>1</v>
      </c>
      <c r="BD166">
        <v>3.8</v>
      </c>
      <c r="BE166">
        <v>0</v>
      </c>
      <c r="BF166">
        <v>0</v>
      </c>
      <c r="BG166">
        <v>0</v>
      </c>
      <c r="BH166">
        <v>0</v>
      </c>
      <c r="BI166">
        <v>1</v>
      </c>
      <c r="BJ166">
        <v>0</v>
      </c>
      <c r="BK166">
        <v>0</v>
      </c>
    </row>
    <row r="167" spans="1:63" x14ac:dyDescent="0.25">
      <c r="A167" s="3">
        <v>5</v>
      </c>
      <c r="B167" s="1">
        <v>5102</v>
      </c>
      <c r="C167" s="3" t="s">
        <v>798</v>
      </c>
      <c r="D167" t="s">
        <v>1181</v>
      </c>
      <c r="E167" s="3">
        <v>2</v>
      </c>
      <c r="F167" t="s">
        <v>13769</v>
      </c>
      <c r="G167" s="3">
        <v>220104005</v>
      </c>
      <c r="H167">
        <v>220104</v>
      </c>
      <c r="I167" s="3" t="s">
        <v>13768</v>
      </c>
      <c r="J167" t="s">
        <v>10393</v>
      </c>
      <c r="K167" s="3">
        <v>2</v>
      </c>
      <c r="L167">
        <v>0</v>
      </c>
      <c r="M167" s="3">
        <v>8</v>
      </c>
      <c r="N167">
        <v>4</v>
      </c>
      <c r="O167" s="3">
        <v>0</v>
      </c>
      <c r="P167">
        <v>7.7</v>
      </c>
      <c r="Q167" s="3">
        <v>0</v>
      </c>
      <c r="R167">
        <v>6.3</v>
      </c>
      <c r="S167" s="3">
        <v>0</v>
      </c>
      <c r="T167" s="3">
        <v>3</v>
      </c>
      <c r="U167">
        <v>2.9</v>
      </c>
      <c r="V167">
        <v>1</v>
      </c>
      <c r="W167">
        <v>2.8</v>
      </c>
      <c r="X167">
        <v>6.9</v>
      </c>
      <c r="Y167">
        <v>8.1</v>
      </c>
      <c r="Z167">
        <v>0</v>
      </c>
      <c r="AA167">
        <v>7.9</v>
      </c>
      <c r="AB167">
        <v>0</v>
      </c>
      <c r="AC167">
        <v>1</v>
      </c>
      <c r="AD167">
        <v>0</v>
      </c>
      <c r="AE167">
        <v>0</v>
      </c>
      <c r="AF167">
        <v>0</v>
      </c>
      <c r="AG167">
        <v>3</v>
      </c>
      <c r="AH167">
        <v>0</v>
      </c>
      <c r="AI167">
        <v>1</v>
      </c>
      <c r="AJ167">
        <v>8.4</v>
      </c>
      <c r="AK167">
        <v>0</v>
      </c>
      <c r="AL167">
        <v>0</v>
      </c>
      <c r="AM167">
        <v>0</v>
      </c>
      <c r="AN167">
        <v>11.9</v>
      </c>
      <c r="AO167">
        <v>7.8</v>
      </c>
      <c r="AP167">
        <v>1</v>
      </c>
      <c r="AQ167">
        <v>11.4</v>
      </c>
      <c r="AR167">
        <v>0</v>
      </c>
      <c r="AS167">
        <v>3</v>
      </c>
      <c r="AT167">
        <v>0</v>
      </c>
      <c r="AU167">
        <v>0</v>
      </c>
      <c r="AV167">
        <v>2.8</v>
      </c>
      <c r="AW167">
        <v>5.6</v>
      </c>
      <c r="AX167">
        <v>0</v>
      </c>
      <c r="AY167">
        <v>8.1</v>
      </c>
      <c r="AZ167">
        <v>16.100000000000001</v>
      </c>
      <c r="BA167">
        <v>4</v>
      </c>
      <c r="BB167">
        <v>3.9</v>
      </c>
      <c r="BC167">
        <v>1</v>
      </c>
      <c r="BD167">
        <v>11.4</v>
      </c>
      <c r="BE167">
        <v>3.1</v>
      </c>
      <c r="BF167">
        <v>6</v>
      </c>
      <c r="BG167">
        <v>14.8</v>
      </c>
      <c r="BH167">
        <v>5.8</v>
      </c>
      <c r="BI167">
        <v>8.5</v>
      </c>
      <c r="BJ167">
        <v>0</v>
      </c>
      <c r="BK167">
        <v>3</v>
      </c>
    </row>
    <row r="168" spans="1:63" x14ac:dyDescent="0.25">
      <c r="A168" s="3">
        <v>5</v>
      </c>
      <c r="B168" s="1">
        <v>5102</v>
      </c>
      <c r="C168" s="3" t="s">
        <v>798</v>
      </c>
      <c r="D168" t="s">
        <v>1181</v>
      </c>
      <c r="E168" s="3">
        <v>3</v>
      </c>
      <c r="F168" t="s">
        <v>13367</v>
      </c>
      <c r="G168" s="3">
        <v>220104005</v>
      </c>
      <c r="H168">
        <v>220104</v>
      </c>
      <c r="I168" s="3" t="s">
        <v>13768</v>
      </c>
      <c r="J168" t="s">
        <v>10393</v>
      </c>
      <c r="K168" s="3">
        <v>3</v>
      </c>
      <c r="L168">
        <v>0</v>
      </c>
      <c r="M168" s="3">
        <v>8</v>
      </c>
      <c r="N168">
        <v>0</v>
      </c>
      <c r="O168" s="3">
        <v>0</v>
      </c>
      <c r="P168">
        <v>3.8</v>
      </c>
      <c r="Q168" s="3">
        <v>0</v>
      </c>
      <c r="R168">
        <v>6.3</v>
      </c>
      <c r="S168" s="3">
        <v>0</v>
      </c>
      <c r="T168" s="3">
        <v>3</v>
      </c>
      <c r="U168">
        <v>2.9</v>
      </c>
      <c r="V168">
        <v>1</v>
      </c>
      <c r="W168">
        <v>2.8</v>
      </c>
      <c r="X168">
        <v>6.9</v>
      </c>
      <c r="Y168">
        <v>8.1</v>
      </c>
      <c r="Z168">
        <v>0</v>
      </c>
      <c r="AA168">
        <v>7.9</v>
      </c>
      <c r="AB168">
        <v>0</v>
      </c>
      <c r="AC168">
        <v>1</v>
      </c>
      <c r="AD168">
        <v>0</v>
      </c>
      <c r="AE168">
        <v>0</v>
      </c>
      <c r="AF168">
        <v>0</v>
      </c>
      <c r="AG168">
        <v>3</v>
      </c>
      <c r="AH168">
        <v>0</v>
      </c>
      <c r="AI168">
        <v>1</v>
      </c>
      <c r="AJ168">
        <v>5.6</v>
      </c>
      <c r="AK168">
        <v>0</v>
      </c>
      <c r="AL168">
        <v>0</v>
      </c>
      <c r="AM168">
        <v>0</v>
      </c>
      <c r="AN168">
        <v>11.9</v>
      </c>
      <c r="AO168">
        <v>7.8</v>
      </c>
      <c r="AP168">
        <v>1</v>
      </c>
      <c r="AQ168">
        <v>11.4</v>
      </c>
      <c r="AR168">
        <v>0</v>
      </c>
      <c r="AS168">
        <v>3</v>
      </c>
      <c r="AT168">
        <v>0</v>
      </c>
      <c r="AU168">
        <v>0</v>
      </c>
      <c r="AV168">
        <v>1</v>
      </c>
      <c r="AW168">
        <v>5.6</v>
      </c>
      <c r="AX168">
        <v>0</v>
      </c>
      <c r="AY168">
        <v>4.0999999999999996</v>
      </c>
      <c r="AZ168">
        <v>8</v>
      </c>
      <c r="BA168">
        <v>4</v>
      </c>
      <c r="BB168">
        <v>3.9</v>
      </c>
      <c r="BC168">
        <v>1</v>
      </c>
      <c r="BD168">
        <v>7.6</v>
      </c>
      <c r="BE168">
        <v>3.1</v>
      </c>
      <c r="BF168">
        <v>6</v>
      </c>
      <c r="BG168">
        <v>14.8</v>
      </c>
      <c r="BH168">
        <v>5.8</v>
      </c>
      <c r="BI168">
        <v>8.5</v>
      </c>
      <c r="BJ168">
        <v>0</v>
      </c>
      <c r="BK168">
        <v>3</v>
      </c>
    </row>
    <row r="169" spans="1:63" x14ac:dyDescent="0.25">
      <c r="A169" s="3">
        <v>5</v>
      </c>
      <c r="B169" s="1">
        <v>5102</v>
      </c>
      <c r="C169" s="3" t="s">
        <v>798</v>
      </c>
      <c r="D169" t="s">
        <v>1181</v>
      </c>
      <c r="E169" s="3">
        <v>4</v>
      </c>
      <c r="F169" t="s">
        <v>13369</v>
      </c>
      <c r="G169" s="3">
        <v>220104005</v>
      </c>
      <c r="H169">
        <v>220104</v>
      </c>
      <c r="I169" s="3" t="s">
        <v>13768</v>
      </c>
      <c r="J169" t="s">
        <v>10393</v>
      </c>
      <c r="K169" s="3">
        <v>4</v>
      </c>
      <c r="L169">
        <v>0</v>
      </c>
      <c r="M169" s="3">
        <v>0</v>
      </c>
      <c r="N169">
        <v>4</v>
      </c>
      <c r="O169" s="3">
        <v>0</v>
      </c>
      <c r="P169">
        <v>3.8</v>
      </c>
      <c r="Q169" s="3">
        <v>0</v>
      </c>
      <c r="R169">
        <v>0</v>
      </c>
      <c r="S169" s="3">
        <v>0</v>
      </c>
      <c r="T169" s="3">
        <v>0</v>
      </c>
      <c r="U169">
        <v>0</v>
      </c>
      <c r="V169">
        <v>1</v>
      </c>
      <c r="W169">
        <v>0</v>
      </c>
      <c r="X169">
        <v>0</v>
      </c>
      <c r="Y169">
        <v>4.0999999999999996</v>
      </c>
      <c r="Z169">
        <v>0</v>
      </c>
      <c r="AA169">
        <v>4</v>
      </c>
      <c r="AB169">
        <v>0</v>
      </c>
      <c r="AC169">
        <v>1</v>
      </c>
      <c r="AD169">
        <v>0</v>
      </c>
      <c r="AE169">
        <v>0</v>
      </c>
      <c r="AF169">
        <v>0</v>
      </c>
      <c r="AG169">
        <v>0</v>
      </c>
      <c r="AH169">
        <v>0</v>
      </c>
      <c r="AI169">
        <v>1</v>
      </c>
      <c r="AJ169">
        <v>2.8</v>
      </c>
      <c r="AK169">
        <v>0</v>
      </c>
      <c r="AL169">
        <v>0</v>
      </c>
      <c r="AM169">
        <v>0</v>
      </c>
      <c r="AN169">
        <v>0</v>
      </c>
      <c r="AO169">
        <v>0</v>
      </c>
      <c r="AP169">
        <v>1</v>
      </c>
      <c r="AQ169">
        <v>0</v>
      </c>
      <c r="AR169">
        <v>0</v>
      </c>
      <c r="AS169">
        <v>0</v>
      </c>
      <c r="AT169">
        <v>0</v>
      </c>
      <c r="AU169">
        <v>0</v>
      </c>
      <c r="AV169">
        <v>2.8</v>
      </c>
      <c r="AW169">
        <v>0</v>
      </c>
      <c r="AX169">
        <v>0</v>
      </c>
      <c r="AY169">
        <v>4.0999999999999996</v>
      </c>
      <c r="AZ169">
        <v>8</v>
      </c>
      <c r="BA169">
        <v>0</v>
      </c>
      <c r="BB169">
        <v>0</v>
      </c>
      <c r="BC169">
        <v>1</v>
      </c>
      <c r="BD169">
        <v>3.8</v>
      </c>
      <c r="BE169">
        <v>0</v>
      </c>
      <c r="BF169">
        <v>0</v>
      </c>
      <c r="BG169">
        <v>0</v>
      </c>
      <c r="BH169">
        <v>0</v>
      </c>
      <c r="BI169">
        <v>1</v>
      </c>
      <c r="BJ169">
        <v>0</v>
      </c>
      <c r="BK169">
        <v>0</v>
      </c>
    </row>
    <row r="170" spans="1:63" x14ac:dyDescent="0.25">
      <c r="A170" s="3">
        <v>5</v>
      </c>
      <c r="B170" s="1">
        <v>5103</v>
      </c>
      <c r="C170" s="3" t="s">
        <v>798</v>
      </c>
      <c r="D170" t="s">
        <v>1184</v>
      </c>
      <c r="E170" s="3">
        <v>1</v>
      </c>
      <c r="F170" t="s">
        <v>13767</v>
      </c>
      <c r="G170" s="3">
        <v>220104005</v>
      </c>
      <c r="H170">
        <v>220104</v>
      </c>
      <c r="I170" s="3" t="s">
        <v>13768</v>
      </c>
      <c r="J170" t="s">
        <v>10393</v>
      </c>
      <c r="K170" s="3">
        <v>1</v>
      </c>
      <c r="L170">
        <v>2.7</v>
      </c>
      <c r="M170" s="3">
        <v>0</v>
      </c>
      <c r="N170">
        <v>0</v>
      </c>
      <c r="O170" s="3">
        <v>0</v>
      </c>
      <c r="P170">
        <v>1</v>
      </c>
      <c r="Q170" s="3">
        <v>0</v>
      </c>
      <c r="R170">
        <v>0</v>
      </c>
      <c r="S170" s="3">
        <v>2.4</v>
      </c>
      <c r="T170" s="3">
        <v>4.7</v>
      </c>
      <c r="U170">
        <v>0</v>
      </c>
      <c r="V170">
        <v>2.2999999999999998</v>
      </c>
      <c r="W170">
        <v>0</v>
      </c>
      <c r="X170">
        <v>0</v>
      </c>
      <c r="Y170">
        <v>0</v>
      </c>
      <c r="Z170">
        <v>0</v>
      </c>
      <c r="AA170">
        <v>0</v>
      </c>
      <c r="AB170">
        <v>0</v>
      </c>
      <c r="AC170">
        <v>1</v>
      </c>
      <c r="AD170">
        <v>0</v>
      </c>
      <c r="AE170">
        <v>0</v>
      </c>
      <c r="AF170">
        <v>2.7</v>
      </c>
      <c r="AG170">
        <v>0</v>
      </c>
      <c r="AH170">
        <v>0</v>
      </c>
      <c r="AI170">
        <v>1</v>
      </c>
      <c r="AJ170">
        <v>0</v>
      </c>
      <c r="AK170">
        <v>0</v>
      </c>
      <c r="AL170">
        <v>0</v>
      </c>
      <c r="AM170">
        <v>0</v>
      </c>
      <c r="AN170">
        <v>2.6</v>
      </c>
      <c r="AO170">
        <v>0</v>
      </c>
      <c r="AP170">
        <v>1</v>
      </c>
      <c r="AQ170">
        <v>0</v>
      </c>
      <c r="AR170">
        <v>0</v>
      </c>
      <c r="AS170">
        <v>2.7</v>
      </c>
      <c r="AT170">
        <v>0</v>
      </c>
      <c r="AU170">
        <v>0</v>
      </c>
      <c r="AV170">
        <v>1</v>
      </c>
      <c r="AW170">
        <v>1.1000000000000001</v>
      </c>
      <c r="AX170">
        <v>0</v>
      </c>
      <c r="AY170">
        <v>0</v>
      </c>
      <c r="AZ170">
        <v>0</v>
      </c>
      <c r="BA170">
        <v>0</v>
      </c>
      <c r="BB170">
        <v>0</v>
      </c>
      <c r="BC170">
        <v>1</v>
      </c>
      <c r="BD170">
        <v>0</v>
      </c>
      <c r="BE170">
        <v>1.4</v>
      </c>
      <c r="BF170">
        <v>0</v>
      </c>
      <c r="BG170">
        <v>0</v>
      </c>
      <c r="BH170">
        <v>0</v>
      </c>
      <c r="BI170">
        <v>1</v>
      </c>
      <c r="BJ170">
        <v>1.1000000000000001</v>
      </c>
      <c r="BK170">
        <v>2.7</v>
      </c>
    </row>
    <row r="171" spans="1:63" x14ac:dyDescent="0.25">
      <c r="A171" s="3">
        <v>5</v>
      </c>
      <c r="B171" s="1">
        <v>5103</v>
      </c>
      <c r="C171" s="3" t="s">
        <v>798</v>
      </c>
      <c r="D171" t="s">
        <v>1184</v>
      </c>
      <c r="E171" s="3">
        <v>2</v>
      </c>
      <c r="F171" t="s">
        <v>13769</v>
      </c>
      <c r="G171" s="3">
        <v>220104005</v>
      </c>
      <c r="H171">
        <v>220104</v>
      </c>
      <c r="I171" s="3" t="s">
        <v>13768</v>
      </c>
      <c r="J171" t="s">
        <v>10393</v>
      </c>
      <c r="K171" s="3">
        <v>2</v>
      </c>
      <c r="L171">
        <v>5.3</v>
      </c>
      <c r="M171" s="3">
        <v>2.6</v>
      </c>
      <c r="N171">
        <v>2.6</v>
      </c>
      <c r="O171" s="3">
        <v>2.5</v>
      </c>
      <c r="P171">
        <v>2.5</v>
      </c>
      <c r="Q171" s="3">
        <v>4.9000000000000004</v>
      </c>
      <c r="R171">
        <v>0</v>
      </c>
      <c r="S171" s="3">
        <v>1.4</v>
      </c>
      <c r="T171" s="3">
        <v>1.3</v>
      </c>
      <c r="U171">
        <v>1.3</v>
      </c>
      <c r="V171">
        <v>4.8</v>
      </c>
      <c r="W171">
        <v>1.1000000000000001</v>
      </c>
      <c r="X171">
        <v>4.4000000000000004</v>
      </c>
      <c r="Y171">
        <v>2.7</v>
      </c>
      <c r="Z171">
        <v>0</v>
      </c>
      <c r="AA171">
        <v>0</v>
      </c>
      <c r="AB171">
        <v>0</v>
      </c>
      <c r="AC171">
        <v>2.5</v>
      </c>
      <c r="AD171">
        <v>0</v>
      </c>
      <c r="AE171">
        <v>0</v>
      </c>
      <c r="AF171">
        <v>2.7</v>
      </c>
      <c r="AG171">
        <v>1.3</v>
      </c>
      <c r="AH171">
        <v>2.5</v>
      </c>
      <c r="AI171">
        <v>2.4</v>
      </c>
      <c r="AJ171">
        <v>2.2999999999999998</v>
      </c>
      <c r="AK171">
        <v>0</v>
      </c>
      <c r="AL171">
        <v>0</v>
      </c>
      <c r="AM171">
        <v>2.6</v>
      </c>
      <c r="AN171">
        <v>5.0999999999999996</v>
      </c>
      <c r="AO171">
        <v>2.5</v>
      </c>
      <c r="AP171">
        <v>1</v>
      </c>
      <c r="AQ171">
        <v>0</v>
      </c>
      <c r="AR171">
        <v>2.8</v>
      </c>
      <c r="AS171">
        <v>1.4</v>
      </c>
      <c r="AT171">
        <v>0</v>
      </c>
      <c r="AU171">
        <v>0</v>
      </c>
      <c r="AV171">
        <v>1</v>
      </c>
      <c r="AW171">
        <v>3.4</v>
      </c>
      <c r="AX171">
        <v>8.6999999999999993</v>
      </c>
      <c r="AY171">
        <v>5.3</v>
      </c>
      <c r="AZ171">
        <v>2.6</v>
      </c>
      <c r="BA171">
        <v>5.0999999999999996</v>
      </c>
      <c r="BB171">
        <v>12.6</v>
      </c>
      <c r="BC171">
        <v>2.5</v>
      </c>
      <c r="BD171">
        <v>0</v>
      </c>
      <c r="BE171">
        <v>1.4</v>
      </c>
      <c r="BF171">
        <v>4</v>
      </c>
      <c r="BG171">
        <v>0</v>
      </c>
      <c r="BH171">
        <v>0</v>
      </c>
      <c r="BI171">
        <v>1.2</v>
      </c>
      <c r="BJ171">
        <v>3.3</v>
      </c>
      <c r="BK171">
        <v>1.3</v>
      </c>
    </row>
    <row r="172" spans="1:63" x14ac:dyDescent="0.25">
      <c r="A172" s="3">
        <v>5</v>
      </c>
      <c r="B172" s="1">
        <v>5103</v>
      </c>
      <c r="C172" s="3" t="s">
        <v>798</v>
      </c>
      <c r="D172" t="s">
        <v>1184</v>
      </c>
      <c r="E172" s="3">
        <v>3</v>
      </c>
      <c r="F172" t="s">
        <v>13367</v>
      </c>
      <c r="G172" s="3">
        <v>220104005</v>
      </c>
      <c r="H172">
        <v>220104</v>
      </c>
      <c r="I172" s="3" t="s">
        <v>13768</v>
      </c>
      <c r="J172" t="s">
        <v>10393</v>
      </c>
      <c r="K172" s="3">
        <v>3</v>
      </c>
      <c r="L172">
        <v>2.7</v>
      </c>
      <c r="M172" s="3">
        <v>2.6</v>
      </c>
      <c r="N172">
        <v>2.6</v>
      </c>
      <c r="O172" s="3">
        <v>2.5</v>
      </c>
      <c r="P172">
        <v>2.5</v>
      </c>
      <c r="Q172" s="3">
        <v>4.9000000000000004</v>
      </c>
      <c r="R172">
        <v>0</v>
      </c>
      <c r="S172" s="3">
        <v>0</v>
      </c>
      <c r="T172" s="3">
        <v>0</v>
      </c>
      <c r="U172">
        <v>1.3</v>
      </c>
      <c r="V172">
        <v>3.6</v>
      </c>
      <c r="W172">
        <v>1.1000000000000001</v>
      </c>
      <c r="X172">
        <v>4.4000000000000004</v>
      </c>
      <c r="Y172">
        <v>2.7</v>
      </c>
      <c r="Z172">
        <v>0</v>
      </c>
      <c r="AA172">
        <v>0</v>
      </c>
      <c r="AB172">
        <v>0</v>
      </c>
      <c r="AC172">
        <v>2.5</v>
      </c>
      <c r="AD172">
        <v>0</v>
      </c>
      <c r="AE172">
        <v>0</v>
      </c>
      <c r="AF172">
        <v>0</v>
      </c>
      <c r="AG172">
        <v>1.3</v>
      </c>
      <c r="AH172">
        <v>2.5</v>
      </c>
      <c r="AI172">
        <v>2.4</v>
      </c>
      <c r="AJ172">
        <v>2.2999999999999998</v>
      </c>
      <c r="AK172">
        <v>0</v>
      </c>
      <c r="AL172">
        <v>0</v>
      </c>
      <c r="AM172">
        <v>2.6</v>
      </c>
      <c r="AN172">
        <v>2.6</v>
      </c>
      <c r="AO172">
        <v>2.5</v>
      </c>
      <c r="AP172">
        <v>1</v>
      </c>
      <c r="AQ172">
        <v>0</v>
      </c>
      <c r="AR172">
        <v>2.8</v>
      </c>
      <c r="AS172">
        <v>0</v>
      </c>
      <c r="AT172">
        <v>0</v>
      </c>
      <c r="AU172">
        <v>0</v>
      </c>
      <c r="AV172">
        <v>1</v>
      </c>
      <c r="AW172">
        <v>2.2000000000000002</v>
      </c>
      <c r="AX172">
        <v>8.6999999999999993</v>
      </c>
      <c r="AY172">
        <v>5.3</v>
      </c>
      <c r="AZ172">
        <v>2.6</v>
      </c>
      <c r="BA172">
        <v>5.0999999999999996</v>
      </c>
      <c r="BB172">
        <v>12.6</v>
      </c>
      <c r="BC172">
        <v>2.5</v>
      </c>
      <c r="BD172">
        <v>0</v>
      </c>
      <c r="BE172">
        <v>0</v>
      </c>
      <c r="BF172">
        <v>4</v>
      </c>
      <c r="BG172">
        <v>0</v>
      </c>
      <c r="BH172">
        <v>0</v>
      </c>
      <c r="BI172">
        <v>1.2</v>
      </c>
      <c r="BJ172">
        <v>2.2000000000000002</v>
      </c>
      <c r="BK172">
        <v>0</v>
      </c>
    </row>
    <row r="173" spans="1:63" x14ac:dyDescent="0.25">
      <c r="A173" s="3">
        <v>5</v>
      </c>
      <c r="B173" s="1">
        <v>5103</v>
      </c>
      <c r="C173" s="3" t="s">
        <v>798</v>
      </c>
      <c r="D173" t="s">
        <v>1184</v>
      </c>
      <c r="E173" s="3">
        <v>4</v>
      </c>
      <c r="F173" t="s">
        <v>13369</v>
      </c>
      <c r="G173" s="3">
        <v>220104005</v>
      </c>
      <c r="H173">
        <v>220104</v>
      </c>
      <c r="I173" s="3" t="s">
        <v>13768</v>
      </c>
      <c r="J173" t="s">
        <v>10393</v>
      </c>
      <c r="K173" s="3">
        <v>4</v>
      </c>
      <c r="L173">
        <v>2.7</v>
      </c>
      <c r="M173" s="3">
        <v>0</v>
      </c>
      <c r="N173">
        <v>0</v>
      </c>
      <c r="O173" s="3">
        <v>0</v>
      </c>
      <c r="P173">
        <v>1</v>
      </c>
      <c r="Q173" s="3">
        <v>0</v>
      </c>
      <c r="R173">
        <v>0</v>
      </c>
      <c r="S173" s="3">
        <v>1.4</v>
      </c>
      <c r="T173" s="3">
        <v>1.3</v>
      </c>
      <c r="U173">
        <v>0</v>
      </c>
      <c r="V173">
        <v>1.2</v>
      </c>
      <c r="W173">
        <v>0</v>
      </c>
      <c r="X173">
        <v>0</v>
      </c>
      <c r="Y173">
        <v>0</v>
      </c>
      <c r="Z173">
        <v>0</v>
      </c>
      <c r="AA173">
        <v>0</v>
      </c>
      <c r="AB173">
        <v>0</v>
      </c>
      <c r="AC173">
        <v>1</v>
      </c>
      <c r="AD173">
        <v>0</v>
      </c>
      <c r="AE173">
        <v>0</v>
      </c>
      <c r="AF173">
        <v>2.7</v>
      </c>
      <c r="AG173">
        <v>0</v>
      </c>
      <c r="AH173">
        <v>0</v>
      </c>
      <c r="AI173">
        <v>1</v>
      </c>
      <c r="AJ173">
        <v>0</v>
      </c>
      <c r="AK173">
        <v>0</v>
      </c>
      <c r="AL173">
        <v>0</v>
      </c>
      <c r="AM173">
        <v>0</v>
      </c>
      <c r="AN173">
        <v>2.6</v>
      </c>
      <c r="AO173">
        <v>0</v>
      </c>
      <c r="AP173">
        <v>1</v>
      </c>
      <c r="AQ173">
        <v>0</v>
      </c>
      <c r="AR173">
        <v>0</v>
      </c>
      <c r="AS173">
        <v>1.4</v>
      </c>
      <c r="AT173">
        <v>0</v>
      </c>
      <c r="AU173">
        <v>0</v>
      </c>
      <c r="AV173">
        <v>1</v>
      </c>
      <c r="AW173">
        <v>1.1000000000000001</v>
      </c>
      <c r="AX173">
        <v>0</v>
      </c>
      <c r="AY173">
        <v>0</v>
      </c>
      <c r="AZ173">
        <v>0</v>
      </c>
      <c r="BA173">
        <v>0</v>
      </c>
      <c r="BB173">
        <v>0</v>
      </c>
      <c r="BC173">
        <v>1</v>
      </c>
      <c r="BD173">
        <v>0</v>
      </c>
      <c r="BE173">
        <v>1.4</v>
      </c>
      <c r="BF173">
        <v>0</v>
      </c>
      <c r="BG173">
        <v>0</v>
      </c>
      <c r="BH173">
        <v>0</v>
      </c>
      <c r="BI173">
        <v>1</v>
      </c>
      <c r="BJ173">
        <v>1.1000000000000001</v>
      </c>
      <c r="BK173">
        <v>1.3</v>
      </c>
    </row>
    <row r="174" spans="1:63" x14ac:dyDescent="0.25">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1</v>
      </c>
      <c r="Q174" s="3">
        <v>0</v>
      </c>
      <c r="R174">
        <v>0</v>
      </c>
      <c r="S174" s="3">
        <v>0</v>
      </c>
      <c r="T174" s="3">
        <v>0</v>
      </c>
      <c r="U174">
        <v>0</v>
      </c>
      <c r="V174">
        <v>1</v>
      </c>
      <c r="W174">
        <v>0</v>
      </c>
      <c r="X174">
        <v>0</v>
      </c>
      <c r="Y174">
        <v>0</v>
      </c>
      <c r="Z174">
        <v>0</v>
      </c>
      <c r="AA174">
        <v>0</v>
      </c>
      <c r="AB174">
        <v>0</v>
      </c>
      <c r="AC174">
        <v>1</v>
      </c>
      <c r="AD174">
        <v>0</v>
      </c>
      <c r="AE174">
        <v>0</v>
      </c>
      <c r="AF174">
        <v>0</v>
      </c>
      <c r="AG174">
        <v>0</v>
      </c>
      <c r="AH174">
        <v>0</v>
      </c>
      <c r="AI174">
        <v>1</v>
      </c>
      <c r="AJ174">
        <v>0</v>
      </c>
      <c r="AK174">
        <v>0</v>
      </c>
      <c r="AL174">
        <v>0</v>
      </c>
      <c r="AM174">
        <v>0</v>
      </c>
      <c r="AN174">
        <v>0</v>
      </c>
      <c r="AO174">
        <v>0</v>
      </c>
      <c r="AP174">
        <v>1</v>
      </c>
      <c r="AQ174">
        <v>0</v>
      </c>
      <c r="AR174">
        <v>0</v>
      </c>
      <c r="AS174">
        <v>0</v>
      </c>
      <c r="AT174">
        <v>0</v>
      </c>
      <c r="AU174">
        <v>0</v>
      </c>
      <c r="AV174">
        <v>1</v>
      </c>
      <c r="AW174">
        <v>0</v>
      </c>
      <c r="AX174">
        <v>0</v>
      </c>
      <c r="AY174">
        <v>0</v>
      </c>
      <c r="AZ174">
        <v>0</v>
      </c>
      <c r="BA174">
        <v>0</v>
      </c>
      <c r="BB174">
        <v>0</v>
      </c>
      <c r="BC174">
        <v>1</v>
      </c>
      <c r="BD174">
        <v>0</v>
      </c>
      <c r="BE174">
        <v>0</v>
      </c>
      <c r="BF174">
        <v>0</v>
      </c>
      <c r="BG174">
        <v>0</v>
      </c>
      <c r="BH174">
        <v>0</v>
      </c>
      <c r="BI174">
        <v>1</v>
      </c>
      <c r="BJ174">
        <v>0</v>
      </c>
      <c r="BK174">
        <v>0</v>
      </c>
    </row>
    <row r="175" spans="1:63" x14ac:dyDescent="0.25">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115.7</v>
      </c>
      <c r="Q175" s="3">
        <v>0</v>
      </c>
      <c r="R175">
        <v>0</v>
      </c>
      <c r="S175" s="3">
        <v>0</v>
      </c>
      <c r="T175" s="3">
        <v>0</v>
      </c>
      <c r="U175">
        <v>0</v>
      </c>
      <c r="V175">
        <v>1</v>
      </c>
      <c r="W175">
        <v>0</v>
      </c>
      <c r="X175">
        <v>96.8</v>
      </c>
      <c r="Y175">
        <v>0</v>
      </c>
      <c r="Z175">
        <v>0</v>
      </c>
      <c r="AA175">
        <v>0</v>
      </c>
      <c r="AB175">
        <v>0</v>
      </c>
      <c r="AC175">
        <v>1</v>
      </c>
      <c r="AD175">
        <v>0</v>
      </c>
      <c r="AE175">
        <v>0</v>
      </c>
      <c r="AF175">
        <v>0</v>
      </c>
      <c r="AG175">
        <v>0</v>
      </c>
      <c r="AH175">
        <v>0</v>
      </c>
      <c r="AI175">
        <v>1</v>
      </c>
      <c r="AJ175">
        <v>0</v>
      </c>
      <c r="AK175">
        <v>0</v>
      </c>
      <c r="AL175">
        <v>0</v>
      </c>
      <c r="AM175">
        <v>0</v>
      </c>
      <c r="AN175">
        <v>0</v>
      </c>
      <c r="AO175">
        <v>0</v>
      </c>
      <c r="AP175">
        <v>1</v>
      </c>
      <c r="AQ175">
        <v>0</v>
      </c>
      <c r="AR175">
        <v>0</v>
      </c>
      <c r="AS175">
        <v>0</v>
      </c>
      <c r="AT175">
        <v>102.2</v>
      </c>
      <c r="AU175">
        <v>0</v>
      </c>
      <c r="AV175">
        <v>1</v>
      </c>
      <c r="AW175">
        <v>0</v>
      </c>
      <c r="AX175">
        <v>0</v>
      </c>
      <c r="AY175">
        <v>0</v>
      </c>
      <c r="AZ175">
        <v>0</v>
      </c>
      <c r="BA175">
        <v>0</v>
      </c>
      <c r="BB175">
        <v>0</v>
      </c>
      <c r="BC175">
        <v>1</v>
      </c>
      <c r="BD175">
        <v>0</v>
      </c>
      <c r="BE175">
        <v>0</v>
      </c>
      <c r="BF175">
        <v>0</v>
      </c>
      <c r="BG175">
        <v>0</v>
      </c>
      <c r="BH175">
        <v>0</v>
      </c>
      <c r="BI175">
        <v>97.3</v>
      </c>
      <c r="BJ175">
        <v>0</v>
      </c>
      <c r="BK175">
        <v>0</v>
      </c>
    </row>
    <row r="176" spans="1:63" x14ac:dyDescent="0.25">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115.7</v>
      </c>
      <c r="Q176" s="3">
        <v>0</v>
      </c>
      <c r="R176">
        <v>0</v>
      </c>
      <c r="S176" s="3">
        <v>0</v>
      </c>
      <c r="T176" s="3">
        <v>0</v>
      </c>
      <c r="U176">
        <v>0</v>
      </c>
      <c r="V176">
        <v>1</v>
      </c>
      <c r="W176">
        <v>0</v>
      </c>
      <c r="X176">
        <v>96.8</v>
      </c>
      <c r="Y176">
        <v>0</v>
      </c>
      <c r="Z176">
        <v>0</v>
      </c>
      <c r="AA176">
        <v>0</v>
      </c>
      <c r="AB176">
        <v>0</v>
      </c>
      <c r="AC176">
        <v>1</v>
      </c>
      <c r="AD176">
        <v>0</v>
      </c>
      <c r="AE176">
        <v>0</v>
      </c>
      <c r="AF176">
        <v>0</v>
      </c>
      <c r="AG176">
        <v>0</v>
      </c>
      <c r="AH176">
        <v>0</v>
      </c>
      <c r="AI176">
        <v>1</v>
      </c>
      <c r="AJ176">
        <v>0</v>
      </c>
      <c r="AK176">
        <v>0</v>
      </c>
      <c r="AL176">
        <v>0</v>
      </c>
      <c r="AM176">
        <v>0</v>
      </c>
      <c r="AN176">
        <v>0</v>
      </c>
      <c r="AO176">
        <v>0</v>
      </c>
      <c r="AP176">
        <v>1</v>
      </c>
      <c r="AQ176">
        <v>0</v>
      </c>
      <c r="AR176">
        <v>0</v>
      </c>
      <c r="AS176">
        <v>0</v>
      </c>
      <c r="AT176">
        <v>102.2</v>
      </c>
      <c r="AU176">
        <v>0</v>
      </c>
      <c r="AV176">
        <v>1</v>
      </c>
      <c r="AW176">
        <v>0</v>
      </c>
      <c r="AX176">
        <v>0</v>
      </c>
      <c r="AY176">
        <v>0</v>
      </c>
      <c r="AZ176">
        <v>0</v>
      </c>
      <c r="BA176">
        <v>0</v>
      </c>
      <c r="BB176">
        <v>0</v>
      </c>
      <c r="BC176">
        <v>1</v>
      </c>
      <c r="BD176">
        <v>0</v>
      </c>
      <c r="BE176">
        <v>0</v>
      </c>
      <c r="BF176">
        <v>0</v>
      </c>
      <c r="BG176">
        <v>0</v>
      </c>
      <c r="BH176">
        <v>0</v>
      </c>
      <c r="BI176">
        <v>97.3</v>
      </c>
      <c r="BJ176">
        <v>0</v>
      </c>
      <c r="BK176">
        <v>0</v>
      </c>
    </row>
    <row r="177" spans="1:63" x14ac:dyDescent="0.25">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1</v>
      </c>
      <c r="Q177" s="3">
        <v>0</v>
      </c>
      <c r="R177">
        <v>0</v>
      </c>
      <c r="S177" s="3">
        <v>0</v>
      </c>
      <c r="T177" s="3">
        <v>0</v>
      </c>
      <c r="U177">
        <v>0</v>
      </c>
      <c r="V177">
        <v>1</v>
      </c>
      <c r="W177">
        <v>0</v>
      </c>
      <c r="X177">
        <v>0</v>
      </c>
      <c r="Y177">
        <v>0</v>
      </c>
      <c r="Z177">
        <v>0</v>
      </c>
      <c r="AA177">
        <v>0</v>
      </c>
      <c r="AB177">
        <v>0</v>
      </c>
      <c r="AC177">
        <v>1</v>
      </c>
      <c r="AD177">
        <v>0</v>
      </c>
      <c r="AE177">
        <v>0</v>
      </c>
      <c r="AF177">
        <v>0</v>
      </c>
      <c r="AG177">
        <v>0</v>
      </c>
      <c r="AH177">
        <v>0</v>
      </c>
      <c r="AI177">
        <v>1</v>
      </c>
      <c r="AJ177">
        <v>0</v>
      </c>
      <c r="AK177">
        <v>0</v>
      </c>
      <c r="AL177">
        <v>0</v>
      </c>
      <c r="AM177">
        <v>0</v>
      </c>
      <c r="AN177">
        <v>0</v>
      </c>
      <c r="AO177">
        <v>0</v>
      </c>
      <c r="AP177">
        <v>1</v>
      </c>
      <c r="AQ177">
        <v>0</v>
      </c>
      <c r="AR177">
        <v>0</v>
      </c>
      <c r="AS177">
        <v>0</v>
      </c>
      <c r="AT177">
        <v>0</v>
      </c>
      <c r="AU177">
        <v>0</v>
      </c>
      <c r="AV177">
        <v>1</v>
      </c>
      <c r="AW177">
        <v>0</v>
      </c>
      <c r="AX177">
        <v>0</v>
      </c>
      <c r="AY177">
        <v>0</v>
      </c>
      <c r="AZ177">
        <v>0</v>
      </c>
      <c r="BA177">
        <v>0</v>
      </c>
      <c r="BB177">
        <v>0</v>
      </c>
      <c r="BC177">
        <v>1</v>
      </c>
      <c r="BD177">
        <v>0</v>
      </c>
      <c r="BE177">
        <v>0</v>
      </c>
      <c r="BF177">
        <v>0</v>
      </c>
      <c r="BG177">
        <v>0</v>
      </c>
      <c r="BH177">
        <v>0</v>
      </c>
      <c r="BI177">
        <v>1</v>
      </c>
      <c r="BJ177">
        <v>0</v>
      </c>
      <c r="BK177">
        <v>0</v>
      </c>
    </row>
    <row r="178" spans="1:63" x14ac:dyDescent="0.25">
      <c r="A178" s="3">
        <v>5</v>
      </c>
      <c r="B178" s="1">
        <v>5105</v>
      </c>
      <c r="C178" s="3" t="s">
        <v>798</v>
      </c>
      <c r="D178" t="s">
        <v>1190</v>
      </c>
      <c r="E178" s="3">
        <v>1</v>
      </c>
      <c r="F178" t="s">
        <v>13767</v>
      </c>
      <c r="G178" s="3">
        <v>220104005</v>
      </c>
      <c r="H178">
        <v>220104</v>
      </c>
      <c r="I178" s="3" t="s">
        <v>13768</v>
      </c>
      <c r="J178" t="s">
        <v>10393</v>
      </c>
      <c r="K178" s="3">
        <v>1</v>
      </c>
      <c r="L178">
        <v>0</v>
      </c>
      <c r="M178" s="3">
        <v>0</v>
      </c>
      <c r="N178">
        <v>6.1</v>
      </c>
      <c r="O178" s="3">
        <v>5.9</v>
      </c>
      <c r="P178">
        <v>1</v>
      </c>
      <c r="Q178" s="3">
        <v>0</v>
      </c>
      <c r="R178">
        <v>0</v>
      </c>
      <c r="S178" s="3">
        <v>5.5</v>
      </c>
      <c r="T178" s="3">
        <v>0</v>
      </c>
      <c r="U178">
        <v>0</v>
      </c>
      <c r="V178">
        <v>5.2</v>
      </c>
      <c r="W178">
        <v>0</v>
      </c>
      <c r="X178">
        <v>0</v>
      </c>
      <c r="Y178">
        <v>0</v>
      </c>
      <c r="Z178">
        <v>0</v>
      </c>
      <c r="AA178">
        <v>0</v>
      </c>
      <c r="AB178">
        <v>0</v>
      </c>
      <c r="AC178">
        <v>1</v>
      </c>
      <c r="AD178">
        <v>0</v>
      </c>
      <c r="AE178">
        <v>0</v>
      </c>
      <c r="AF178">
        <v>0</v>
      </c>
      <c r="AG178">
        <v>0</v>
      </c>
      <c r="AH178">
        <v>10.6</v>
      </c>
      <c r="AI178">
        <v>1</v>
      </c>
      <c r="AJ178">
        <v>0</v>
      </c>
      <c r="AK178">
        <v>5</v>
      </c>
      <c r="AL178">
        <v>0</v>
      </c>
      <c r="AM178">
        <v>0</v>
      </c>
      <c r="AN178">
        <v>0</v>
      </c>
      <c r="AO178">
        <v>0</v>
      </c>
      <c r="AP178">
        <v>1</v>
      </c>
      <c r="AQ178">
        <v>5.7</v>
      </c>
      <c r="AR178">
        <v>0</v>
      </c>
      <c r="AS178">
        <v>0</v>
      </c>
      <c r="AT178">
        <v>5.7</v>
      </c>
      <c r="AU178">
        <v>0</v>
      </c>
      <c r="AV178">
        <v>1</v>
      </c>
      <c r="AW178">
        <v>0</v>
      </c>
      <c r="AX178">
        <v>0</v>
      </c>
      <c r="AY178">
        <v>0</v>
      </c>
      <c r="AZ178">
        <v>0</v>
      </c>
      <c r="BA178">
        <v>6.1</v>
      </c>
      <c r="BB178">
        <v>0</v>
      </c>
      <c r="BC178">
        <v>1</v>
      </c>
      <c r="BD178">
        <v>0</v>
      </c>
      <c r="BE178">
        <v>0</v>
      </c>
      <c r="BF178">
        <v>0</v>
      </c>
      <c r="BG178">
        <v>0</v>
      </c>
      <c r="BH178">
        <v>0</v>
      </c>
      <c r="BI178">
        <v>1</v>
      </c>
      <c r="BJ178">
        <v>0</v>
      </c>
      <c r="BK178">
        <v>0</v>
      </c>
    </row>
    <row r="179" spans="1:63" x14ac:dyDescent="0.25">
      <c r="A179" s="3">
        <v>5</v>
      </c>
      <c r="B179" s="1">
        <v>5105</v>
      </c>
      <c r="C179" s="3" t="s">
        <v>798</v>
      </c>
      <c r="D179" t="s">
        <v>1190</v>
      </c>
      <c r="E179" s="3">
        <v>2</v>
      </c>
      <c r="F179" t="s">
        <v>13769</v>
      </c>
      <c r="G179" s="3">
        <v>220104005</v>
      </c>
      <c r="H179">
        <v>220104</v>
      </c>
      <c r="I179" s="3" t="s">
        <v>13768</v>
      </c>
      <c r="J179" t="s">
        <v>10393</v>
      </c>
      <c r="K179" s="3">
        <v>2</v>
      </c>
      <c r="L179">
        <v>0</v>
      </c>
      <c r="M179" s="3">
        <v>6.2</v>
      </c>
      <c r="N179">
        <v>12.1</v>
      </c>
      <c r="O179" s="3">
        <v>11.9</v>
      </c>
      <c r="P179">
        <v>1</v>
      </c>
      <c r="Q179" s="3">
        <v>22.8</v>
      </c>
      <c r="R179">
        <v>0</v>
      </c>
      <c r="S179" s="3">
        <v>11.6</v>
      </c>
      <c r="T179" s="3">
        <v>0</v>
      </c>
      <c r="U179">
        <v>0</v>
      </c>
      <c r="V179">
        <v>5.5</v>
      </c>
      <c r="W179">
        <v>0</v>
      </c>
      <c r="X179">
        <v>10</v>
      </c>
      <c r="Y179">
        <v>0</v>
      </c>
      <c r="Z179">
        <v>0</v>
      </c>
      <c r="AA179">
        <v>0</v>
      </c>
      <c r="AB179">
        <v>17.8</v>
      </c>
      <c r="AC179">
        <v>1</v>
      </c>
      <c r="AD179">
        <v>5.7</v>
      </c>
      <c r="AE179">
        <v>0</v>
      </c>
      <c r="AF179">
        <v>11.5</v>
      </c>
      <c r="AG179">
        <v>5.7</v>
      </c>
      <c r="AH179">
        <v>11.2</v>
      </c>
      <c r="AI179">
        <v>16.5</v>
      </c>
      <c r="AJ179">
        <v>10.8</v>
      </c>
      <c r="AK179">
        <v>14.9</v>
      </c>
      <c r="AL179">
        <v>12.7</v>
      </c>
      <c r="AM179">
        <v>6.2</v>
      </c>
      <c r="AN179">
        <v>0</v>
      </c>
      <c r="AO179">
        <v>0</v>
      </c>
      <c r="AP179">
        <v>5.8</v>
      </c>
      <c r="AQ179">
        <v>17.100000000000001</v>
      </c>
      <c r="AR179">
        <v>0</v>
      </c>
      <c r="AS179">
        <v>0</v>
      </c>
      <c r="AT179">
        <v>5.7</v>
      </c>
      <c r="AU179">
        <v>5.6</v>
      </c>
      <c r="AV179">
        <v>21.9</v>
      </c>
      <c r="AW179">
        <v>5.4</v>
      </c>
      <c r="AX179">
        <v>5</v>
      </c>
      <c r="AY179">
        <v>0</v>
      </c>
      <c r="AZ179">
        <v>6.2</v>
      </c>
      <c r="BA179">
        <v>6.1</v>
      </c>
      <c r="BB179">
        <v>0</v>
      </c>
      <c r="BC179">
        <v>1</v>
      </c>
      <c r="BD179">
        <v>0</v>
      </c>
      <c r="BE179">
        <v>0</v>
      </c>
      <c r="BF179">
        <v>0</v>
      </c>
      <c r="BG179">
        <v>5.6</v>
      </c>
      <c r="BH179">
        <v>5.5</v>
      </c>
      <c r="BI179">
        <v>5.5</v>
      </c>
      <c r="BJ179">
        <v>10.8</v>
      </c>
      <c r="BK179">
        <v>0</v>
      </c>
    </row>
    <row r="180" spans="1:63" x14ac:dyDescent="0.25">
      <c r="A180" s="3">
        <v>5</v>
      </c>
      <c r="B180" s="1">
        <v>5105</v>
      </c>
      <c r="C180" s="3" t="s">
        <v>798</v>
      </c>
      <c r="D180" t="s">
        <v>1190</v>
      </c>
      <c r="E180" s="3">
        <v>3</v>
      </c>
      <c r="F180" t="s">
        <v>13367</v>
      </c>
      <c r="G180" s="3">
        <v>220104005</v>
      </c>
      <c r="H180">
        <v>220104</v>
      </c>
      <c r="I180" s="3" t="s">
        <v>13768</v>
      </c>
      <c r="J180" t="s">
        <v>10393</v>
      </c>
      <c r="K180" s="3">
        <v>3</v>
      </c>
      <c r="L180">
        <v>0</v>
      </c>
      <c r="M180" s="3">
        <v>6.2</v>
      </c>
      <c r="N180">
        <v>6.1</v>
      </c>
      <c r="O180" s="3">
        <v>5.9</v>
      </c>
      <c r="P180">
        <v>1</v>
      </c>
      <c r="Q180" s="3">
        <v>22.8</v>
      </c>
      <c r="R180">
        <v>0</v>
      </c>
      <c r="S180" s="3">
        <v>5.8</v>
      </c>
      <c r="T180" s="3">
        <v>0</v>
      </c>
      <c r="U180">
        <v>0</v>
      </c>
      <c r="V180">
        <v>1</v>
      </c>
      <c r="W180">
        <v>0</v>
      </c>
      <c r="X180">
        <v>10</v>
      </c>
      <c r="Y180">
        <v>0</v>
      </c>
      <c r="Z180">
        <v>0</v>
      </c>
      <c r="AA180">
        <v>0</v>
      </c>
      <c r="AB180">
        <v>17.8</v>
      </c>
      <c r="AC180">
        <v>1</v>
      </c>
      <c r="AD180">
        <v>5.7</v>
      </c>
      <c r="AE180">
        <v>0</v>
      </c>
      <c r="AF180">
        <v>11.5</v>
      </c>
      <c r="AG180">
        <v>5.7</v>
      </c>
      <c r="AH180">
        <v>0</v>
      </c>
      <c r="AI180">
        <v>16.5</v>
      </c>
      <c r="AJ180">
        <v>10.8</v>
      </c>
      <c r="AK180">
        <v>10</v>
      </c>
      <c r="AL180">
        <v>12.7</v>
      </c>
      <c r="AM180">
        <v>6.2</v>
      </c>
      <c r="AN180">
        <v>0</v>
      </c>
      <c r="AO180">
        <v>0</v>
      </c>
      <c r="AP180">
        <v>5.8</v>
      </c>
      <c r="AQ180">
        <v>11.4</v>
      </c>
      <c r="AR180">
        <v>0</v>
      </c>
      <c r="AS180">
        <v>0</v>
      </c>
      <c r="AT180">
        <v>0</v>
      </c>
      <c r="AU180">
        <v>5.6</v>
      </c>
      <c r="AV180">
        <v>21.9</v>
      </c>
      <c r="AW180">
        <v>5.4</v>
      </c>
      <c r="AX180">
        <v>5</v>
      </c>
      <c r="AY180">
        <v>0</v>
      </c>
      <c r="AZ180">
        <v>6.2</v>
      </c>
      <c r="BA180">
        <v>0</v>
      </c>
      <c r="BB180">
        <v>0</v>
      </c>
      <c r="BC180">
        <v>1</v>
      </c>
      <c r="BD180">
        <v>0</v>
      </c>
      <c r="BE180">
        <v>0</v>
      </c>
      <c r="BF180">
        <v>0</v>
      </c>
      <c r="BG180">
        <v>5.6</v>
      </c>
      <c r="BH180">
        <v>5.5</v>
      </c>
      <c r="BI180">
        <v>5.5</v>
      </c>
      <c r="BJ180">
        <v>10.8</v>
      </c>
      <c r="BK180">
        <v>0</v>
      </c>
    </row>
    <row r="181" spans="1:63" x14ac:dyDescent="0.25">
      <c r="A181" s="3">
        <v>5</v>
      </c>
      <c r="B181" s="1">
        <v>5105</v>
      </c>
      <c r="C181" s="3" t="s">
        <v>798</v>
      </c>
      <c r="D181" t="s">
        <v>1190</v>
      </c>
      <c r="E181" s="3">
        <v>4</v>
      </c>
      <c r="F181" t="s">
        <v>13369</v>
      </c>
      <c r="G181" s="3">
        <v>220104005</v>
      </c>
      <c r="H181">
        <v>220104</v>
      </c>
      <c r="I181" s="3" t="s">
        <v>13768</v>
      </c>
      <c r="J181" t="s">
        <v>10393</v>
      </c>
      <c r="K181" s="3">
        <v>4</v>
      </c>
      <c r="L181">
        <v>0</v>
      </c>
      <c r="M181" s="3">
        <v>0</v>
      </c>
      <c r="N181">
        <v>6.1</v>
      </c>
      <c r="O181" s="3">
        <v>5.9</v>
      </c>
      <c r="P181">
        <v>1</v>
      </c>
      <c r="Q181" s="3">
        <v>0</v>
      </c>
      <c r="R181">
        <v>0</v>
      </c>
      <c r="S181" s="3">
        <v>5.8</v>
      </c>
      <c r="T181" s="3">
        <v>0</v>
      </c>
      <c r="U181">
        <v>0</v>
      </c>
      <c r="V181">
        <v>5.5</v>
      </c>
      <c r="W181">
        <v>0</v>
      </c>
      <c r="X181">
        <v>0</v>
      </c>
      <c r="Y181">
        <v>0</v>
      </c>
      <c r="Z181">
        <v>0</v>
      </c>
      <c r="AA181">
        <v>0</v>
      </c>
      <c r="AB181">
        <v>0</v>
      </c>
      <c r="AC181">
        <v>1</v>
      </c>
      <c r="AD181">
        <v>0</v>
      </c>
      <c r="AE181">
        <v>0</v>
      </c>
      <c r="AF181">
        <v>0</v>
      </c>
      <c r="AG181">
        <v>0</v>
      </c>
      <c r="AH181">
        <v>11.2</v>
      </c>
      <c r="AI181">
        <v>1</v>
      </c>
      <c r="AJ181">
        <v>0</v>
      </c>
      <c r="AK181">
        <v>5</v>
      </c>
      <c r="AL181">
        <v>0</v>
      </c>
      <c r="AM181">
        <v>0</v>
      </c>
      <c r="AN181">
        <v>0</v>
      </c>
      <c r="AO181">
        <v>0</v>
      </c>
      <c r="AP181">
        <v>1</v>
      </c>
      <c r="AQ181">
        <v>5.7</v>
      </c>
      <c r="AR181">
        <v>0</v>
      </c>
      <c r="AS181">
        <v>0</v>
      </c>
      <c r="AT181">
        <v>5.7</v>
      </c>
      <c r="AU181">
        <v>0</v>
      </c>
      <c r="AV181">
        <v>1</v>
      </c>
      <c r="AW181">
        <v>0</v>
      </c>
      <c r="AX181">
        <v>0</v>
      </c>
      <c r="AY181">
        <v>0</v>
      </c>
      <c r="AZ181">
        <v>0</v>
      </c>
      <c r="BA181">
        <v>6.1</v>
      </c>
      <c r="BB181">
        <v>0</v>
      </c>
      <c r="BC181">
        <v>1</v>
      </c>
      <c r="BD181">
        <v>0</v>
      </c>
      <c r="BE181">
        <v>0</v>
      </c>
      <c r="BF181">
        <v>0</v>
      </c>
      <c r="BG181">
        <v>0</v>
      </c>
      <c r="BH181">
        <v>0</v>
      </c>
      <c r="BI181">
        <v>1</v>
      </c>
      <c r="BJ181">
        <v>0</v>
      </c>
      <c r="BK181">
        <v>0</v>
      </c>
    </row>
    <row r="182" spans="1:63" x14ac:dyDescent="0.25">
      <c r="A182" s="3">
        <v>5</v>
      </c>
      <c r="B182" s="1">
        <v>5107</v>
      </c>
      <c r="C182" s="3" t="s">
        <v>798</v>
      </c>
      <c r="D182" t="s">
        <v>1193</v>
      </c>
      <c r="E182" s="3">
        <v>1</v>
      </c>
      <c r="F182" t="s">
        <v>13767</v>
      </c>
      <c r="G182" s="3">
        <v>220104005</v>
      </c>
      <c r="H182">
        <v>220104</v>
      </c>
      <c r="I182" s="3" t="s">
        <v>13768</v>
      </c>
      <c r="J182" t="s">
        <v>10393</v>
      </c>
      <c r="K182" s="3">
        <v>1</v>
      </c>
      <c r="L182">
        <v>0</v>
      </c>
      <c r="M182" s="3">
        <v>3.6</v>
      </c>
      <c r="N182">
        <v>0</v>
      </c>
      <c r="O182" s="3">
        <v>0</v>
      </c>
      <c r="P182">
        <v>1</v>
      </c>
      <c r="Q182" s="3">
        <v>3.3</v>
      </c>
      <c r="R182">
        <v>3.2</v>
      </c>
      <c r="S182" s="3">
        <v>0</v>
      </c>
      <c r="T182" s="3">
        <v>3</v>
      </c>
      <c r="U182">
        <v>0</v>
      </c>
      <c r="V182">
        <v>1</v>
      </c>
      <c r="W182">
        <v>0</v>
      </c>
      <c r="X182">
        <v>2.8</v>
      </c>
      <c r="Y182">
        <v>0</v>
      </c>
      <c r="Z182">
        <v>0</v>
      </c>
      <c r="AA182">
        <v>0</v>
      </c>
      <c r="AB182">
        <v>0</v>
      </c>
      <c r="AC182">
        <v>1</v>
      </c>
      <c r="AD182">
        <v>3.3</v>
      </c>
      <c r="AE182">
        <v>0</v>
      </c>
      <c r="AF182">
        <v>0</v>
      </c>
      <c r="AG182">
        <v>0</v>
      </c>
      <c r="AH182">
        <v>3</v>
      </c>
      <c r="AI182">
        <v>1</v>
      </c>
      <c r="AJ182">
        <v>0</v>
      </c>
      <c r="AK182">
        <v>0</v>
      </c>
      <c r="AL182">
        <v>0</v>
      </c>
      <c r="AM182">
        <v>0</v>
      </c>
      <c r="AN182">
        <v>0</v>
      </c>
      <c r="AO182">
        <v>0</v>
      </c>
      <c r="AP182">
        <v>1</v>
      </c>
      <c r="AQ182">
        <v>3.3</v>
      </c>
      <c r="AR182">
        <v>0</v>
      </c>
      <c r="AS182">
        <v>3.7</v>
      </c>
      <c r="AT182">
        <v>0</v>
      </c>
      <c r="AU182">
        <v>0</v>
      </c>
      <c r="AV182">
        <v>1</v>
      </c>
      <c r="AW182">
        <v>0</v>
      </c>
      <c r="AX182">
        <v>0</v>
      </c>
      <c r="AY182">
        <v>0</v>
      </c>
      <c r="AZ182">
        <v>0</v>
      </c>
      <c r="BA182">
        <v>3.5</v>
      </c>
      <c r="BB182">
        <v>0</v>
      </c>
      <c r="BC182">
        <v>3.3</v>
      </c>
      <c r="BD182">
        <v>0</v>
      </c>
      <c r="BE182">
        <v>0</v>
      </c>
      <c r="BF182">
        <v>0</v>
      </c>
      <c r="BG182">
        <v>0</v>
      </c>
      <c r="BH182">
        <v>3.6</v>
      </c>
      <c r="BI182">
        <v>1</v>
      </c>
      <c r="BJ182">
        <v>0</v>
      </c>
      <c r="BK182">
        <v>3.6</v>
      </c>
    </row>
    <row r="183" spans="1:63" x14ac:dyDescent="0.25">
      <c r="A183" s="3">
        <v>5</v>
      </c>
      <c r="B183" s="1">
        <v>5107</v>
      </c>
      <c r="C183" s="3" t="s">
        <v>798</v>
      </c>
      <c r="D183" t="s">
        <v>1193</v>
      </c>
      <c r="E183" s="3">
        <v>2</v>
      </c>
      <c r="F183" t="s">
        <v>13769</v>
      </c>
      <c r="G183" s="3">
        <v>220104005</v>
      </c>
      <c r="H183">
        <v>220104</v>
      </c>
      <c r="I183" s="3" t="s">
        <v>13768</v>
      </c>
      <c r="J183" t="s">
        <v>10393</v>
      </c>
      <c r="K183" s="3">
        <v>2</v>
      </c>
      <c r="L183">
        <v>0</v>
      </c>
      <c r="M183" s="3">
        <v>7.2</v>
      </c>
      <c r="N183">
        <v>0</v>
      </c>
      <c r="O183" s="3">
        <v>3.4</v>
      </c>
      <c r="P183">
        <v>1</v>
      </c>
      <c r="Q183" s="3">
        <v>9.8000000000000007</v>
      </c>
      <c r="R183">
        <v>7.5</v>
      </c>
      <c r="S183" s="3">
        <v>7.4</v>
      </c>
      <c r="T183" s="3">
        <v>7.3</v>
      </c>
      <c r="U183">
        <v>3.6</v>
      </c>
      <c r="V183">
        <v>3.5</v>
      </c>
      <c r="W183">
        <v>14</v>
      </c>
      <c r="X183">
        <v>19.399999999999999</v>
      </c>
      <c r="Y183">
        <v>0</v>
      </c>
      <c r="Z183">
        <v>3.6</v>
      </c>
      <c r="AA183">
        <v>3.5</v>
      </c>
      <c r="AB183">
        <v>6.9</v>
      </c>
      <c r="AC183">
        <v>1</v>
      </c>
      <c r="AD183">
        <v>3.3</v>
      </c>
      <c r="AE183">
        <v>3.7</v>
      </c>
      <c r="AF183">
        <v>3.7</v>
      </c>
      <c r="AG183">
        <v>0</v>
      </c>
      <c r="AH183">
        <v>14.3</v>
      </c>
      <c r="AI183">
        <v>14.1</v>
      </c>
      <c r="AJ183">
        <v>0</v>
      </c>
      <c r="AK183">
        <v>5.5</v>
      </c>
      <c r="AL183">
        <v>3.7</v>
      </c>
      <c r="AM183">
        <v>3.6</v>
      </c>
      <c r="AN183">
        <v>3.5</v>
      </c>
      <c r="AO183">
        <v>0</v>
      </c>
      <c r="AP183">
        <v>3.3</v>
      </c>
      <c r="AQ183">
        <v>3.3</v>
      </c>
      <c r="AR183">
        <v>3.7</v>
      </c>
      <c r="AS183">
        <v>7.3</v>
      </c>
      <c r="AT183">
        <v>7.2</v>
      </c>
      <c r="AU183">
        <v>17.8</v>
      </c>
      <c r="AV183">
        <v>1</v>
      </c>
      <c r="AW183">
        <v>13.9</v>
      </c>
      <c r="AX183">
        <v>13.8</v>
      </c>
      <c r="AY183">
        <v>0</v>
      </c>
      <c r="AZ183">
        <v>0</v>
      </c>
      <c r="BA183">
        <v>17.600000000000001</v>
      </c>
      <c r="BB183">
        <v>0</v>
      </c>
      <c r="BC183">
        <v>3.3</v>
      </c>
      <c r="BD183">
        <v>3.3</v>
      </c>
      <c r="BE183">
        <v>0</v>
      </c>
      <c r="BF183">
        <v>7.3</v>
      </c>
      <c r="BG183">
        <v>3.6</v>
      </c>
      <c r="BH183">
        <v>10.7</v>
      </c>
      <c r="BI183">
        <v>3.5</v>
      </c>
      <c r="BJ183">
        <v>17.3</v>
      </c>
      <c r="BK183">
        <v>7.3</v>
      </c>
    </row>
    <row r="184" spans="1:63" x14ac:dyDescent="0.25">
      <c r="A184" s="3">
        <v>5</v>
      </c>
      <c r="B184" s="1">
        <v>5107</v>
      </c>
      <c r="C184" s="3" t="s">
        <v>798</v>
      </c>
      <c r="D184" t="s">
        <v>1193</v>
      </c>
      <c r="E184" s="3">
        <v>3</v>
      </c>
      <c r="F184" t="s">
        <v>13367</v>
      </c>
      <c r="G184" s="3">
        <v>220104005</v>
      </c>
      <c r="H184">
        <v>220104</v>
      </c>
      <c r="I184" s="3" t="s">
        <v>13768</v>
      </c>
      <c r="J184" t="s">
        <v>10393</v>
      </c>
      <c r="K184" s="3">
        <v>3</v>
      </c>
      <c r="L184">
        <v>0</v>
      </c>
      <c r="M184" s="3">
        <v>3.6</v>
      </c>
      <c r="N184">
        <v>0</v>
      </c>
      <c r="O184" s="3">
        <v>3.4</v>
      </c>
      <c r="P184">
        <v>1</v>
      </c>
      <c r="Q184" s="3">
        <v>6.5</v>
      </c>
      <c r="R184">
        <v>3.7</v>
      </c>
      <c r="S184" s="3">
        <v>7.4</v>
      </c>
      <c r="T184" s="3">
        <v>3.6</v>
      </c>
      <c r="U184">
        <v>3.6</v>
      </c>
      <c r="V184">
        <v>3.5</v>
      </c>
      <c r="W184">
        <v>14</v>
      </c>
      <c r="X184">
        <v>16.600000000000001</v>
      </c>
      <c r="Y184">
        <v>0</v>
      </c>
      <c r="Z184">
        <v>3.6</v>
      </c>
      <c r="AA184">
        <v>3.5</v>
      </c>
      <c r="AB184">
        <v>6.9</v>
      </c>
      <c r="AC184">
        <v>1</v>
      </c>
      <c r="AD184">
        <v>0</v>
      </c>
      <c r="AE184">
        <v>3.7</v>
      </c>
      <c r="AF184">
        <v>3.7</v>
      </c>
      <c r="AG184">
        <v>0</v>
      </c>
      <c r="AH184">
        <v>10.7</v>
      </c>
      <c r="AI184">
        <v>14.1</v>
      </c>
      <c r="AJ184">
        <v>0</v>
      </c>
      <c r="AK184">
        <v>5.5</v>
      </c>
      <c r="AL184">
        <v>3.7</v>
      </c>
      <c r="AM184">
        <v>3.6</v>
      </c>
      <c r="AN184">
        <v>3.5</v>
      </c>
      <c r="AO184">
        <v>0</v>
      </c>
      <c r="AP184">
        <v>3.3</v>
      </c>
      <c r="AQ184">
        <v>0</v>
      </c>
      <c r="AR184">
        <v>3.7</v>
      </c>
      <c r="AS184">
        <v>3.7</v>
      </c>
      <c r="AT184">
        <v>7.2</v>
      </c>
      <c r="AU184">
        <v>17.8</v>
      </c>
      <c r="AV184">
        <v>1</v>
      </c>
      <c r="AW184">
        <v>13.9</v>
      </c>
      <c r="AX184">
        <v>13.8</v>
      </c>
      <c r="AY184">
        <v>0</v>
      </c>
      <c r="AZ184">
        <v>0</v>
      </c>
      <c r="BA184">
        <v>14.1</v>
      </c>
      <c r="BB184">
        <v>0</v>
      </c>
      <c r="BC184">
        <v>1</v>
      </c>
      <c r="BD184">
        <v>3.3</v>
      </c>
      <c r="BE184">
        <v>0</v>
      </c>
      <c r="BF184">
        <v>7.3</v>
      </c>
      <c r="BG184">
        <v>3.6</v>
      </c>
      <c r="BH184">
        <v>7.1</v>
      </c>
      <c r="BI184">
        <v>3.5</v>
      </c>
      <c r="BJ184">
        <v>17.3</v>
      </c>
      <c r="BK184">
        <v>3.6</v>
      </c>
    </row>
    <row r="185" spans="1:63" x14ac:dyDescent="0.25">
      <c r="A185" s="3">
        <v>5</v>
      </c>
      <c r="B185" s="1">
        <v>5107</v>
      </c>
      <c r="C185" s="3" t="s">
        <v>798</v>
      </c>
      <c r="D185" t="s">
        <v>1193</v>
      </c>
      <c r="E185" s="3">
        <v>4</v>
      </c>
      <c r="F185" t="s">
        <v>13369</v>
      </c>
      <c r="G185" s="3">
        <v>220104005</v>
      </c>
      <c r="H185">
        <v>220104</v>
      </c>
      <c r="I185" s="3" t="s">
        <v>13768</v>
      </c>
      <c r="J185" t="s">
        <v>10393</v>
      </c>
      <c r="K185" s="3">
        <v>4</v>
      </c>
      <c r="L185">
        <v>0</v>
      </c>
      <c r="M185" s="3">
        <v>3.6</v>
      </c>
      <c r="N185">
        <v>0</v>
      </c>
      <c r="O185" s="3">
        <v>0</v>
      </c>
      <c r="P185">
        <v>1</v>
      </c>
      <c r="Q185" s="3">
        <v>3.3</v>
      </c>
      <c r="R185">
        <v>3.7</v>
      </c>
      <c r="S185" s="3">
        <v>0</v>
      </c>
      <c r="T185" s="3">
        <v>3.6</v>
      </c>
      <c r="U185">
        <v>0</v>
      </c>
      <c r="V185">
        <v>1</v>
      </c>
      <c r="W185">
        <v>0</v>
      </c>
      <c r="X185">
        <v>2.8</v>
      </c>
      <c r="Y185">
        <v>0</v>
      </c>
      <c r="Z185">
        <v>0</v>
      </c>
      <c r="AA185">
        <v>0</v>
      </c>
      <c r="AB185">
        <v>0</v>
      </c>
      <c r="AC185">
        <v>1</v>
      </c>
      <c r="AD185">
        <v>3.3</v>
      </c>
      <c r="AE185">
        <v>0</v>
      </c>
      <c r="AF185">
        <v>0</v>
      </c>
      <c r="AG185">
        <v>0</v>
      </c>
      <c r="AH185">
        <v>3.6</v>
      </c>
      <c r="AI185">
        <v>1</v>
      </c>
      <c r="AJ185">
        <v>0</v>
      </c>
      <c r="AK185">
        <v>0</v>
      </c>
      <c r="AL185">
        <v>0</v>
      </c>
      <c r="AM185">
        <v>0</v>
      </c>
      <c r="AN185">
        <v>0</v>
      </c>
      <c r="AO185">
        <v>0</v>
      </c>
      <c r="AP185">
        <v>1</v>
      </c>
      <c r="AQ185">
        <v>3.3</v>
      </c>
      <c r="AR185">
        <v>0</v>
      </c>
      <c r="AS185">
        <v>3.7</v>
      </c>
      <c r="AT185">
        <v>0</v>
      </c>
      <c r="AU185">
        <v>0</v>
      </c>
      <c r="AV185">
        <v>1</v>
      </c>
      <c r="AW185">
        <v>0</v>
      </c>
      <c r="AX185">
        <v>0</v>
      </c>
      <c r="AY185">
        <v>0</v>
      </c>
      <c r="AZ185">
        <v>0</v>
      </c>
      <c r="BA185">
        <v>3.5</v>
      </c>
      <c r="BB185">
        <v>0</v>
      </c>
      <c r="BC185">
        <v>3.3</v>
      </c>
      <c r="BD185">
        <v>0</v>
      </c>
      <c r="BE185">
        <v>0</v>
      </c>
      <c r="BF185">
        <v>0</v>
      </c>
      <c r="BG185">
        <v>0</v>
      </c>
      <c r="BH185">
        <v>3.6</v>
      </c>
      <c r="BI185">
        <v>1</v>
      </c>
      <c r="BJ185">
        <v>0</v>
      </c>
      <c r="BK185">
        <v>3.6</v>
      </c>
    </row>
    <row r="186" spans="1:63" x14ac:dyDescent="0.25">
      <c r="A186" s="3">
        <v>5</v>
      </c>
      <c r="B186" s="1">
        <v>5109</v>
      </c>
      <c r="C186" s="3" t="s">
        <v>798</v>
      </c>
      <c r="D186" t="s">
        <v>1196</v>
      </c>
      <c r="E186" s="3">
        <v>1</v>
      </c>
      <c r="F186" t="s">
        <v>13767</v>
      </c>
      <c r="G186" s="3">
        <v>220104005</v>
      </c>
      <c r="H186">
        <v>220104</v>
      </c>
      <c r="I186" s="3" t="s">
        <v>13768</v>
      </c>
      <c r="J186" t="s">
        <v>10393</v>
      </c>
      <c r="K186" s="3">
        <v>1</v>
      </c>
      <c r="L186">
        <v>0.6</v>
      </c>
      <c r="M186" s="3">
        <v>0.3</v>
      </c>
      <c r="N186">
        <v>0.9</v>
      </c>
      <c r="O186" s="3">
        <v>0.6</v>
      </c>
      <c r="P186">
        <v>0.6</v>
      </c>
      <c r="Q186" s="3">
        <v>0.3</v>
      </c>
      <c r="R186">
        <v>0.6</v>
      </c>
      <c r="S186" s="3">
        <v>0.9</v>
      </c>
      <c r="T186" s="3">
        <v>0.6</v>
      </c>
      <c r="U186">
        <v>0</v>
      </c>
      <c r="V186">
        <v>0.3</v>
      </c>
      <c r="W186">
        <v>0.3</v>
      </c>
      <c r="X186">
        <v>0.6</v>
      </c>
      <c r="Y186">
        <v>0</v>
      </c>
      <c r="Z186">
        <v>0.9</v>
      </c>
      <c r="AA186">
        <v>0.3</v>
      </c>
      <c r="AB186">
        <v>0.6</v>
      </c>
      <c r="AC186">
        <v>0.6</v>
      </c>
      <c r="AD186">
        <v>0</v>
      </c>
      <c r="AE186">
        <v>0.9</v>
      </c>
      <c r="AF186">
        <v>0.3</v>
      </c>
      <c r="AG186">
        <v>0.3</v>
      </c>
      <c r="AH186">
        <v>0</v>
      </c>
      <c r="AI186">
        <v>0.6</v>
      </c>
      <c r="AJ186">
        <v>0</v>
      </c>
      <c r="AK186">
        <v>0.6</v>
      </c>
      <c r="AL186">
        <v>0.6</v>
      </c>
      <c r="AM186">
        <v>0.3</v>
      </c>
      <c r="AN186">
        <v>0.3</v>
      </c>
      <c r="AO186">
        <v>0.3</v>
      </c>
      <c r="AP186">
        <v>0.9</v>
      </c>
      <c r="AQ186">
        <v>0.9</v>
      </c>
      <c r="AR186">
        <v>0.7</v>
      </c>
      <c r="AS186">
        <v>0</v>
      </c>
      <c r="AT186">
        <v>0</v>
      </c>
      <c r="AU186">
        <v>0.4</v>
      </c>
      <c r="AV186">
        <v>1.1000000000000001</v>
      </c>
      <c r="AW186">
        <v>1.1000000000000001</v>
      </c>
      <c r="AX186">
        <v>0.8</v>
      </c>
      <c r="AY186">
        <v>0.3</v>
      </c>
      <c r="AZ186">
        <v>0.6</v>
      </c>
      <c r="BA186">
        <v>0.6</v>
      </c>
      <c r="BB186">
        <v>0.6</v>
      </c>
      <c r="BC186">
        <v>1.2</v>
      </c>
      <c r="BD186">
        <v>0</v>
      </c>
      <c r="BE186">
        <v>0</v>
      </c>
      <c r="BF186">
        <v>0.7</v>
      </c>
      <c r="BG186">
        <v>0.7</v>
      </c>
      <c r="BH186">
        <v>0</v>
      </c>
      <c r="BI186">
        <v>0.4</v>
      </c>
      <c r="BJ186">
        <v>0</v>
      </c>
      <c r="BK186">
        <v>0.7</v>
      </c>
    </row>
    <row r="187" spans="1:63" x14ac:dyDescent="0.25">
      <c r="A187" s="3">
        <v>5</v>
      </c>
      <c r="B187" s="1">
        <v>5109</v>
      </c>
      <c r="C187" s="3" t="s">
        <v>798</v>
      </c>
      <c r="D187" t="s">
        <v>1196</v>
      </c>
      <c r="E187" s="3">
        <v>2</v>
      </c>
      <c r="F187" t="s">
        <v>13769</v>
      </c>
      <c r="G187" s="3">
        <v>220104005</v>
      </c>
      <c r="H187">
        <v>220104</v>
      </c>
      <c r="I187" s="3" t="s">
        <v>13768</v>
      </c>
      <c r="J187" t="s">
        <v>10393</v>
      </c>
      <c r="K187" s="3">
        <v>2</v>
      </c>
      <c r="L187">
        <v>2.8</v>
      </c>
      <c r="M187" s="3">
        <v>3.4</v>
      </c>
      <c r="N187">
        <v>2.5</v>
      </c>
      <c r="O187" s="3">
        <v>2.7</v>
      </c>
      <c r="P187">
        <v>3.3</v>
      </c>
      <c r="Q187" s="3">
        <v>3.9</v>
      </c>
      <c r="R187">
        <v>2.8</v>
      </c>
      <c r="S187" s="3">
        <v>6.3</v>
      </c>
      <c r="T187" s="3">
        <v>4.2</v>
      </c>
      <c r="U187">
        <v>4.9000000000000004</v>
      </c>
      <c r="V187">
        <v>6.7</v>
      </c>
      <c r="W187">
        <v>7.4</v>
      </c>
      <c r="X187">
        <v>5.8</v>
      </c>
      <c r="Y187">
        <v>1.9</v>
      </c>
      <c r="Z187">
        <v>4</v>
      </c>
      <c r="AA187">
        <v>2.1</v>
      </c>
      <c r="AB187">
        <v>1.5</v>
      </c>
      <c r="AC187">
        <v>4.2</v>
      </c>
      <c r="AD187">
        <v>2.7</v>
      </c>
      <c r="AE187">
        <v>3.8</v>
      </c>
      <c r="AF187">
        <v>2.4</v>
      </c>
      <c r="AG187">
        <v>2.8</v>
      </c>
      <c r="AH187">
        <v>3.5</v>
      </c>
      <c r="AI187">
        <v>9.1999999999999993</v>
      </c>
      <c r="AJ187">
        <v>7.1</v>
      </c>
      <c r="AK187">
        <v>4.4000000000000004</v>
      </c>
      <c r="AL187">
        <v>2.5</v>
      </c>
      <c r="AM187">
        <v>3.4</v>
      </c>
      <c r="AN187">
        <v>3.1</v>
      </c>
      <c r="AO187">
        <v>2.1</v>
      </c>
      <c r="AP187">
        <v>2.4</v>
      </c>
      <c r="AQ187">
        <v>1.5</v>
      </c>
      <c r="AR187">
        <v>3.5</v>
      </c>
      <c r="AS187">
        <v>2.8</v>
      </c>
      <c r="AT187">
        <v>3.8</v>
      </c>
      <c r="AU187">
        <v>4.2</v>
      </c>
      <c r="AV187">
        <v>6.4</v>
      </c>
      <c r="AW187">
        <v>9.1999999999999993</v>
      </c>
      <c r="AX187">
        <v>4.2</v>
      </c>
      <c r="AY187">
        <v>3.4</v>
      </c>
      <c r="AZ187">
        <v>2.2000000000000002</v>
      </c>
      <c r="BA187">
        <v>2.5</v>
      </c>
      <c r="BB187">
        <v>4</v>
      </c>
      <c r="BC187">
        <v>5.0999999999999996</v>
      </c>
      <c r="BD187">
        <v>2.1</v>
      </c>
      <c r="BE187">
        <v>2.4</v>
      </c>
      <c r="BF187">
        <v>2.8</v>
      </c>
      <c r="BG187">
        <v>5.2</v>
      </c>
      <c r="BH187">
        <v>5.3</v>
      </c>
      <c r="BI187">
        <v>4.9000000000000004</v>
      </c>
      <c r="BJ187">
        <v>8.9</v>
      </c>
      <c r="BK187">
        <v>4.2</v>
      </c>
    </row>
    <row r="188" spans="1:63" x14ac:dyDescent="0.25">
      <c r="A188" s="3">
        <v>5</v>
      </c>
      <c r="B188" s="1">
        <v>5109</v>
      </c>
      <c r="C188" s="3" t="s">
        <v>798</v>
      </c>
      <c r="D188" t="s">
        <v>1196</v>
      </c>
      <c r="E188" s="3">
        <v>3</v>
      </c>
      <c r="F188" t="s">
        <v>13367</v>
      </c>
      <c r="G188" s="3">
        <v>220104005</v>
      </c>
      <c r="H188">
        <v>220104</v>
      </c>
      <c r="I188" s="3" t="s">
        <v>13768</v>
      </c>
      <c r="J188" t="s">
        <v>10393</v>
      </c>
      <c r="K188" s="3">
        <v>3</v>
      </c>
      <c r="L188">
        <v>2.2000000000000002</v>
      </c>
      <c r="M188" s="3">
        <v>3.1</v>
      </c>
      <c r="N188">
        <v>1.5</v>
      </c>
      <c r="O188" s="3">
        <v>2.1</v>
      </c>
      <c r="P188">
        <v>2.7</v>
      </c>
      <c r="Q188" s="3">
        <v>3.6</v>
      </c>
      <c r="R188">
        <v>2.1</v>
      </c>
      <c r="S188" s="3">
        <v>5.2</v>
      </c>
      <c r="T188" s="3">
        <v>3.5</v>
      </c>
      <c r="U188">
        <v>4.9000000000000004</v>
      </c>
      <c r="V188">
        <v>6.3</v>
      </c>
      <c r="W188">
        <v>7.1</v>
      </c>
      <c r="X188">
        <v>5.3</v>
      </c>
      <c r="Y188">
        <v>1.9</v>
      </c>
      <c r="Z188">
        <v>3.1</v>
      </c>
      <c r="AA188">
        <v>1.8</v>
      </c>
      <c r="AB188">
        <v>1.2</v>
      </c>
      <c r="AC188">
        <v>3.6</v>
      </c>
      <c r="AD188">
        <v>2.7</v>
      </c>
      <c r="AE188">
        <v>2.8</v>
      </c>
      <c r="AF188">
        <v>2.1</v>
      </c>
      <c r="AG188">
        <v>2.4</v>
      </c>
      <c r="AH188">
        <v>3.5</v>
      </c>
      <c r="AI188">
        <v>8.5</v>
      </c>
      <c r="AJ188">
        <v>7.1</v>
      </c>
      <c r="AK188">
        <v>3.9</v>
      </c>
      <c r="AL188">
        <v>1.9</v>
      </c>
      <c r="AM188">
        <v>3.1</v>
      </c>
      <c r="AN188">
        <v>2.8</v>
      </c>
      <c r="AO188">
        <v>1.8</v>
      </c>
      <c r="AP188">
        <v>1.5</v>
      </c>
      <c r="AQ188">
        <v>0.9</v>
      </c>
      <c r="AR188">
        <v>2.8</v>
      </c>
      <c r="AS188">
        <v>2.8</v>
      </c>
      <c r="AT188">
        <v>3.8</v>
      </c>
      <c r="AU188">
        <v>3.9</v>
      </c>
      <c r="AV188">
        <v>5.6</v>
      </c>
      <c r="AW188">
        <v>7.8</v>
      </c>
      <c r="AX188">
        <v>3.3</v>
      </c>
      <c r="AY188">
        <v>3.1</v>
      </c>
      <c r="AZ188">
        <v>1.6</v>
      </c>
      <c r="BA188">
        <v>1.8</v>
      </c>
      <c r="BB188">
        <v>3.3</v>
      </c>
      <c r="BC188">
        <v>3.9</v>
      </c>
      <c r="BD188">
        <v>2.1</v>
      </c>
      <c r="BE188">
        <v>2.4</v>
      </c>
      <c r="BF188">
        <v>2.1</v>
      </c>
      <c r="BG188">
        <v>4.5</v>
      </c>
      <c r="BH188">
        <v>5.3</v>
      </c>
      <c r="BI188">
        <v>4.5999999999999996</v>
      </c>
      <c r="BJ188">
        <v>8.9</v>
      </c>
      <c r="BK188">
        <v>3.5</v>
      </c>
    </row>
    <row r="189" spans="1:63" x14ac:dyDescent="0.25">
      <c r="A189" s="3">
        <v>5</v>
      </c>
      <c r="B189" s="1">
        <v>5109</v>
      </c>
      <c r="C189" s="3" t="s">
        <v>798</v>
      </c>
      <c r="D189" t="s">
        <v>1196</v>
      </c>
      <c r="E189" s="3">
        <v>4</v>
      </c>
      <c r="F189" t="s">
        <v>13369</v>
      </c>
      <c r="G189" s="3">
        <v>220104005</v>
      </c>
      <c r="H189">
        <v>220104</v>
      </c>
      <c r="I189" s="3" t="s">
        <v>13768</v>
      </c>
      <c r="J189" t="s">
        <v>10393</v>
      </c>
      <c r="K189" s="3">
        <v>4</v>
      </c>
      <c r="L189">
        <v>0.6</v>
      </c>
      <c r="M189" s="3">
        <v>0.3</v>
      </c>
      <c r="N189">
        <v>0.9</v>
      </c>
      <c r="O189" s="3">
        <v>0.6</v>
      </c>
      <c r="P189">
        <v>0.6</v>
      </c>
      <c r="Q189" s="3">
        <v>0.3</v>
      </c>
      <c r="R189">
        <v>0.7</v>
      </c>
      <c r="S189" s="3">
        <v>1</v>
      </c>
      <c r="T189" s="3">
        <v>0.7</v>
      </c>
      <c r="U189">
        <v>0</v>
      </c>
      <c r="V189">
        <v>0.4</v>
      </c>
      <c r="W189">
        <v>0.4</v>
      </c>
      <c r="X189">
        <v>0.6</v>
      </c>
      <c r="Y189">
        <v>0</v>
      </c>
      <c r="Z189">
        <v>0.9</v>
      </c>
      <c r="AA189">
        <v>0.3</v>
      </c>
      <c r="AB189">
        <v>0.3</v>
      </c>
      <c r="AC189">
        <v>0.6</v>
      </c>
      <c r="AD189">
        <v>0</v>
      </c>
      <c r="AE189">
        <v>1</v>
      </c>
      <c r="AF189">
        <v>0.3</v>
      </c>
      <c r="AG189">
        <v>0.3</v>
      </c>
      <c r="AH189">
        <v>0</v>
      </c>
      <c r="AI189">
        <v>0.7</v>
      </c>
      <c r="AJ189">
        <v>0</v>
      </c>
      <c r="AK189">
        <v>0.6</v>
      </c>
      <c r="AL189">
        <v>0.6</v>
      </c>
      <c r="AM189">
        <v>0.3</v>
      </c>
      <c r="AN189">
        <v>0.3</v>
      </c>
      <c r="AO189">
        <v>0.3</v>
      </c>
      <c r="AP189">
        <v>0.9</v>
      </c>
      <c r="AQ189">
        <v>0.6</v>
      </c>
      <c r="AR189">
        <v>0.7</v>
      </c>
      <c r="AS189">
        <v>0</v>
      </c>
      <c r="AT189">
        <v>0</v>
      </c>
      <c r="AU189">
        <v>0.4</v>
      </c>
      <c r="AV189">
        <v>0.7</v>
      </c>
      <c r="AW189">
        <v>1.4</v>
      </c>
      <c r="AX189">
        <v>0.8</v>
      </c>
      <c r="AY189">
        <v>0.3</v>
      </c>
      <c r="AZ189">
        <v>0.6</v>
      </c>
      <c r="BA189">
        <v>0.6</v>
      </c>
      <c r="BB189">
        <v>0.6</v>
      </c>
      <c r="BC189">
        <v>1.2</v>
      </c>
      <c r="BD189">
        <v>0</v>
      </c>
      <c r="BE189">
        <v>0</v>
      </c>
      <c r="BF189">
        <v>0.7</v>
      </c>
      <c r="BG189">
        <v>0.7</v>
      </c>
      <c r="BH189">
        <v>0</v>
      </c>
      <c r="BI189">
        <v>0.4</v>
      </c>
      <c r="BJ189">
        <v>0</v>
      </c>
      <c r="BK189">
        <v>0.7</v>
      </c>
    </row>
    <row r="190" spans="1:63" x14ac:dyDescent="0.25">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1</v>
      </c>
      <c r="Q190" s="3">
        <v>14.7</v>
      </c>
      <c r="R190">
        <v>0</v>
      </c>
      <c r="S190" s="3">
        <v>0</v>
      </c>
      <c r="T190" s="3">
        <v>13.4</v>
      </c>
      <c r="U190">
        <v>0</v>
      </c>
      <c r="V190">
        <v>1</v>
      </c>
      <c r="W190">
        <v>0</v>
      </c>
      <c r="X190">
        <v>0</v>
      </c>
      <c r="Y190">
        <v>0</v>
      </c>
      <c r="Z190">
        <v>0</v>
      </c>
      <c r="AA190">
        <v>0</v>
      </c>
      <c r="AB190">
        <v>15.8</v>
      </c>
      <c r="AC190">
        <v>15.2</v>
      </c>
      <c r="AD190">
        <v>0</v>
      </c>
      <c r="AE190">
        <v>0</v>
      </c>
      <c r="AF190">
        <v>18</v>
      </c>
      <c r="AG190">
        <v>0</v>
      </c>
      <c r="AH190">
        <v>0</v>
      </c>
      <c r="AI190">
        <v>1</v>
      </c>
      <c r="AJ190">
        <v>0</v>
      </c>
      <c r="AK190">
        <v>0</v>
      </c>
      <c r="AL190">
        <v>0</v>
      </c>
      <c r="AM190">
        <v>0</v>
      </c>
      <c r="AN190">
        <v>0</v>
      </c>
      <c r="AO190">
        <v>0</v>
      </c>
      <c r="AP190">
        <v>1</v>
      </c>
      <c r="AQ190">
        <v>0</v>
      </c>
      <c r="AR190">
        <v>0</v>
      </c>
      <c r="AS190">
        <v>0</v>
      </c>
      <c r="AT190">
        <v>0</v>
      </c>
      <c r="AU190">
        <v>0</v>
      </c>
      <c r="AV190">
        <v>1</v>
      </c>
      <c r="AW190">
        <v>0</v>
      </c>
      <c r="AX190">
        <v>0</v>
      </c>
      <c r="AY190">
        <v>0</v>
      </c>
      <c r="AZ190">
        <v>0</v>
      </c>
      <c r="BA190">
        <v>0</v>
      </c>
      <c r="BB190">
        <v>0</v>
      </c>
      <c r="BC190">
        <v>1</v>
      </c>
      <c r="BD190">
        <v>0</v>
      </c>
      <c r="BE190">
        <v>18.2</v>
      </c>
      <c r="BF190">
        <v>17.8</v>
      </c>
      <c r="BG190">
        <v>0</v>
      </c>
      <c r="BH190">
        <v>0</v>
      </c>
      <c r="BI190">
        <v>1</v>
      </c>
      <c r="BJ190">
        <v>16.100000000000001</v>
      </c>
      <c r="BK190">
        <v>17.7</v>
      </c>
    </row>
    <row r="191" spans="1:63" x14ac:dyDescent="0.25">
      <c r="A191" s="3">
        <v>5</v>
      </c>
      <c r="B191" s="1">
        <v>5201</v>
      </c>
      <c r="C191" s="3" t="s">
        <v>798</v>
      </c>
      <c r="D191" t="s">
        <v>1199</v>
      </c>
      <c r="E191" s="3">
        <v>2</v>
      </c>
      <c r="F191" t="s">
        <v>13769</v>
      </c>
      <c r="G191" s="3">
        <v>220104005</v>
      </c>
      <c r="H191">
        <v>220104</v>
      </c>
      <c r="I191" s="3" t="s">
        <v>13768</v>
      </c>
      <c r="J191" t="s">
        <v>10393</v>
      </c>
      <c r="K191" s="3">
        <v>2</v>
      </c>
      <c r="L191">
        <v>0</v>
      </c>
      <c r="M191" s="3">
        <v>17.2</v>
      </c>
      <c r="N191">
        <v>16.5</v>
      </c>
      <c r="O191" s="3">
        <v>0</v>
      </c>
      <c r="P191">
        <v>30.5</v>
      </c>
      <c r="Q191" s="3">
        <v>29.4</v>
      </c>
      <c r="R191">
        <v>0</v>
      </c>
      <c r="S191" s="3">
        <v>36.200000000000003</v>
      </c>
      <c r="T191" s="3">
        <v>53.1</v>
      </c>
      <c r="U191">
        <v>0</v>
      </c>
      <c r="V191">
        <v>16.8</v>
      </c>
      <c r="W191">
        <v>16.399999999999999</v>
      </c>
      <c r="X191">
        <v>0</v>
      </c>
      <c r="Y191">
        <v>0</v>
      </c>
      <c r="Z191">
        <v>0</v>
      </c>
      <c r="AA191">
        <v>16.5</v>
      </c>
      <c r="AB191">
        <v>15.8</v>
      </c>
      <c r="AC191">
        <v>30.5</v>
      </c>
      <c r="AD191">
        <v>0</v>
      </c>
      <c r="AE191">
        <v>0</v>
      </c>
      <c r="AF191">
        <v>18</v>
      </c>
      <c r="AG191">
        <v>17.600000000000001</v>
      </c>
      <c r="AH191">
        <v>0</v>
      </c>
      <c r="AI191">
        <v>1</v>
      </c>
      <c r="AJ191">
        <v>0</v>
      </c>
      <c r="AK191">
        <v>0</v>
      </c>
      <c r="AL191">
        <v>18</v>
      </c>
      <c r="AM191">
        <v>0</v>
      </c>
      <c r="AN191">
        <v>0</v>
      </c>
      <c r="AO191">
        <v>0</v>
      </c>
      <c r="AP191">
        <v>15.2</v>
      </c>
      <c r="AQ191">
        <v>14.7</v>
      </c>
      <c r="AR191">
        <v>18.3</v>
      </c>
      <c r="AS191">
        <v>17.899999999999999</v>
      </c>
      <c r="AT191">
        <v>0</v>
      </c>
      <c r="AU191">
        <v>0</v>
      </c>
      <c r="AV191">
        <v>1</v>
      </c>
      <c r="AW191">
        <v>0</v>
      </c>
      <c r="AX191">
        <v>24.2</v>
      </c>
      <c r="AY191">
        <v>0</v>
      </c>
      <c r="AZ191">
        <v>0</v>
      </c>
      <c r="BA191">
        <v>16.5</v>
      </c>
      <c r="BB191">
        <v>0</v>
      </c>
      <c r="BC191">
        <v>1</v>
      </c>
      <c r="BD191">
        <v>0</v>
      </c>
      <c r="BE191">
        <v>18.2</v>
      </c>
      <c r="BF191">
        <v>35.6</v>
      </c>
      <c r="BG191">
        <v>0</v>
      </c>
      <c r="BH191">
        <v>16.899999999999999</v>
      </c>
      <c r="BI191">
        <v>1</v>
      </c>
      <c r="BJ191">
        <v>80.5</v>
      </c>
      <c r="BK191">
        <v>53.1</v>
      </c>
    </row>
    <row r="192" spans="1:63" x14ac:dyDescent="0.25">
      <c r="A192" s="3">
        <v>5</v>
      </c>
      <c r="B192" s="1">
        <v>5201</v>
      </c>
      <c r="C192" s="3" t="s">
        <v>798</v>
      </c>
      <c r="D192" t="s">
        <v>1199</v>
      </c>
      <c r="E192" s="3">
        <v>3</v>
      </c>
      <c r="F192" t="s">
        <v>13367</v>
      </c>
      <c r="G192" s="3">
        <v>220104005</v>
      </c>
      <c r="H192">
        <v>220104</v>
      </c>
      <c r="I192" s="3" t="s">
        <v>13768</v>
      </c>
      <c r="J192" t="s">
        <v>10393</v>
      </c>
      <c r="K192" s="3">
        <v>3</v>
      </c>
      <c r="L192">
        <v>0</v>
      </c>
      <c r="M192" s="3">
        <v>17.2</v>
      </c>
      <c r="N192">
        <v>16.5</v>
      </c>
      <c r="O192" s="3">
        <v>0</v>
      </c>
      <c r="P192">
        <v>30.5</v>
      </c>
      <c r="Q192" s="3">
        <v>14.7</v>
      </c>
      <c r="R192">
        <v>0</v>
      </c>
      <c r="S192" s="3">
        <v>36.200000000000003</v>
      </c>
      <c r="T192" s="3">
        <v>35.4</v>
      </c>
      <c r="U192">
        <v>0</v>
      </c>
      <c r="V192">
        <v>16.8</v>
      </c>
      <c r="W192">
        <v>16.399999999999999</v>
      </c>
      <c r="X192">
        <v>0</v>
      </c>
      <c r="Y192">
        <v>0</v>
      </c>
      <c r="Z192">
        <v>0</v>
      </c>
      <c r="AA192">
        <v>16.5</v>
      </c>
      <c r="AB192">
        <v>15.8</v>
      </c>
      <c r="AC192">
        <v>30.5</v>
      </c>
      <c r="AD192">
        <v>0</v>
      </c>
      <c r="AE192">
        <v>0</v>
      </c>
      <c r="AF192">
        <v>0</v>
      </c>
      <c r="AG192">
        <v>17.600000000000001</v>
      </c>
      <c r="AH192">
        <v>0</v>
      </c>
      <c r="AI192">
        <v>1</v>
      </c>
      <c r="AJ192">
        <v>0</v>
      </c>
      <c r="AK192">
        <v>0</v>
      </c>
      <c r="AL192">
        <v>18</v>
      </c>
      <c r="AM192">
        <v>0</v>
      </c>
      <c r="AN192">
        <v>0</v>
      </c>
      <c r="AO192">
        <v>0</v>
      </c>
      <c r="AP192">
        <v>15.2</v>
      </c>
      <c r="AQ192">
        <v>14.7</v>
      </c>
      <c r="AR192">
        <v>18.3</v>
      </c>
      <c r="AS192">
        <v>17.899999999999999</v>
      </c>
      <c r="AT192">
        <v>0</v>
      </c>
      <c r="AU192">
        <v>0</v>
      </c>
      <c r="AV192">
        <v>1</v>
      </c>
      <c r="AW192">
        <v>0</v>
      </c>
      <c r="AX192">
        <v>24.2</v>
      </c>
      <c r="AY192">
        <v>0</v>
      </c>
      <c r="AZ192">
        <v>0</v>
      </c>
      <c r="BA192">
        <v>16.5</v>
      </c>
      <c r="BB192">
        <v>0</v>
      </c>
      <c r="BC192">
        <v>1</v>
      </c>
      <c r="BD192">
        <v>0</v>
      </c>
      <c r="BE192">
        <v>0</v>
      </c>
      <c r="BF192">
        <v>17.8</v>
      </c>
      <c r="BG192">
        <v>0</v>
      </c>
      <c r="BH192">
        <v>16.899999999999999</v>
      </c>
      <c r="BI192">
        <v>1</v>
      </c>
      <c r="BJ192">
        <v>48.3</v>
      </c>
      <c r="BK192">
        <v>35.4</v>
      </c>
    </row>
    <row r="193" spans="1:63" x14ac:dyDescent="0.25">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1</v>
      </c>
      <c r="Q193" s="3">
        <v>14.7</v>
      </c>
      <c r="R193">
        <v>0</v>
      </c>
      <c r="S193" s="3">
        <v>0</v>
      </c>
      <c r="T193" s="3">
        <v>17.7</v>
      </c>
      <c r="U193">
        <v>0</v>
      </c>
      <c r="V193">
        <v>1</v>
      </c>
      <c r="W193">
        <v>0</v>
      </c>
      <c r="X193">
        <v>0</v>
      </c>
      <c r="Y193">
        <v>0</v>
      </c>
      <c r="Z193">
        <v>0</v>
      </c>
      <c r="AA193">
        <v>0</v>
      </c>
      <c r="AB193">
        <v>15.8</v>
      </c>
      <c r="AC193">
        <v>15.2</v>
      </c>
      <c r="AD193">
        <v>0</v>
      </c>
      <c r="AE193">
        <v>0</v>
      </c>
      <c r="AF193">
        <v>18</v>
      </c>
      <c r="AG193">
        <v>0</v>
      </c>
      <c r="AH193">
        <v>0</v>
      </c>
      <c r="AI193">
        <v>1</v>
      </c>
      <c r="AJ193">
        <v>0</v>
      </c>
      <c r="AK193">
        <v>0</v>
      </c>
      <c r="AL193">
        <v>0</v>
      </c>
      <c r="AM193">
        <v>0</v>
      </c>
      <c r="AN193">
        <v>0</v>
      </c>
      <c r="AO193">
        <v>0</v>
      </c>
      <c r="AP193">
        <v>1</v>
      </c>
      <c r="AQ193">
        <v>0</v>
      </c>
      <c r="AR193">
        <v>0</v>
      </c>
      <c r="AS193">
        <v>0</v>
      </c>
      <c r="AT193">
        <v>0</v>
      </c>
      <c r="AU193">
        <v>0</v>
      </c>
      <c r="AV193">
        <v>1</v>
      </c>
      <c r="AW193">
        <v>0</v>
      </c>
      <c r="AX193">
        <v>0</v>
      </c>
      <c r="AY193">
        <v>0</v>
      </c>
      <c r="AZ193">
        <v>0</v>
      </c>
      <c r="BA193">
        <v>0</v>
      </c>
      <c r="BB193">
        <v>0</v>
      </c>
      <c r="BC193">
        <v>1</v>
      </c>
      <c r="BD193">
        <v>0</v>
      </c>
      <c r="BE193">
        <v>18.2</v>
      </c>
      <c r="BF193">
        <v>17.8</v>
      </c>
      <c r="BG193">
        <v>0</v>
      </c>
      <c r="BH193">
        <v>0</v>
      </c>
      <c r="BI193">
        <v>1</v>
      </c>
      <c r="BJ193">
        <v>32.200000000000003</v>
      </c>
      <c r="BK193">
        <v>17.7</v>
      </c>
    </row>
    <row r="194" spans="1:63" x14ac:dyDescent="0.25">
      <c r="A194" s="3">
        <v>5</v>
      </c>
      <c r="B194" s="1">
        <v>5301</v>
      </c>
      <c r="C194" s="3" t="s">
        <v>798</v>
      </c>
      <c r="D194" t="s">
        <v>1202</v>
      </c>
      <c r="E194" s="3">
        <v>1</v>
      </c>
      <c r="F194" t="s">
        <v>13767</v>
      </c>
      <c r="G194" s="3">
        <v>220104005</v>
      </c>
      <c r="H194">
        <v>220104</v>
      </c>
      <c r="I194" s="3" t="s">
        <v>13768</v>
      </c>
      <c r="J194" t="s">
        <v>10393</v>
      </c>
      <c r="K194" s="3">
        <v>1</v>
      </c>
      <c r="L194">
        <v>3.2</v>
      </c>
      <c r="M194" s="3">
        <v>0</v>
      </c>
      <c r="N194">
        <v>4.7</v>
      </c>
      <c r="O194" s="3">
        <v>0</v>
      </c>
      <c r="P194">
        <v>1.5</v>
      </c>
      <c r="Q194" s="3">
        <v>0</v>
      </c>
      <c r="R194">
        <v>1.5</v>
      </c>
      <c r="S194" s="3">
        <v>1.5</v>
      </c>
      <c r="T194" s="3">
        <v>0</v>
      </c>
      <c r="U194">
        <v>0</v>
      </c>
      <c r="V194">
        <v>1</v>
      </c>
      <c r="W194">
        <v>0</v>
      </c>
      <c r="X194">
        <v>1.5</v>
      </c>
      <c r="Y194">
        <v>6.3</v>
      </c>
      <c r="Z194">
        <v>0</v>
      </c>
      <c r="AA194">
        <v>1.6</v>
      </c>
      <c r="AB194">
        <v>0</v>
      </c>
      <c r="AC194">
        <v>1</v>
      </c>
      <c r="AD194">
        <v>1.5</v>
      </c>
      <c r="AE194">
        <v>1.5</v>
      </c>
      <c r="AF194">
        <v>0</v>
      </c>
      <c r="AG194">
        <v>0</v>
      </c>
      <c r="AH194">
        <v>0</v>
      </c>
      <c r="AI194">
        <v>1</v>
      </c>
      <c r="AJ194">
        <v>0</v>
      </c>
      <c r="AK194">
        <v>1.5</v>
      </c>
      <c r="AL194">
        <v>1.6</v>
      </c>
      <c r="AM194">
        <v>0</v>
      </c>
      <c r="AN194">
        <v>0</v>
      </c>
      <c r="AO194">
        <v>0</v>
      </c>
      <c r="AP194">
        <v>6.2</v>
      </c>
      <c r="AQ194">
        <v>1.5</v>
      </c>
      <c r="AR194">
        <v>0</v>
      </c>
      <c r="AS194">
        <v>0</v>
      </c>
      <c r="AT194">
        <v>0</v>
      </c>
      <c r="AU194">
        <v>0</v>
      </c>
      <c r="AV194">
        <v>1.2</v>
      </c>
      <c r="AW194">
        <v>0</v>
      </c>
      <c r="AX194">
        <v>0</v>
      </c>
      <c r="AY194">
        <v>0</v>
      </c>
      <c r="AZ194">
        <v>1.6</v>
      </c>
      <c r="BA194">
        <v>0</v>
      </c>
      <c r="BB194">
        <v>1.6</v>
      </c>
      <c r="BC194">
        <v>1</v>
      </c>
      <c r="BD194">
        <v>0</v>
      </c>
      <c r="BE194">
        <v>1.3</v>
      </c>
      <c r="BF194">
        <v>0</v>
      </c>
      <c r="BG194">
        <v>1.2</v>
      </c>
      <c r="BH194">
        <v>0</v>
      </c>
      <c r="BI194">
        <v>1</v>
      </c>
      <c r="BJ194">
        <v>0</v>
      </c>
      <c r="BK194">
        <v>0</v>
      </c>
    </row>
    <row r="195" spans="1:63" x14ac:dyDescent="0.25">
      <c r="A195" s="3">
        <v>5</v>
      </c>
      <c r="B195" s="1">
        <v>5301</v>
      </c>
      <c r="C195" s="3" t="s">
        <v>798</v>
      </c>
      <c r="D195" t="s">
        <v>1202</v>
      </c>
      <c r="E195" s="3">
        <v>2</v>
      </c>
      <c r="F195" t="s">
        <v>13769</v>
      </c>
      <c r="G195" s="3">
        <v>220104005</v>
      </c>
      <c r="H195">
        <v>220104</v>
      </c>
      <c r="I195" s="3" t="s">
        <v>13768</v>
      </c>
      <c r="J195" t="s">
        <v>10393</v>
      </c>
      <c r="K195" s="3">
        <v>2</v>
      </c>
      <c r="L195">
        <v>7.9</v>
      </c>
      <c r="M195" s="3">
        <v>0</v>
      </c>
      <c r="N195">
        <v>6.2</v>
      </c>
      <c r="O195" s="3">
        <v>4.7</v>
      </c>
      <c r="P195">
        <v>6.2</v>
      </c>
      <c r="Q195" s="3">
        <v>4.5999999999999996</v>
      </c>
      <c r="R195">
        <v>1.3</v>
      </c>
      <c r="S195" s="3">
        <v>3.8</v>
      </c>
      <c r="T195" s="3">
        <v>0</v>
      </c>
      <c r="U195">
        <v>1.2</v>
      </c>
      <c r="V195">
        <v>1.2</v>
      </c>
      <c r="W195">
        <v>7.2</v>
      </c>
      <c r="X195">
        <v>2.9</v>
      </c>
      <c r="Y195">
        <v>7.9</v>
      </c>
      <c r="Z195">
        <v>7.8</v>
      </c>
      <c r="AA195">
        <v>6.2</v>
      </c>
      <c r="AB195">
        <v>9.3000000000000007</v>
      </c>
      <c r="AC195">
        <v>4.5999999999999996</v>
      </c>
      <c r="AD195">
        <v>3.1</v>
      </c>
      <c r="AE195">
        <v>5.0999999999999996</v>
      </c>
      <c r="AF195">
        <v>2.5</v>
      </c>
      <c r="AG195">
        <v>0</v>
      </c>
      <c r="AH195">
        <v>6.1</v>
      </c>
      <c r="AI195">
        <v>4.8</v>
      </c>
      <c r="AJ195">
        <v>3.6</v>
      </c>
      <c r="AK195">
        <v>4.4000000000000004</v>
      </c>
      <c r="AL195">
        <v>4.7</v>
      </c>
      <c r="AM195">
        <v>6.3</v>
      </c>
      <c r="AN195">
        <v>9.4</v>
      </c>
      <c r="AO195">
        <v>4.7</v>
      </c>
      <c r="AP195">
        <v>7.7</v>
      </c>
      <c r="AQ195">
        <v>6.1</v>
      </c>
      <c r="AR195">
        <v>1.3</v>
      </c>
      <c r="AS195">
        <v>1.3</v>
      </c>
      <c r="AT195">
        <v>6.2</v>
      </c>
      <c r="AU195">
        <v>4.9000000000000004</v>
      </c>
      <c r="AV195">
        <v>6</v>
      </c>
      <c r="AW195">
        <v>1.2</v>
      </c>
      <c r="AX195">
        <v>7.3</v>
      </c>
      <c r="AY195">
        <v>7.9</v>
      </c>
      <c r="AZ195">
        <v>4.7</v>
      </c>
      <c r="BA195">
        <v>0</v>
      </c>
      <c r="BB195">
        <v>3.1</v>
      </c>
      <c r="BC195">
        <v>6.2</v>
      </c>
      <c r="BD195">
        <v>1.5</v>
      </c>
      <c r="BE195">
        <v>6.3</v>
      </c>
      <c r="BF195">
        <v>5</v>
      </c>
      <c r="BG195">
        <v>6.2</v>
      </c>
      <c r="BH195">
        <v>1.2</v>
      </c>
      <c r="BI195">
        <v>4.8</v>
      </c>
      <c r="BJ195">
        <v>3.5</v>
      </c>
      <c r="BK195">
        <v>0</v>
      </c>
    </row>
    <row r="196" spans="1:63" x14ac:dyDescent="0.25">
      <c r="A196" s="3">
        <v>5</v>
      </c>
      <c r="B196" s="1">
        <v>5301</v>
      </c>
      <c r="C196" s="3" t="s">
        <v>798</v>
      </c>
      <c r="D196" t="s">
        <v>1202</v>
      </c>
      <c r="E196" s="3">
        <v>3</v>
      </c>
      <c r="F196" t="s">
        <v>13367</v>
      </c>
      <c r="G196" s="3">
        <v>220104005</v>
      </c>
      <c r="H196">
        <v>220104</v>
      </c>
      <c r="I196" s="3" t="s">
        <v>13768</v>
      </c>
      <c r="J196" t="s">
        <v>10393</v>
      </c>
      <c r="K196" s="3">
        <v>3</v>
      </c>
      <c r="L196">
        <v>4.7</v>
      </c>
      <c r="M196" s="3">
        <v>0</v>
      </c>
      <c r="N196">
        <v>3.1</v>
      </c>
      <c r="O196" s="3">
        <v>4.7</v>
      </c>
      <c r="P196">
        <v>4.5999999999999996</v>
      </c>
      <c r="Q196" s="3">
        <v>4.5999999999999996</v>
      </c>
      <c r="R196">
        <v>0</v>
      </c>
      <c r="S196" s="3">
        <v>2.5</v>
      </c>
      <c r="T196" s="3">
        <v>0</v>
      </c>
      <c r="U196">
        <v>1.2</v>
      </c>
      <c r="V196">
        <v>1.2</v>
      </c>
      <c r="W196">
        <v>7.2</v>
      </c>
      <c r="X196">
        <v>1.5</v>
      </c>
      <c r="Y196">
        <v>3.2</v>
      </c>
      <c r="Z196">
        <v>7.8</v>
      </c>
      <c r="AA196">
        <v>4.7</v>
      </c>
      <c r="AB196">
        <v>9.3000000000000007</v>
      </c>
      <c r="AC196">
        <v>4.5999999999999996</v>
      </c>
      <c r="AD196">
        <v>1.5</v>
      </c>
      <c r="AE196">
        <v>3.8</v>
      </c>
      <c r="AF196">
        <v>2.5</v>
      </c>
      <c r="AG196">
        <v>0</v>
      </c>
      <c r="AH196">
        <v>4.9000000000000004</v>
      </c>
      <c r="AI196">
        <v>4.8</v>
      </c>
      <c r="AJ196">
        <v>3.6</v>
      </c>
      <c r="AK196">
        <v>2.9</v>
      </c>
      <c r="AL196">
        <v>3.2</v>
      </c>
      <c r="AM196">
        <v>6.3</v>
      </c>
      <c r="AN196">
        <v>9.4</v>
      </c>
      <c r="AO196">
        <v>4.7</v>
      </c>
      <c r="AP196">
        <v>3.1</v>
      </c>
      <c r="AQ196">
        <v>4.5999999999999996</v>
      </c>
      <c r="AR196">
        <v>1.3</v>
      </c>
      <c r="AS196">
        <v>1.3</v>
      </c>
      <c r="AT196">
        <v>6.2</v>
      </c>
      <c r="AU196">
        <v>4.9000000000000004</v>
      </c>
      <c r="AV196">
        <v>3.6</v>
      </c>
      <c r="AW196">
        <v>1.2</v>
      </c>
      <c r="AX196">
        <v>7.3</v>
      </c>
      <c r="AY196">
        <v>7.9</v>
      </c>
      <c r="AZ196">
        <v>3.1</v>
      </c>
      <c r="BA196">
        <v>0</v>
      </c>
      <c r="BB196">
        <v>1.6</v>
      </c>
      <c r="BC196">
        <v>6.2</v>
      </c>
      <c r="BD196">
        <v>1.5</v>
      </c>
      <c r="BE196">
        <v>5.0999999999999996</v>
      </c>
      <c r="BF196">
        <v>5</v>
      </c>
      <c r="BG196">
        <v>4.9000000000000004</v>
      </c>
      <c r="BH196">
        <v>1.2</v>
      </c>
      <c r="BI196">
        <v>4.8</v>
      </c>
      <c r="BJ196">
        <v>3.5</v>
      </c>
      <c r="BK196">
        <v>0</v>
      </c>
    </row>
    <row r="197" spans="1:63" x14ac:dyDescent="0.25">
      <c r="A197" s="3">
        <v>5</v>
      </c>
      <c r="B197" s="1">
        <v>5301</v>
      </c>
      <c r="C197" s="3" t="s">
        <v>798</v>
      </c>
      <c r="D197" t="s">
        <v>1202</v>
      </c>
      <c r="E197" s="3">
        <v>4</v>
      </c>
      <c r="F197" t="s">
        <v>13369</v>
      </c>
      <c r="G197" s="3">
        <v>220104005</v>
      </c>
      <c r="H197">
        <v>220104</v>
      </c>
      <c r="I197" s="3" t="s">
        <v>13768</v>
      </c>
      <c r="J197" t="s">
        <v>10393</v>
      </c>
      <c r="K197" s="3">
        <v>4</v>
      </c>
      <c r="L197">
        <v>3.2</v>
      </c>
      <c r="M197" s="3">
        <v>0</v>
      </c>
      <c r="N197">
        <v>3.1</v>
      </c>
      <c r="O197" s="3">
        <v>0</v>
      </c>
      <c r="P197">
        <v>1.5</v>
      </c>
      <c r="Q197" s="3">
        <v>0</v>
      </c>
      <c r="R197">
        <v>1.3</v>
      </c>
      <c r="S197" s="3">
        <v>1.3</v>
      </c>
      <c r="T197" s="3">
        <v>0</v>
      </c>
      <c r="U197">
        <v>0</v>
      </c>
      <c r="V197">
        <v>1</v>
      </c>
      <c r="W197">
        <v>0</v>
      </c>
      <c r="X197">
        <v>1.5</v>
      </c>
      <c r="Y197">
        <v>4.7</v>
      </c>
      <c r="Z197">
        <v>0</v>
      </c>
      <c r="AA197">
        <v>1.6</v>
      </c>
      <c r="AB197">
        <v>0</v>
      </c>
      <c r="AC197">
        <v>1</v>
      </c>
      <c r="AD197">
        <v>1.5</v>
      </c>
      <c r="AE197">
        <v>1.3</v>
      </c>
      <c r="AF197">
        <v>0</v>
      </c>
      <c r="AG197">
        <v>0</v>
      </c>
      <c r="AH197">
        <v>1.2</v>
      </c>
      <c r="AI197">
        <v>1</v>
      </c>
      <c r="AJ197">
        <v>0</v>
      </c>
      <c r="AK197">
        <v>1.5</v>
      </c>
      <c r="AL197">
        <v>1.6</v>
      </c>
      <c r="AM197">
        <v>0</v>
      </c>
      <c r="AN197">
        <v>0</v>
      </c>
      <c r="AO197">
        <v>0</v>
      </c>
      <c r="AP197">
        <v>4.5999999999999996</v>
      </c>
      <c r="AQ197">
        <v>1.5</v>
      </c>
      <c r="AR197">
        <v>0</v>
      </c>
      <c r="AS197">
        <v>0</v>
      </c>
      <c r="AT197">
        <v>0</v>
      </c>
      <c r="AU197">
        <v>0</v>
      </c>
      <c r="AV197">
        <v>2.4</v>
      </c>
      <c r="AW197">
        <v>0</v>
      </c>
      <c r="AX197">
        <v>0</v>
      </c>
      <c r="AY197">
        <v>0</v>
      </c>
      <c r="AZ197">
        <v>1.6</v>
      </c>
      <c r="BA197">
        <v>0</v>
      </c>
      <c r="BB197">
        <v>1.6</v>
      </c>
      <c r="BC197">
        <v>1</v>
      </c>
      <c r="BD197">
        <v>0</v>
      </c>
      <c r="BE197">
        <v>1.3</v>
      </c>
      <c r="BF197">
        <v>0</v>
      </c>
      <c r="BG197">
        <v>1.2</v>
      </c>
      <c r="BH197">
        <v>0</v>
      </c>
      <c r="BI197">
        <v>1</v>
      </c>
      <c r="BJ197">
        <v>0</v>
      </c>
      <c r="BK197">
        <v>0</v>
      </c>
    </row>
    <row r="198" spans="1:63" x14ac:dyDescent="0.25">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1</v>
      </c>
      <c r="Q198" s="3">
        <v>0</v>
      </c>
      <c r="R198">
        <v>0</v>
      </c>
      <c r="S198" s="3">
        <v>0</v>
      </c>
      <c r="T198" s="3">
        <v>0</v>
      </c>
      <c r="U198">
        <v>0</v>
      </c>
      <c r="V198">
        <v>1</v>
      </c>
      <c r="W198">
        <v>0</v>
      </c>
      <c r="X198">
        <v>0</v>
      </c>
      <c r="Y198">
        <v>0</v>
      </c>
      <c r="Z198">
        <v>0</v>
      </c>
      <c r="AA198">
        <v>0</v>
      </c>
      <c r="AB198">
        <v>0</v>
      </c>
      <c r="AC198">
        <v>1</v>
      </c>
      <c r="AD198">
        <v>0</v>
      </c>
      <c r="AE198">
        <v>0</v>
      </c>
      <c r="AF198">
        <v>0</v>
      </c>
      <c r="AG198">
        <v>0</v>
      </c>
      <c r="AH198">
        <v>0</v>
      </c>
      <c r="AI198">
        <v>1</v>
      </c>
      <c r="AJ198">
        <v>0</v>
      </c>
      <c r="AK198">
        <v>0</v>
      </c>
      <c r="AL198">
        <v>0</v>
      </c>
      <c r="AM198">
        <v>0</v>
      </c>
      <c r="AN198">
        <v>0</v>
      </c>
      <c r="AO198">
        <v>7.5</v>
      </c>
      <c r="AP198">
        <v>1</v>
      </c>
      <c r="AQ198">
        <v>0</v>
      </c>
      <c r="AR198">
        <v>0</v>
      </c>
      <c r="AS198">
        <v>0</v>
      </c>
      <c r="AT198">
        <v>0</v>
      </c>
      <c r="AU198">
        <v>0</v>
      </c>
      <c r="AV198">
        <v>1</v>
      </c>
      <c r="AW198">
        <v>0</v>
      </c>
      <c r="AX198">
        <v>0</v>
      </c>
      <c r="AY198">
        <v>0</v>
      </c>
      <c r="AZ198">
        <v>0</v>
      </c>
      <c r="BA198">
        <v>0</v>
      </c>
      <c r="BB198">
        <v>0</v>
      </c>
      <c r="BC198">
        <v>1</v>
      </c>
      <c r="BD198">
        <v>7.1</v>
      </c>
      <c r="BE198">
        <v>0</v>
      </c>
      <c r="BF198">
        <v>0</v>
      </c>
      <c r="BG198">
        <v>0</v>
      </c>
      <c r="BH198">
        <v>0</v>
      </c>
      <c r="BI198">
        <v>1</v>
      </c>
      <c r="BJ198">
        <v>0</v>
      </c>
      <c r="BK198">
        <v>0</v>
      </c>
    </row>
    <row r="199" spans="1:63" x14ac:dyDescent="0.25">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1</v>
      </c>
      <c r="Q199" s="3">
        <v>0</v>
      </c>
      <c r="R199">
        <v>9</v>
      </c>
      <c r="S199" s="3">
        <v>9</v>
      </c>
      <c r="T199" s="3">
        <v>0</v>
      </c>
      <c r="U199">
        <v>0</v>
      </c>
      <c r="V199">
        <v>26.9</v>
      </c>
      <c r="W199">
        <v>0</v>
      </c>
      <c r="X199">
        <v>0</v>
      </c>
      <c r="Y199">
        <v>0</v>
      </c>
      <c r="Z199">
        <v>7.9</v>
      </c>
      <c r="AA199">
        <v>7.7</v>
      </c>
      <c r="AB199">
        <v>0</v>
      </c>
      <c r="AC199">
        <v>1</v>
      </c>
      <c r="AD199">
        <v>0</v>
      </c>
      <c r="AE199">
        <v>0</v>
      </c>
      <c r="AF199">
        <v>0</v>
      </c>
      <c r="AG199">
        <v>0</v>
      </c>
      <c r="AH199">
        <v>0</v>
      </c>
      <c r="AI199">
        <v>1</v>
      </c>
      <c r="AJ199">
        <v>0</v>
      </c>
      <c r="AK199">
        <v>0</v>
      </c>
      <c r="AL199">
        <v>0</v>
      </c>
      <c r="AM199">
        <v>0</v>
      </c>
      <c r="AN199">
        <v>7.7</v>
      </c>
      <c r="AO199">
        <v>7.5</v>
      </c>
      <c r="AP199">
        <v>1</v>
      </c>
      <c r="AQ199">
        <v>7.1</v>
      </c>
      <c r="AR199">
        <v>0</v>
      </c>
      <c r="AS199">
        <v>0</v>
      </c>
      <c r="AT199">
        <v>0</v>
      </c>
      <c r="AU199">
        <v>0</v>
      </c>
      <c r="AV199">
        <v>1</v>
      </c>
      <c r="AW199">
        <v>0</v>
      </c>
      <c r="AX199">
        <v>0</v>
      </c>
      <c r="AY199">
        <v>0</v>
      </c>
      <c r="AZ199">
        <v>0</v>
      </c>
      <c r="BA199">
        <v>15.3</v>
      </c>
      <c r="BB199">
        <v>0</v>
      </c>
      <c r="BC199">
        <v>1</v>
      </c>
      <c r="BD199">
        <v>14.2</v>
      </c>
      <c r="BE199">
        <v>9</v>
      </c>
      <c r="BF199">
        <v>0</v>
      </c>
      <c r="BG199">
        <v>0</v>
      </c>
      <c r="BH199">
        <v>0</v>
      </c>
      <c r="BI199">
        <v>27</v>
      </c>
      <c r="BJ199">
        <v>0</v>
      </c>
      <c r="BK199">
        <v>0</v>
      </c>
    </row>
    <row r="200" spans="1:63" x14ac:dyDescent="0.25">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1</v>
      </c>
      <c r="Q200" s="3">
        <v>0</v>
      </c>
      <c r="R200">
        <v>9</v>
      </c>
      <c r="S200" s="3">
        <v>9</v>
      </c>
      <c r="T200" s="3">
        <v>0</v>
      </c>
      <c r="U200">
        <v>0</v>
      </c>
      <c r="V200">
        <v>18</v>
      </c>
      <c r="W200">
        <v>0</v>
      </c>
      <c r="X200">
        <v>0</v>
      </c>
      <c r="Y200">
        <v>0</v>
      </c>
      <c r="Z200">
        <v>7.9</v>
      </c>
      <c r="AA200">
        <v>7.7</v>
      </c>
      <c r="AB200">
        <v>0</v>
      </c>
      <c r="AC200">
        <v>1</v>
      </c>
      <c r="AD200">
        <v>0</v>
      </c>
      <c r="AE200">
        <v>0</v>
      </c>
      <c r="AF200">
        <v>0</v>
      </c>
      <c r="AG200">
        <v>0</v>
      </c>
      <c r="AH200">
        <v>0</v>
      </c>
      <c r="AI200">
        <v>1</v>
      </c>
      <c r="AJ200">
        <v>0</v>
      </c>
      <c r="AK200">
        <v>0</v>
      </c>
      <c r="AL200">
        <v>0</v>
      </c>
      <c r="AM200">
        <v>0</v>
      </c>
      <c r="AN200">
        <v>7.7</v>
      </c>
      <c r="AO200">
        <v>0</v>
      </c>
      <c r="AP200">
        <v>1</v>
      </c>
      <c r="AQ200">
        <v>7.1</v>
      </c>
      <c r="AR200">
        <v>0</v>
      </c>
      <c r="AS200">
        <v>0</v>
      </c>
      <c r="AT200">
        <v>0</v>
      </c>
      <c r="AU200">
        <v>0</v>
      </c>
      <c r="AV200">
        <v>1</v>
      </c>
      <c r="AW200">
        <v>0</v>
      </c>
      <c r="AX200">
        <v>0</v>
      </c>
      <c r="AY200">
        <v>0</v>
      </c>
      <c r="AZ200">
        <v>0</v>
      </c>
      <c r="BA200">
        <v>15.3</v>
      </c>
      <c r="BB200">
        <v>0</v>
      </c>
      <c r="BC200">
        <v>1</v>
      </c>
      <c r="BD200">
        <v>7.1</v>
      </c>
      <c r="BE200">
        <v>9</v>
      </c>
      <c r="BF200">
        <v>0</v>
      </c>
      <c r="BG200">
        <v>0</v>
      </c>
      <c r="BH200">
        <v>0</v>
      </c>
      <c r="BI200">
        <v>27</v>
      </c>
      <c r="BJ200">
        <v>0</v>
      </c>
      <c r="BK200">
        <v>0</v>
      </c>
    </row>
    <row r="201" spans="1:63" x14ac:dyDescent="0.25">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1</v>
      </c>
      <c r="Q201" s="3">
        <v>0</v>
      </c>
      <c r="R201">
        <v>0</v>
      </c>
      <c r="S201" s="3">
        <v>0</v>
      </c>
      <c r="T201" s="3">
        <v>0</v>
      </c>
      <c r="U201">
        <v>0</v>
      </c>
      <c r="V201">
        <v>9</v>
      </c>
      <c r="W201">
        <v>0</v>
      </c>
      <c r="X201">
        <v>0</v>
      </c>
      <c r="Y201">
        <v>0</v>
      </c>
      <c r="Z201">
        <v>0</v>
      </c>
      <c r="AA201">
        <v>0</v>
      </c>
      <c r="AB201">
        <v>0</v>
      </c>
      <c r="AC201">
        <v>1</v>
      </c>
      <c r="AD201">
        <v>0</v>
      </c>
      <c r="AE201">
        <v>0</v>
      </c>
      <c r="AF201">
        <v>0</v>
      </c>
      <c r="AG201">
        <v>0</v>
      </c>
      <c r="AH201">
        <v>0</v>
      </c>
      <c r="AI201">
        <v>1</v>
      </c>
      <c r="AJ201">
        <v>0</v>
      </c>
      <c r="AK201">
        <v>0</v>
      </c>
      <c r="AL201">
        <v>0</v>
      </c>
      <c r="AM201">
        <v>0</v>
      </c>
      <c r="AN201">
        <v>0</v>
      </c>
      <c r="AO201">
        <v>7.5</v>
      </c>
      <c r="AP201">
        <v>1</v>
      </c>
      <c r="AQ201">
        <v>0</v>
      </c>
      <c r="AR201">
        <v>0</v>
      </c>
      <c r="AS201">
        <v>0</v>
      </c>
      <c r="AT201">
        <v>0</v>
      </c>
      <c r="AU201">
        <v>0</v>
      </c>
      <c r="AV201">
        <v>1</v>
      </c>
      <c r="AW201">
        <v>0</v>
      </c>
      <c r="AX201">
        <v>0</v>
      </c>
      <c r="AY201">
        <v>0</v>
      </c>
      <c r="AZ201">
        <v>0</v>
      </c>
      <c r="BA201">
        <v>0</v>
      </c>
      <c r="BB201">
        <v>0</v>
      </c>
      <c r="BC201">
        <v>1</v>
      </c>
      <c r="BD201">
        <v>7.1</v>
      </c>
      <c r="BE201">
        <v>0</v>
      </c>
      <c r="BF201">
        <v>0</v>
      </c>
      <c r="BG201">
        <v>0</v>
      </c>
      <c r="BH201">
        <v>0</v>
      </c>
      <c r="BI201">
        <v>1</v>
      </c>
      <c r="BJ201">
        <v>0</v>
      </c>
      <c r="BK201">
        <v>0</v>
      </c>
    </row>
    <row r="202" spans="1:63" x14ac:dyDescent="0.25">
      <c r="A202" s="3">
        <v>5</v>
      </c>
      <c r="B202" s="1">
        <v>5303</v>
      </c>
      <c r="C202" s="3" t="s">
        <v>798</v>
      </c>
      <c r="D202" t="s">
        <v>1208</v>
      </c>
      <c r="E202" s="3">
        <v>1</v>
      </c>
      <c r="F202" t="s">
        <v>13767</v>
      </c>
      <c r="G202" s="3">
        <v>220104005</v>
      </c>
      <c r="H202">
        <v>220104</v>
      </c>
      <c r="I202" s="3" t="s">
        <v>13768</v>
      </c>
      <c r="J202" t="s">
        <v>10393</v>
      </c>
      <c r="K202" s="3">
        <v>1</v>
      </c>
      <c r="L202">
        <v>0</v>
      </c>
      <c r="M202" s="3">
        <v>11.5</v>
      </c>
      <c r="N202">
        <v>0</v>
      </c>
      <c r="O202" s="3">
        <v>0</v>
      </c>
      <c r="P202">
        <v>1</v>
      </c>
      <c r="Q202" s="3">
        <v>0</v>
      </c>
      <c r="R202">
        <v>0</v>
      </c>
      <c r="S202" s="3">
        <v>0</v>
      </c>
      <c r="T202" s="3">
        <v>0</v>
      </c>
      <c r="U202">
        <v>0</v>
      </c>
      <c r="V202">
        <v>1</v>
      </c>
      <c r="W202">
        <v>0</v>
      </c>
      <c r="X202">
        <v>0</v>
      </c>
      <c r="Y202">
        <v>23.7</v>
      </c>
      <c r="Z202">
        <v>0</v>
      </c>
      <c r="AA202">
        <v>0</v>
      </c>
      <c r="AB202">
        <v>0</v>
      </c>
      <c r="AC202">
        <v>1</v>
      </c>
      <c r="AD202">
        <v>0</v>
      </c>
      <c r="AE202">
        <v>0</v>
      </c>
      <c r="AF202">
        <v>0</v>
      </c>
      <c r="AG202">
        <v>0</v>
      </c>
      <c r="AH202">
        <v>0</v>
      </c>
      <c r="AI202">
        <v>1</v>
      </c>
      <c r="AJ202">
        <v>0</v>
      </c>
      <c r="AK202">
        <v>0</v>
      </c>
      <c r="AL202">
        <v>0</v>
      </c>
      <c r="AM202">
        <v>0</v>
      </c>
      <c r="AN202">
        <v>0</v>
      </c>
      <c r="AO202">
        <v>0</v>
      </c>
      <c r="AP202">
        <v>1</v>
      </c>
      <c r="AQ202">
        <v>0</v>
      </c>
      <c r="AR202">
        <v>0</v>
      </c>
      <c r="AS202">
        <v>0</v>
      </c>
      <c r="AT202">
        <v>0</v>
      </c>
      <c r="AU202">
        <v>0</v>
      </c>
      <c r="AV202">
        <v>1</v>
      </c>
      <c r="AW202">
        <v>0</v>
      </c>
      <c r="AX202">
        <v>0</v>
      </c>
      <c r="AY202">
        <v>0</v>
      </c>
      <c r="AZ202">
        <v>0</v>
      </c>
      <c r="BA202">
        <v>0</v>
      </c>
      <c r="BB202">
        <v>0</v>
      </c>
      <c r="BC202">
        <v>1</v>
      </c>
      <c r="BD202">
        <v>0</v>
      </c>
      <c r="BE202">
        <v>0</v>
      </c>
      <c r="BF202">
        <v>0</v>
      </c>
      <c r="BG202">
        <v>0</v>
      </c>
      <c r="BH202">
        <v>0</v>
      </c>
      <c r="BI202">
        <v>1</v>
      </c>
      <c r="BJ202">
        <v>11.5</v>
      </c>
      <c r="BK202">
        <v>0</v>
      </c>
    </row>
    <row r="203" spans="1:63" x14ac:dyDescent="0.25">
      <c r="A203" s="3">
        <v>5</v>
      </c>
      <c r="B203" s="1">
        <v>5303</v>
      </c>
      <c r="C203" s="3" t="s">
        <v>798</v>
      </c>
      <c r="D203" t="s">
        <v>1208</v>
      </c>
      <c r="E203" s="3">
        <v>2</v>
      </c>
      <c r="F203" t="s">
        <v>13769</v>
      </c>
      <c r="G203" s="3">
        <v>220104005</v>
      </c>
      <c r="H203">
        <v>220104</v>
      </c>
      <c r="I203" s="3" t="s">
        <v>13768</v>
      </c>
      <c r="J203" t="s">
        <v>10393</v>
      </c>
      <c r="K203" s="3">
        <v>2</v>
      </c>
      <c r="L203">
        <v>11.9</v>
      </c>
      <c r="M203" s="3">
        <v>11.5</v>
      </c>
      <c r="N203">
        <v>0</v>
      </c>
      <c r="O203" s="3">
        <v>0</v>
      </c>
      <c r="P203">
        <v>1</v>
      </c>
      <c r="Q203" s="3">
        <v>0</v>
      </c>
      <c r="R203">
        <v>0</v>
      </c>
      <c r="S203" s="3">
        <v>12</v>
      </c>
      <c r="T203" s="3">
        <v>0</v>
      </c>
      <c r="U203">
        <v>11.7</v>
      </c>
      <c r="V203">
        <v>1</v>
      </c>
      <c r="W203">
        <v>0</v>
      </c>
      <c r="X203">
        <v>0</v>
      </c>
      <c r="Y203">
        <v>23.7</v>
      </c>
      <c r="Z203">
        <v>0</v>
      </c>
      <c r="AA203">
        <v>11.2</v>
      </c>
      <c r="AB203">
        <v>10.9</v>
      </c>
      <c r="AC203">
        <v>1</v>
      </c>
      <c r="AD203">
        <v>0</v>
      </c>
      <c r="AE203">
        <v>0</v>
      </c>
      <c r="AF203">
        <v>0</v>
      </c>
      <c r="AG203">
        <v>0</v>
      </c>
      <c r="AH203">
        <v>23.4</v>
      </c>
      <c r="AI203">
        <v>11.6</v>
      </c>
      <c r="AJ203">
        <v>0</v>
      </c>
      <c r="AK203">
        <v>8.9</v>
      </c>
      <c r="AL203">
        <v>23.7</v>
      </c>
      <c r="AM203">
        <v>0</v>
      </c>
      <c r="AN203">
        <v>0</v>
      </c>
      <c r="AO203">
        <v>0</v>
      </c>
      <c r="AP203">
        <v>1</v>
      </c>
      <c r="AQ203">
        <v>20.8</v>
      </c>
      <c r="AR203">
        <v>0</v>
      </c>
      <c r="AS203">
        <v>0</v>
      </c>
      <c r="AT203">
        <v>0</v>
      </c>
      <c r="AU203">
        <v>0</v>
      </c>
      <c r="AV203">
        <v>1</v>
      </c>
      <c r="AW203">
        <v>0</v>
      </c>
      <c r="AX203">
        <v>8.9</v>
      </c>
      <c r="AY203">
        <v>11.9</v>
      </c>
      <c r="AZ203">
        <v>0</v>
      </c>
      <c r="BA203">
        <v>0</v>
      </c>
      <c r="BB203">
        <v>0</v>
      </c>
      <c r="BC203">
        <v>1</v>
      </c>
      <c r="BD203">
        <v>0</v>
      </c>
      <c r="BE203">
        <v>0</v>
      </c>
      <c r="BF203">
        <v>0</v>
      </c>
      <c r="BG203">
        <v>11.8</v>
      </c>
      <c r="BH203">
        <v>0</v>
      </c>
      <c r="BI203">
        <v>1</v>
      </c>
      <c r="BJ203">
        <v>11.5</v>
      </c>
      <c r="BK203">
        <v>0</v>
      </c>
    </row>
    <row r="204" spans="1:63" x14ac:dyDescent="0.25">
      <c r="A204" s="3">
        <v>5</v>
      </c>
      <c r="B204" s="1">
        <v>5303</v>
      </c>
      <c r="C204" s="3" t="s">
        <v>798</v>
      </c>
      <c r="D204" t="s">
        <v>1208</v>
      </c>
      <c r="E204" s="3">
        <v>3</v>
      </c>
      <c r="F204" t="s">
        <v>13367</v>
      </c>
      <c r="G204" s="3">
        <v>220104005</v>
      </c>
      <c r="H204">
        <v>220104</v>
      </c>
      <c r="I204" s="3" t="s">
        <v>13768</v>
      </c>
      <c r="J204" t="s">
        <v>10393</v>
      </c>
      <c r="K204" s="3">
        <v>3</v>
      </c>
      <c r="L204">
        <v>11.9</v>
      </c>
      <c r="M204" s="3">
        <v>0</v>
      </c>
      <c r="N204">
        <v>0</v>
      </c>
      <c r="O204" s="3">
        <v>0</v>
      </c>
      <c r="P204">
        <v>1</v>
      </c>
      <c r="Q204" s="3">
        <v>0</v>
      </c>
      <c r="R204">
        <v>0</v>
      </c>
      <c r="S204" s="3">
        <v>12</v>
      </c>
      <c r="T204" s="3">
        <v>0</v>
      </c>
      <c r="U204">
        <v>11.7</v>
      </c>
      <c r="V204">
        <v>1</v>
      </c>
      <c r="W204">
        <v>0</v>
      </c>
      <c r="X204">
        <v>0</v>
      </c>
      <c r="Y204">
        <v>0</v>
      </c>
      <c r="Z204">
        <v>0</v>
      </c>
      <c r="AA204">
        <v>11.2</v>
      </c>
      <c r="AB204">
        <v>10.9</v>
      </c>
      <c r="AC204">
        <v>1</v>
      </c>
      <c r="AD204">
        <v>0</v>
      </c>
      <c r="AE204">
        <v>0</v>
      </c>
      <c r="AF204">
        <v>0</v>
      </c>
      <c r="AG204">
        <v>0</v>
      </c>
      <c r="AH204">
        <v>23.4</v>
      </c>
      <c r="AI204">
        <v>11.6</v>
      </c>
      <c r="AJ204">
        <v>0</v>
      </c>
      <c r="AK204">
        <v>8.9</v>
      </c>
      <c r="AL204">
        <v>23.7</v>
      </c>
      <c r="AM204">
        <v>0</v>
      </c>
      <c r="AN204">
        <v>0</v>
      </c>
      <c r="AO204">
        <v>0</v>
      </c>
      <c r="AP204">
        <v>1</v>
      </c>
      <c r="AQ204">
        <v>20.8</v>
      </c>
      <c r="AR204">
        <v>0</v>
      </c>
      <c r="AS204">
        <v>0</v>
      </c>
      <c r="AT204">
        <v>0</v>
      </c>
      <c r="AU204">
        <v>0</v>
      </c>
      <c r="AV204">
        <v>1</v>
      </c>
      <c r="AW204">
        <v>0</v>
      </c>
      <c r="AX204">
        <v>8.9</v>
      </c>
      <c r="AY204">
        <v>11.9</v>
      </c>
      <c r="AZ204">
        <v>0</v>
      </c>
      <c r="BA204">
        <v>0</v>
      </c>
      <c r="BB204">
        <v>0</v>
      </c>
      <c r="BC204">
        <v>1</v>
      </c>
      <c r="BD204">
        <v>0</v>
      </c>
      <c r="BE204">
        <v>0</v>
      </c>
      <c r="BF204">
        <v>0</v>
      </c>
      <c r="BG204">
        <v>11.8</v>
      </c>
      <c r="BH204">
        <v>0</v>
      </c>
      <c r="BI204">
        <v>1</v>
      </c>
      <c r="BJ204">
        <v>0</v>
      </c>
      <c r="BK204">
        <v>0</v>
      </c>
    </row>
    <row r="205" spans="1:63" x14ac:dyDescent="0.25">
      <c r="A205" s="3">
        <v>5</v>
      </c>
      <c r="B205" s="1">
        <v>5303</v>
      </c>
      <c r="C205" s="3" t="s">
        <v>798</v>
      </c>
      <c r="D205" t="s">
        <v>1208</v>
      </c>
      <c r="E205" s="3">
        <v>4</v>
      </c>
      <c r="F205" t="s">
        <v>13369</v>
      </c>
      <c r="G205" s="3">
        <v>220104005</v>
      </c>
      <c r="H205">
        <v>220104</v>
      </c>
      <c r="I205" s="3" t="s">
        <v>13768</v>
      </c>
      <c r="J205" t="s">
        <v>10393</v>
      </c>
      <c r="K205" s="3">
        <v>4</v>
      </c>
      <c r="L205">
        <v>0</v>
      </c>
      <c r="M205" s="3">
        <v>11.5</v>
      </c>
      <c r="N205">
        <v>0</v>
      </c>
      <c r="O205" s="3">
        <v>0</v>
      </c>
      <c r="P205">
        <v>1</v>
      </c>
      <c r="Q205" s="3">
        <v>0</v>
      </c>
      <c r="R205">
        <v>0</v>
      </c>
      <c r="S205" s="3">
        <v>0</v>
      </c>
      <c r="T205" s="3">
        <v>0</v>
      </c>
      <c r="U205">
        <v>0</v>
      </c>
      <c r="V205">
        <v>1</v>
      </c>
      <c r="W205">
        <v>0</v>
      </c>
      <c r="X205">
        <v>0</v>
      </c>
      <c r="Y205">
        <v>23.7</v>
      </c>
      <c r="Z205">
        <v>0</v>
      </c>
      <c r="AA205">
        <v>0</v>
      </c>
      <c r="AB205">
        <v>0</v>
      </c>
      <c r="AC205">
        <v>1</v>
      </c>
      <c r="AD205">
        <v>0</v>
      </c>
      <c r="AE205">
        <v>0</v>
      </c>
      <c r="AF205">
        <v>0</v>
      </c>
      <c r="AG205">
        <v>0</v>
      </c>
      <c r="AH205">
        <v>0</v>
      </c>
      <c r="AI205">
        <v>1</v>
      </c>
      <c r="AJ205">
        <v>0</v>
      </c>
      <c r="AK205">
        <v>0</v>
      </c>
      <c r="AL205">
        <v>0</v>
      </c>
      <c r="AM205">
        <v>0</v>
      </c>
      <c r="AN205">
        <v>0</v>
      </c>
      <c r="AO205">
        <v>0</v>
      </c>
      <c r="AP205">
        <v>1</v>
      </c>
      <c r="AQ205">
        <v>0</v>
      </c>
      <c r="AR205">
        <v>0</v>
      </c>
      <c r="AS205">
        <v>0</v>
      </c>
      <c r="AT205">
        <v>0</v>
      </c>
      <c r="AU205">
        <v>0</v>
      </c>
      <c r="AV205">
        <v>1</v>
      </c>
      <c r="AW205">
        <v>0</v>
      </c>
      <c r="AX205">
        <v>0</v>
      </c>
      <c r="AY205">
        <v>0</v>
      </c>
      <c r="AZ205">
        <v>0</v>
      </c>
      <c r="BA205">
        <v>0</v>
      </c>
      <c r="BB205">
        <v>0</v>
      </c>
      <c r="BC205">
        <v>1</v>
      </c>
      <c r="BD205">
        <v>0</v>
      </c>
      <c r="BE205">
        <v>0</v>
      </c>
      <c r="BF205">
        <v>0</v>
      </c>
      <c r="BG205">
        <v>0</v>
      </c>
      <c r="BH205">
        <v>0</v>
      </c>
      <c r="BI205">
        <v>1</v>
      </c>
      <c r="BJ205">
        <v>11.5</v>
      </c>
      <c r="BK205">
        <v>0</v>
      </c>
    </row>
    <row r="206" spans="1:63" x14ac:dyDescent="0.25">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5.7</v>
      </c>
      <c r="P206">
        <v>1</v>
      </c>
      <c r="Q206" s="3">
        <v>0</v>
      </c>
      <c r="R206">
        <v>0</v>
      </c>
      <c r="S206" s="3">
        <v>0</v>
      </c>
      <c r="T206" s="3">
        <v>0</v>
      </c>
      <c r="U206">
        <v>0</v>
      </c>
      <c r="V206">
        <v>1</v>
      </c>
      <c r="W206">
        <v>0</v>
      </c>
      <c r="X206">
        <v>0</v>
      </c>
      <c r="Y206">
        <v>0</v>
      </c>
      <c r="Z206">
        <v>0</v>
      </c>
      <c r="AA206">
        <v>0</v>
      </c>
      <c r="AB206">
        <v>0</v>
      </c>
      <c r="AC206">
        <v>5.6</v>
      </c>
      <c r="AD206">
        <v>0</v>
      </c>
      <c r="AE206">
        <v>0</v>
      </c>
      <c r="AF206">
        <v>0</v>
      </c>
      <c r="AG206">
        <v>0</v>
      </c>
      <c r="AH206">
        <v>0</v>
      </c>
      <c r="AI206">
        <v>1</v>
      </c>
      <c r="AJ206">
        <v>0</v>
      </c>
      <c r="AK206">
        <v>0</v>
      </c>
      <c r="AL206">
        <v>0</v>
      </c>
      <c r="AM206">
        <v>0</v>
      </c>
      <c r="AN206">
        <v>0</v>
      </c>
      <c r="AO206">
        <v>0</v>
      </c>
      <c r="AP206">
        <v>1</v>
      </c>
      <c r="AQ206">
        <v>0</v>
      </c>
      <c r="AR206">
        <v>0</v>
      </c>
      <c r="AS206">
        <v>0</v>
      </c>
      <c r="AT206">
        <v>0</v>
      </c>
      <c r="AU206">
        <v>0</v>
      </c>
      <c r="AV206">
        <v>1</v>
      </c>
      <c r="AW206">
        <v>0</v>
      </c>
      <c r="AX206">
        <v>0</v>
      </c>
      <c r="AY206">
        <v>0</v>
      </c>
      <c r="AZ206">
        <v>0</v>
      </c>
      <c r="BA206">
        <v>0</v>
      </c>
      <c r="BB206">
        <v>0</v>
      </c>
      <c r="BC206">
        <v>1</v>
      </c>
      <c r="BD206">
        <v>0</v>
      </c>
      <c r="BE206">
        <v>0</v>
      </c>
      <c r="BF206">
        <v>0</v>
      </c>
      <c r="BG206">
        <v>0</v>
      </c>
      <c r="BH206">
        <v>0</v>
      </c>
      <c r="BI206">
        <v>1</v>
      </c>
      <c r="BJ206">
        <v>0</v>
      </c>
      <c r="BK206">
        <v>0</v>
      </c>
    </row>
    <row r="207" spans="1:63" x14ac:dyDescent="0.25">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5.7</v>
      </c>
      <c r="P207">
        <v>1</v>
      </c>
      <c r="Q207" s="3">
        <v>0</v>
      </c>
      <c r="R207">
        <v>0</v>
      </c>
      <c r="S207" s="3">
        <v>5.5</v>
      </c>
      <c r="T207" s="3">
        <v>0</v>
      </c>
      <c r="U207">
        <v>0</v>
      </c>
      <c r="V207">
        <v>1</v>
      </c>
      <c r="W207">
        <v>5.2</v>
      </c>
      <c r="X207">
        <v>0</v>
      </c>
      <c r="Y207">
        <v>6</v>
      </c>
      <c r="Z207">
        <v>5.9</v>
      </c>
      <c r="AA207">
        <v>5.8</v>
      </c>
      <c r="AB207">
        <v>0</v>
      </c>
      <c r="AC207">
        <v>5.6</v>
      </c>
      <c r="AD207">
        <v>0</v>
      </c>
      <c r="AE207">
        <v>0</v>
      </c>
      <c r="AF207">
        <v>0</v>
      </c>
      <c r="AG207">
        <v>0</v>
      </c>
      <c r="AH207">
        <v>5.3</v>
      </c>
      <c r="AI207">
        <v>1</v>
      </c>
      <c r="AJ207">
        <v>0</v>
      </c>
      <c r="AK207">
        <v>0</v>
      </c>
      <c r="AL207">
        <v>0</v>
      </c>
      <c r="AM207">
        <v>5.9</v>
      </c>
      <c r="AN207">
        <v>5.8</v>
      </c>
      <c r="AO207">
        <v>5.7</v>
      </c>
      <c r="AP207">
        <v>1</v>
      </c>
      <c r="AQ207">
        <v>5.5</v>
      </c>
      <c r="AR207">
        <v>0</v>
      </c>
      <c r="AS207">
        <v>0</v>
      </c>
      <c r="AT207">
        <v>0</v>
      </c>
      <c r="AU207">
        <v>0</v>
      </c>
      <c r="AV207">
        <v>5.2</v>
      </c>
      <c r="AW207">
        <v>5.2</v>
      </c>
      <c r="AX207">
        <v>0</v>
      </c>
      <c r="AY207">
        <v>0</v>
      </c>
      <c r="AZ207">
        <v>0</v>
      </c>
      <c r="BA207">
        <v>0</v>
      </c>
      <c r="BB207">
        <v>0</v>
      </c>
      <c r="BC207">
        <v>1</v>
      </c>
      <c r="BD207">
        <v>0</v>
      </c>
      <c r="BE207">
        <v>0</v>
      </c>
      <c r="BF207">
        <v>0</v>
      </c>
      <c r="BG207">
        <v>5.4</v>
      </c>
      <c r="BH207">
        <v>0</v>
      </c>
      <c r="BI207">
        <v>5.2</v>
      </c>
      <c r="BJ207">
        <v>0</v>
      </c>
      <c r="BK207">
        <v>0</v>
      </c>
    </row>
    <row r="208" spans="1:63" x14ac:dyDescent="0.25">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1</v>
      </c>
      <c r="Q208" s="3">
        <v>0</v>
      </c>
      <c r="R208">
        <v>0</v>
      </c>
      <c r="S208" s="3">
        <v>5.5</v>
      </c>
      <c r="T208" s="3">
        <v>0</v>
      </c>
      <c r="U208">
        <v>0</v>
      </c>
      <c r="V208">
        <v>1</v>
      </c>
      <c r="W208">
        <v>5.2</v>
      </c>
      <c r="X208">
        <v>0</v>
      </c>
      <c r="Y208">
        <v>6</v>
      </c>
      <c r="Z208">
        <v>5.9</v>
      </c>
      <c r="AA208">
        <v>5.8</v>
      </c>
      <c r="AB208">
        <v>0</v>
      </c>
      <c r="AC208">
        <v>1</v>
      </c>
      <c r="AD208">
        <v>0</v>
      </c>
      <c r="AE208">
        <v>0</v>
      </c>
      <c r="AF208">
        <v>0</v>
      </c>
      <c r="AG208">
        <v>0</v>
      </c>
      <c r="AH208">
        <v>5.3</v>
      </c>
      <c r="AI208">
        <v>1</v>
      </c>
      <c r="AJ208">
        <v>0</v>
      </c>
      <c r="AK208">
        <v>0</v>
      </c>
      <c r="AL208">
        <v>0</v>
      </c>
      <c r="AM208">
        <v>5.9</v>
      </c>
      <c r="AN208">
        <v>5.8</v>
      </c>
      <c r="AO208">
        <v>5.7</v>
      </c>
      <c r="AP208">
        <v>1</v>
      </c>
      <c r="AQ208">
        <v>5.5</v>
      </c>
      <c r="AR208">
        <v>0</v>
      </c>
      <c r="AS208">
        <v>0</v>
      </c>
      <c r="AT208">
        <v>0</v>
      </c>
      <c r="AU208">
        <v>0</v>
      </c>
      <c r="AV208">
        <v>5.2</v>
      </c>
      <c r="AW208">
        <v>5.2</v>
      </c>
      <c r="AX208">
        <v>0</v>
      </c>
      <c r="AY208">
        <v>0</v>
      </c>
      <c r="AZ208">
        <v>0</v>
      </c>
      <c r="BA208">
        <v>0</v>
      </c>
      <c r="BB208">
        <v>0</v>
      </c>
      <c r="BC208">
        <v>1</v>
      </c>
      <c r="BD208">
        <v>0</v>
      </c>
      <c r="BE208">
        <v>0</v>
      </c>
      <c r="BF208">
        <v>0</v>
      </c>
      <c r="BG208">
        <v>5.4</v>
      </c>
      <c r="BH208">
        <v>0</v>
      </c>
      <c r="BI208">
        <v>5.2</v>
      </c>
      <c r="BJ208">
        <v>0</v>
      </c>
      <c r="BK208">
        <v>0</v>
      </c>
    </row>
    <row r="209" spans="1:63" x14ac:dyDescent="0.25">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5.7</v>
      </c>
      <c r="P209">
        <v>1</v>
      </c>
      <c r="Q209" s="3">
        <v>0</v>
      </c>
      <c r="R209">
        <v>0</v>
      </c>
      <c r="S209" s="3">
        <v>0</v>
      </c>
      <c r="T209" s="3">
        <v>0</v>
      </c>
      <c r="U209">
        <v>0</v>
      </c>
      <c r="V209">
        <v>1</v>
      </c>
      <c r="W209">
        <v>0</v>
      </c>
      <c r="X209">
        <v>0</v>
      </c>
      <c r="Y209">
        <v>0</v>
      </c>
      <c r="Z209">
        <v>0</v>
      </c>
      <c r="AA209">
        <v>0</v>
      </c>
      <c r="AB209">
        <v>0</v>
      </c>
      <c r="AC209">
        <v>5.6</v>
      </c>
      <c r="AD209">
        <v>0</v>
      </c>
      <c r="AE209">
        <v>0</v>
      </c>
      <c r="AF209">
        <v>0</v>
      </c>
      <c r="AG209">
        <v>0</v>
      </c>
      <c r="AH209">
        <v>0</v>
      </c>
      <c r="AI209">
        <v>1</v>
      </c>
      <c r="AJ209">
        <v>0</v>
      </c>
      <c r="AK209">
        <v>0</v>
      </c>
      <c r="AL209">
        <v>0</v>
      </c>
      <c r="AM209">
        <v>0</v>
      </c>
      <c r="AN209">
        <v>0</v>
      </c>
      <c r="AO209">
        <v>0</v>
      </c>
      <c r="AP209">
        <v>1</v>
      </c>
      <c r="AQ209">
        <v>0</v>
      </c>
      <c r="AR209">
        <v>0</v>
      </c>
      <c r="AS209">
        <v>0</v>
      </c>
      <c r="AT209">
        <v>0</v>
      </c>
      <c r="AU209">
        <v>0</v>
      </c>
      <c r="AV209">
        <v>1</v>
      </c>
      <c r="AW209">
        <v>0</v>
      </c>
      <c r="AX209">
        <v>0</v>
      </c>
      <c r="AY209">
        <v>0</v>
      </c>
      <c r="AZ209">
        <v>0</v>
      </c>
      <c r="BA209">
        <v>0</v>
      </c>
      <c r="BB209">
        <v>0</v>
      </c>
      <c r="BC209">
        <v>1</v>
      </c>
      <c r="BD209">
        <v>0</v>
      </c>
      <c r="BE209">
        <v>0</v>
      </c>
      <c r="BF209">
        <v>0</v>
      </c>
      <c r="BG209">
        <v>0</v>
      </c>
      <c r="BH209">
        <v>0</v>
      </c>
      <c r="BI209">
        <v>1</v>
      </c>
      <c r="BJ209">
        <v>0</v>
      </c>
      <c r="BK209">
        <v>0</v>
      </c>
    </row>
    <row r="210" spans="1:63" x14ac:dyDescent="0.25">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5.6</v>
      </c>
      <c r="Q210" s="3">
        <v>0</v>
      </c>
      <c r="R210">
        <v>0</v>
      </c>
      <c r="S210" s="3">
        <v>0</v>
      </c>
      <c r="T210" s="3">
        <v>0</v>
      </c>
      <c r="U210">
        <v>0</v>
      </c>
      <c r="V210">
        <v>2.7</v>
      </c>
      <c r="W210">
        <v>0</v>
      </c>
      <c r="X210">
        <v>0</v>
      </c>
      <c r="Y210">
        <v>0</v>
      </c>
      <c r="Z210">
        <v>0</v>
      </c>
      <c r="AA210">
        <v>0</v>
      </c>
      <c r="AB210">
        <v>2.8</v>
      </c>
      <c r="AC210">
        <v>1</v>
      </c>
      <c r="AD210">
        <v>0</v>
      </c>
      <c r="AE210">
        <v>0</v>
      </c>
      <c r="AF210">
        <v>0</v>
      </c>
      <c r="AG210">
        <v>0</v>
      </c>
      <c r="AH210">
        <v>0</v>
      </c>
      <c r="AI210">
        <v>1</v>
      </c>
      <c r="AJ210">
        <v>0</v>
      </c>
      <c r="AK210">
        <v>0</v>
      </c>
      <c r="AL210">
        <v>0</v>
      </c>
      <c r="AM210">
        <v>2.9</v>
      </c>
      <c r="AN210">
        <v>0</v>
      </c>
      <c r="AO210">
        <v>0</v>
      </c>
      <c r="AP210">
        <v>1</v>
      </c>
      <c r="AQ210">
        <v>2.8</v>
      </c>
      <c r="AR210">
        <v>0</v>
      </c>
      <c r="AS210">
        <v>0</v>
      </c>
      <c r="AT210">
        <v>0</v>
      </c>
      <c r="AU210">
        <v>0</v>
      </c>
      <c r="AV210">
        <v>2.4</v>
      </c>
      <c r="AW210">
        <v>0</v>
      </c>
      <c r="AX210">
        <v>0</v>
      </c>
      <c r="AY210">
        <v>0</v>
      </c>
      <c r="AZ210">
        <v>0</v>
      </c>
      <c r="BA210">
        <v>0</v>
      </c>
      <c r="BB210">
        <v>0</v>
      </c>
      <c r="BC210">
        <v>1</v>
      </c>
      <c r="BD210">
        <v>2.8</v>
      </c>
      <c r="BE210">
        <v>0</v>
      </c>
      <c r="BF210">
        <v>2.5</v>
      </c>
      <c r="BG210">
        <v>0</v>
      </c>
      <c r="BH210">
        <v>2.5</v>
      </c>
      <c r="BI210">
        <v>1</v>
      </c>
      <c r="BJ210">
        <v>0</v>
      </c>
      <c r="BK210">
        <v>0</v>
      </c>
    </row>
    <row r="211" spans="1:63" x14ac:dyDescent="0.25">
      <c r="A211" s="3">
        <v>5</v>
      </c>
      <c r="B211" s="1">
        <v>5401</v>
      </c>
      <c r="C211" s="3" t="s">
        <v>798</v>
      </c>
      <c r="D211" t="s">
        <v>1214</v>
      </c>
      <c r="E211" s="3">
        <v>2</v>
      </c>
      <c r="F211" t="s">
        <v>13769</v>
      </c>
      <c r="G211" s="3">
        <v>220104005</v>
      </c>
      <c r="H211">
        <v>220104</v>
      </c>
      <c r="I211" s="3" t="s">
        <v>13768</v>
      </c>
      <c r="J211" t="s">
        <v>10393</v>
      </c>
      <c r="K211" s="3">
        <v>2</v>
      </c>
      <c r="L211">
        <v>2.9</v>
      </c>
      <c r="M211" s="3">
        <v>2.9</v>
      </c>
      <c r="N211">
        <v>2.9</v>
      </c>
      <c r="O211" s="3">
        <v>0</v>
      </c>
      <c r="P211">
        <v>5.6</v>
      </c>
      <c r="Q211" s="3">
        <v>8.4</v>
      </c>
      <c r="R211">
        <v>5.0999999999999996</v>
      </c>
      <c r="S211" s="3">
        <v>2.5</v>
      </c>
      <c r="T211" s="3">
        <v>2.5</v>
      </c>
      <c r="U211">
        <v>0</v>
      </c>
      <c r="V211">
        <v>4.9000000000000004</v>
      </c>
      <c r="W211">
        <v>7.3</v>
      </c>
      <c r="X211">
        <v>2.6</v>
      </c>
      <c r="Y211">
        <v>2.9</v>
      </c>
      <c r="Z211">
        <v>0</v>
      </c>
      <c r="AA211">
        <v>8.6</v>
      </c>
      <c r="AB211">
        <v>2.8</v>
      </c>
      <c r="AC211">
        <v>8.4</v>
      </c>
      <c r="AD211">
        <v>0</v>
      </c>
      <c r="AE211">
        <v>2.5</v>
      </c>
      <c r="AF211">
        <v>0</v>
      </c>
      <c r="AG211">
        <v>0</v>
      </c>
      <c r="AH211">
        <v>0</v>
      </c>
      <c r="AI211">
        <v>2.4</v>
      </c>
      <c r="AJ211">
        <v>2.4</v>
      </c>
      <c r="AK211">
        <v>2.6</v>
      </c>
      <c r="AL211">
        <v>8.6999999999999993</v>
      </c>
      <c r="AM211">
        <v>2.9</v>
      </c>
      <c r="AN211">
        <v>2.9</v>
      </c>
      <c r="AO211">
        <v>17</v>
      </c>
      <c r="AP211">
        <v>8.4</v>
      </c>
      <c r="AQ211">
        <v>2.8</v>
      </c>
      <c r="AR211">
        <v>0</v>
      </c>
      <c r="AS211">
        <v>2.5</v>
      </c>
      <c r="AT211">
        <v>2.5</v>
      </c>
      <c r="AU211">
        <v>7.4</v>
      </c>
      <c r="AV211">
        <v>4.9000000000000004</v>
      </c>
      <c r="AW211">
        <v>7.2</v>
      </c>
      <c r="AX211">
        <v>2.6</v>
      </c>
      <c r="AY211">
        <v>0</v>
      </c>
      <c r="AZ211">
        <v>8.6</v>
      </c>
      <c r="BA211">
        <v>0</v>
      </c>
      <c r="BB211">
        <v>2.8</v>
      </c>
      <c r="BC211">
        <v>2.8</v>
      </c>
      <c r="BD211">
        <v>2.8</v>
      </c>
      <c r="BE211">
        <v>2.5</v>
      </c>
      <c r="BF211">
        <v>2.5</v>
      </c>
      <c r="BG211">
        <v>2.5</v>
      </c>
      <c r="BH211">
        <v>2.5</v>
      </c>
      <c r="BI211">
        <v>2.4</v>
      </c>
      <c r="BJ211">
        <v>2.4</v>
      </c>
      <c r="BK211">
        <v>2.5</v>
      </c>
    </row>
    <row r="212" spans="1:63" x14ac:dyDescent="0.25">
      <c r="A212" s="3">
        <v>5</v>
      </c>
      <c r="B212" s="1">
        <v>5401</v>
      </c>
      <c r="C212" s="3" t="s">
        <v>798</v>
      </c>
      <c r="D212" t="s">
        <v>1214</v>
      </c>
      <c r="E212" s="3">
        <v>3</v>
      </c>
      <c r="F212" t="s">
        <v>13367</v>
      </c>
      <c r="G212" s="3">
        <v>220104005</v>
      </c>
      <c r="H212">
        <v>220104</v>
      </c>
      <c r="I212" s="3" t="s">
        <v>13768</v>
      </c>
      <c r="J212" t="s">
        <v>10393</v>
      </c>
      <c r="K212" s="3">
        <v>3</v>
      </c>
      <c r="L212">
        <v>2.9</v>
      </c>
      <c r="M212" s="3">
        <v>2.9</v>
      </c>
      <c r="N212">
        <v>2.9</v>
      </c>
      <c r="O212" s="3">
        <v>0</v>
      </c>
      <c r="P212">
        <v>1</v>
      </c>
      <c r="Q212" s="3">
        <v>8.4</v>
      </c>
      <c r="R212">
        <v>5.0999999999999996</v>
      </c>
      <c r="S212" s="3">
        <v>2.5</v>
      </c>
      <c r="T212" s="3">
        <v>2.5</v>
      </c>
      <c r="U212">
        <v>0</v>
      </c>
      <c r="V212">
        <v>2.4</v>
      </c>
      <c r="W212">
        <v>7.3</v>
      </c>
      <c r="X212">
        <v>2.6</v>
      </c>
      <c r="Y212">
        <v>2.9</v>
      </c>
      <c r="Z212">
        <v>0</v>
      </c>
      <c r="AA212">
        <v>8.6</v>
      </c>
      <c r="AB212">
        <v>2.8</v>
      </c>
      <c r="AC212">
        <v>8.4</v>
      </c>
      <c r="AD212">
        <v>0</v>
      </c>
      <c r="AE212">
        <v>2.5</v>
      </c>
      <c r="AF212">
        <v>0</v>
      </c>
      <c r="AG212">
        <v>0</v>
      </c>
      <c r="AH212">
        <v>0</v>
      </c>
      <c r="AI212">
        <v>2.4</v>
      </c>
      <c r="AJ212">
        <v>2.4</v>
      </c>
      <c r="AK212">
        <v>2.6</v>
      </c>
      <c r="AL212">
        <v>8.6999999999999993</v>
      </c>
      <c r="AM212">
        <v>0</v>
      </c>
      <c r="AN212">
        <v>2.9</v>
      </c>
      <c r="AO212">
        <v>17</v>
      </c>
      <c r="AP212">
        <v>8.4</v>
      </c>
      <c r="AQ212">
        <v>0</v>
      </c>
      <c r="AR212">
        <v>0</v>
      </c>
      <c r="AS212">
        <v>2.5</v>
      </c>
      <c r="AT212">
        <v>2.5</v>
      </c>
      <c r="AU212">
        <v>7.4</v>
      </c>
      <c r="AV212">
        <v>2.4</v>
      </c>
      <c r="AW212">
        <v>7.2</v>
      </c>
      <c r="AX212">
        <v>2.6</v>
      </c>
      <c r="AY212">
        <v>0</v>
      </c>
      <c r="AZ212">
        <v>8.6</v>
      </c>
      <c r="BA212">
        <v>0</v>
      </c>
      <c r="BB212">
        <v>2.8</v>
      </c>
      <c r="BC212">
        <v>2.8</v>
      </c>
      <c r="BD212">
        <v>0</v>
      </c>
      <c r="BE212">
        <v>2.5</v>
      </c>
      <c r="BF212">
        <v>0</v>
      </c>
      <c r="BG212">
        <v>2.5</v>
      </c>
      <c r="BH212">
        <v>0</v>
      </c>
      <c r="BI212">
        <v>2.4</v>
      </c>
      <c r="BJ212">
        <v>2.4</v>
      </c>
      <c r="BK212">
        <v>2.5</v>
      </c>
    </row>
    <row r="213" spans="1:63" x14ac:dyDescent="0.25">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5.6</v>
      </c>
      <c r="Q213" s="3">
        <v>0</v>
      </c>
      <c r="R213">
        <v>0</v>
      </c>
      <c r="S213" s="3">
        <v>0</v>
      </c>
      <c r="T213" s="3">
        <v>0</v>
      </c>
      <c r="U213">
        <v>0</v>
      </c>
      <c r="V213">
        <v>2.4</v>
      </c>
      <c r="W213">
        <v>0</v>
      </c>
      <c r="X213">
        <v>0</v>
      </c>
      <c r="Y213">
        <v>0</v>
      </c>
      <c r="Z213">
        <v>0</v>
      </c>
      <c r="AA213">
        <v>0</v>
      </c>
      <c r="AB213">
        <v>2.8</v>
      </c>
      <c r="AC213">
        <v>1</v>
      </c>
      <c r="AD213">
        <v>0</v>
      </c>
      <c r="AE213">
        <v>0</v>
      </c>
      <c r="AF213">
        <v>0</v>
      </c>
      <c r="AG213">
        <v>0</v>
      </c>
      <c r="AH213">
        <v>0</v>
      </c>
      <c r="AI213">
        <v>1</v>
      </c>
      <c r="AJ213">
        <v>0</v>
      </c>
      <c r="AK213">
        <v>0</v>
      </c>
      <c r="AL213">
        <v>0</v>
      </c>
      <c r="AM213">
        <v>2.9</v>
      </c>
      <c r="AN213">
        <v>0</v>
      </c>
      <c r="AO213">
        <v>0</v>
      </c>
      <c r="AP213">
        <v>1</v>
      </c>
      <c r="AQ213">
        <v>2.8</v>
      </c>
      <c r="AR213">
        <v>0</v>
      </c>
      <c r="AS213">
        <v>0</v>
      </c>
      <c r="AT213">
        <v>0</v>
      </c>
      <c r="AU213">
        <v>0</v>
      </c>
      <c r="AV213">
        <v>2.4</v>
      </c>
      <c r="AW213">
        <v>0</v>
      </c>
      <c r="AX213">
        <v>0</v>
      </c>
      <c r="AY213">
        <v>0</v>
      </c>
      <c r="AZ213">
        <v>0</v>
      </c>
      <c r="BA213">
        <v>0</v>
      </c>
      <c r="BB213">
        <v>0</v>
      </c>
      <c r="BC213">
        <v>1</v>
      </c>
      <c r="BD213">
        <v>2.8</v>
      </c>
      <c r="BE213">
        <v>0</v>
      </c>
      <c r="BF213">
        <v>2.5</v>
      </c>
      <c r="BG213">
        <v>0</v>
      </c>
      <c r="BH213">
        <v>2.5</v>
      </c>
      <c r="BI213">
        <v>1</v>
      </c>
      <c r="BJ213">
        <v>0</v>
      </c>
      <c r="BK213">
        <v>0</v>
      </c>
    </row>
    <row r="214" spans="1:63" x14ac:dyDescent="0.25">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5</v>
      </c>
      <c r="P214">
        <v>1</v>
      </c>
      <c r="Q214" s="3">
        <v>0</v>
      </c>
      <c r="R214">
        <v>0</v>
      </c>
      <c r="S214" s="3">
        <v>0</v>
      </c>
      <c r="T214" s="3">
        <v>0</v>
      </c>
      <c r="U214">
        <v>0</v>
      </c>
      <c r="V214">
        <v>1</v>
      </c>
      <c r="W214">
        <v>0</v>
      </c>
      <c r="X214">
        <v>0</v>
      </c>
      <c r="Y214">
        <v>0</v>
      </c>
      <c r="Z214">
        <v>0</v>
      </c>
      <c r="AA214">
        <v>0</v>
      </c>
      <c r="AB214">
        <v>0</v>
      </c>
      <c r="AC214">
        <v>1</v>
      </c>
      <c r="AD214">
        <v>0</v>
      </c>
      <c r="AE214">
        <v>4.7</v>
      </c>
      <c r="AF214">
        <v>0</v>
      </c>
      <c r="AG214">
        <v>0</v>
      </c>
      <c r="AH214">
        <v>0</v>
      </c>
      <c r="AI214">
        <v>1</v>
      </c>
      <c r="AJ214">
        <v>0</v>
      </c>
      <c r="AK214">
        <v>0</v>
      </c>
      <c r="AL214">
        <v>15.1</v>
      </c>
      <c r="AM214">
        <v>0</v>
      </c>
      <c r="AN214">
        <v>0</v>
      </c>
      <c r="AO214">
        <v>0</v>
      </c>
      <c r="AP214">
        <v>1</v>
      </c>
      <c r="AQ214">
        <v>0</v>
      </c>
      <c r="AR214">
        <v>0</v>
      </c>
      <c r="AS214">
        <v>0</v>
      </c>
      <c r="AT214">
        <v>0</v>
      </c>
      <c r="AU214">
        <v>4.5999999999999996</v>
      </c>
      <c r="AV214">
        <v>1</v>
      </c>
      <c r="AW214">
        <v>0</v>
      </c>
      <c r="AX214">
        <v>0</v>
      </c>
      <c r="AY214">
        <v>5</v>
      </c>
      <c r="AZ214">
        <v>0</v>
      </c>
      <c r="BA214">
        <v>0</v>
      </c>
      <c r="BB214">
        <v>0</v>
      </c>
      <c r="BC214">
        <v>1</v>
      </c>
      <c r="BD214">
        <v>0</v>
      </c>
      <c r="BE214">
        <v>0</v>
      </c>
      <c r="BF214">
        <v>0</v>
      </c>
      <c r="BG214">
        <v>0</v>
      </c>
      <c r="BH214">
        <v>4.5999999999999996</v>
      </c>
      <c r="BI214">
        <v>1</v>
      </c>
      <c r="BJ214">
        <v>0</v>
      </c>
      <c r="BK214">
        <v>0</v>
      </c>
    </row>
    <row r="215" spans="1:63" x14ac:dyDescent="0.25">
      <c r="A215" s="3">
        <v>5</v>
      </c>
      <c r="B215" s="1">
        <v>5402</v>
      </c>
      <c r="C215" s="3" t="s">
        <v>798</v>
      </c>
      <c r="D215" t="s">
        <v>1217</v>
      </c>
      <c r="E215" s="3">
        <v>2</v>
      </c>
      <c r="F215" t="s">
        <v>13769</v>
      </c>
      <c r="G215" s="3">
        <v>220104005</v>
      </c>
      <c r="H215">
        <v>220104</v>
      </c>
      <c r="I215" s="3" t="s">
        <v>13768</v>
      </c>
      <c r="J215" t="s">
        <v>10393</v>
      </c>
      <c r="K215" s="3">
        <v>2</v>
      </c>
      <c r="L215">
        <v>5</v>
      </c>
      <c r="M215" s="3">
        <v>0</v>
      </c>
      <c r="N215">
        <v>0</v>
      </c>
      <c r="O215" s="3">
        <v>5</v>
      </c>
      <c r="P215">
        <v>10</v>
      </c>
      <c r="Q215" s="3">
        <v>5</v>
      </c>
      <c r="R215">
        <v>0</v>
      </c>
      <c r="S215" s="3">
        <v>4.7</v>
      </c>
      <c r="T215" s="3">
        <v>0</v>
      </c>
      <c r="U215">
        <v>4.5999999999999996</v>
      </c>
      <c r="V215">
        <v>1</v>
      </c>
      <c r="W215">
        <v>4.5999999999999996</v>
      </c>
      <c r="X215">
        <v>4.8</v>
      </c>
      <c r="Y215">
        <v>0</v>
      </c>
      <c r="Z215">
        <v>10</v>
      </c>
      <c r="AA215">
        <v>5</v>
      </c>
      <c r="AB215">
        <v>5</v>
      </c>
      <c r="AC215">
        <v>10</v>
      </c>
      <c r="AD215">
        <v>5</v>
      </c>
      <c r="AE215">
        <v>9.4</v>
      </c>
      <c r="AF215">
        <v>0</v>
      </c>
      <c r="AG215">
        <v>0</v>
      </c>
      <c r="AH215">
        <v>0</v>
      </c>
      <c r="AI215">
        <v>1</v>
      </c>
      <c r="AJ215">
        <v>4.5999999999999996</v>
      </c>
      <c r="AK215">
        <v>0</v>
      </c>
      <c r="AL215">
        <v>20.100000000000001</v>
      </c>
      <c r="AM215">
        <v>0</v>
      </c>
      <c r="AN215">
        <v>0</v>
      </c>
      <c r="AO215">
        <v>10</v>
      </c>
      <c r="AP215">
        <v>1</v>
      </c>
      <c r="AQ215">
        <v>5</v>
      </c>
      <c r="AR215">
        <v>0</v>
      </c>
      <c r="AS215">
        <v>0</v>
      </c>
      <c r="AT215">
        <v>4.5999999999999996</v>
      </c>
      <c r="AU215">
        <v>9.3000000000000007</v>
      </c>
      <c r="AV215">
        <v>1</v>
      </c>
      <c r="AW215">
        <v>9.1999999999999993</v>
      </c>
      <c r="AX215">
        <v>4.8</v>
      </c>
      <c r="AY215">
        <v>20.100000000000001</v>
      </c>
      <c r="AZ215">
        <v>0</v>
      </c>
      <c r="BA215">
        <v>5</v>
      </c>
      <c r="BB215">
        <v>10</v>
      </c>
      <c r="BC215">
        <v>10</v>
      </c>
      <c r="BD215">
        <v>0</v>
      </c>
      <c r="BE215">
        <v>4.7</v>
      </c>
      <c r="BF215">
        <v>4.7</v>
      </c>
      <c r="BG215">
        <v>0</v>
      </c>
      <c r="BH215">
        <v>4.5999999999999996</v>
      </c>
      <c r="BI215">
        <v>1</v>
      </c>
      <c r="BJ215">
        <v>4.5999999999999996</v>
      </c>
      <c r="BK215">
        <v>0</v>
      </c>
    </row>
    <row r="216" spans="1:63" x14ac:dyDescent="0.25">
      <c r="A216" s="3">
        <v>5</v>
      </c>
      <c r="B216" s="1">
        <v>5402</v>
      </c>
      <c r="C216" s="3" t="s">
        <v>798</v>
      </c>
      <c r="D216" t="s">
        <v>1217</v>
      </c>
      <c r="E216" s="3">
        <v>3</v>
      </c>
      <c r="F216" t="s">
        <v>13367</v>
      </c>
      <c r="G216" s="3">
        <v>220104005</v>
      </c>
      <c r="H216">
        <v>220104</v>
      </c>
      <c r="I216" s="3" t="s">
        <v>13768</v>
      </c>
      <c r="J216" t="s">
        <v>10393</v>
      </c>
      <c r="K216" s="3">
        <v>3</v>
      </c>
      <c r="L216">
        <v>5</v>
      </c>
      <c r="M216" s="3">
        <v>0</v>
      </c>
      <c r="N216">
        <v>0</v>
      </c>
      <c r="O216" s="3">
        <v>0</v>
      </c>
      <c r="P216">
        <v>10</v>
      </c>
      <c r="Q216" s="3">
        <v>5</v>
      </c>
      <c r="R216">
        <v>0</v>
      </c>
      <c r="S216" s="3">
        <v>4.7</v>
      </c>
      <c r="T216" s="3">
        <v>0</v>
      </c>
      <c r="U216">
        <v>4.5999999999999996</v>
      </c>
      <c r="V216">
        <v>1</v>
      </c>
      <c r="W216">
        <v>4.5999999999999996</v>
      </c>
      <c r="X216">
        <v>4.8</v>
      </c>
      <c r="Y216">
        <v>0</v>
      </c>
      <c r="Z216">
        <v>10</v>
      </c>
      <c r="AA216">
        <v>5</v>
      </c>
      <c r="AB216">
        <v>5</v>
      </c>
      <c r="AC216">
        <v>10</v>
      </c>
      <c r="AD216">
        <v>5</v>
      </c>
      <c r="AE216">
        <v>4.7</v>
      </c>
      <c r="AF216">
        <v>0</v>
      </c>
      <c r="AG216">
        <v>0</v>
      </c>
      <c r="AH216">
        <v>0</v>
      </c>
      <c r="AI216">
        <v>1</v>
      </c>
      <c r="AJ216">
        <v>4.5999999999999996</v>
      </c>
      <c r="AK216">
        <v>0</v>
      </c>
      <c r="AL216">
        <v>5</v>
      </c>
      <c r="AM216">
        <v>0</v>
      </c>
      <c r="AN216">
        <v>0</v>
      </c>
      <c r="AO216">
        <v>10</v>
      </c>
      <c r="AP216">
        <v>1</v>
      </c>
      <c r="AQ216">
        <v>5</v>
      </c>
      <c r="AR216">
        <v>0</v>
      </c>
      <c r="AS216">
        <v>0</v>
      </c>
      <c r="AT216">
        <v>4.5999999999999996</v>
      </c>
      <c r="AU216">
        <v>4.5999999999999996</v>
      </c>
      <c r="AV216">
        <v>1</v>
      </c>
      <c r="AW216">
        <v>9.1999999999999993</v>
      </c>
      <c r="AX216">
        <v>4.8</v>
      </c>
      <c r="AY216">
        <v>15.1</v>
      </c>
      <c r="AZ216">
        <v>0</v>
      </c>
      <c r="BA216">
        <v>5</v>
      </c>
      <c r="BB216">
        <v>10</v>
      </c>
      <c r="BC216">
        <v>10</v>
      </c>
      <c r="BD216">
        <v>0</v>
      </c>
      <c r="BE216">
        <v>4.7</v>
      </c>
      <c r="BF216">
        <v>4.7</v>
      </c>
      <c r="BG216">
        <v>0</v>
      </c>
      <c r="BH216">
        <v>0</v>
      </c>
      <c r="BI216">
        <v>1</v>
      </c>
      <c r="BJ216">
        <v>4.5999999999999996</v>
      </c>
      <c r="BK216">
        <v>0</v>
      </c>
    </row>
    <row r="217" spans="1:63" x14ac:dyDescent="0.25">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5</v>
      </c>
      <c r="P217">
        <v>1</v>
      </c>
      <c r="Q217" s="3">
        <v>0</v>
      </c>
      <c r="R217">
        <v>0</v>
      </c>
      <c r="S217" s="3">
        <v>0</v>
      </c>
      <c r="T217" s="3">
        <v>0</v>
      </c>
      <c r="U217">
        <v>0</v>
      </c>
      <c r="V217">
        <v>1</v>
      </c>
      <c r="W217">
        <v>0</v>
      </c>
      <c r="X217">
        <v>0</v>
      </c>
      <c r="Y217">
        <v>0</v>
      </c>
      <c r="Z217">
        <v>0</v>
      </c>
      <c r="AA217">
        <v>0</v>
      </c>
      <c r="AB217">
        <v>0</v>
      </c>
      <c r="AC217">
        <v>1</v>
      </c>
      <c r="AD217">
        <v>0</v>
      </c>
      <c r="AE217">
        <v>4.7</v>
      </c>
      <c r="AF217">
        <v>0</v>
      </c>
      <c r="AG217">
        <v>0</v>
      </c>
      <c r="AH217">
        <v>0</v>
      </c>
      <c r="AI217">
        <v>1</v>
      </c>
      <c r="AJ217">
        <v>0</v>
      </c>
      <c r="AK217">
        <v>0</v>
      </c>
      <c r="AL217">
        <v>15.1</v>
      </c>
      <c r="AM217">
        <v>0</v>
      </c>
      <c r="AN217">
        <v>0</v>
      </c>
      <c r="AO217">
        <v>0</v>
      </c>
      <c r="AP217">
        <v>1</v>
      </c>
      <c r="AQ217">
        <v>0</v>
      </c>
      <c r="AR217">
        <v>0</v>
      </c>
      <c r="AS217">
        <v>0</v>
      </c>
      <c r="AT217">
        <v>0</v>
      </c>
      <c r="AU217">
        <v>4.5999999999999996</v>
      </c>
      <c r="AV217">
        <v>1</v>
      </c>
      <c r="AW217">
        <v>0</v>
      </c>
      <c r="AX217">
        <v>0</v>
      </c>
      <c r="AY217">
        <v>5</v>
      </c>
      <c r="AZ217">
        <v>0</v>
      </c>
      <c r="BA217">
        <v>0</v>
      </c>
      <c r="BB217">
        <v>0</v>
      </c>
      <c r="BC217">
        <v>1</v>
      </c>
      <c r="BD217">
        <v>0</v>
      </c>
      <c r="BE217">
        <v>0</v>
      </c>
      <c r="BF217">
        <v>0</v>
      </c>
      <c r="BG217">
        <v>0</v>
      </c>
      <c r="BH217">
        <v>4.5999999999999996</v>
      </c>
      <c r="BI217">
        <v>1</v>
      </c>
      <c r="BJ217">
        <v>0</v>
      </c>
      <c r="BK217">
        <v>0</v>
      </c>
    </row>
    <row r="218" spans="1:63" x14ac:dyDescent="0.25">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1</v>
      </c>
      <c r="Q218" s="3">
        <v>0</v>
      </c>
      <c r="R218">
        <v>0</v>
      </c>
      <c r="S218" s="3">
        <v>0</v>
      </c>
      <c r="T218" s="3">
        <v>0</v>
      </c>
      <c r="U218">
        <v>16.8</v>
      </c>
      <c r="V218">
        <v>1</v>
      </c>
      <c r="W218">
        <v>0</v>
      </c>
      <c r="X218">
        <v>0</v>
      </c>
      <c r="Y218">
        <v>0</v>
      </c>
      <c r="Z218">
        <v>18.7</v>
      </c>
      <c r="AA218">
        <v>0</v>
      </c>
      <c r="AB218">
        <v>0</v>
      </c>
      <c r="AC218">
        <v>1</v>
      </c>
      <c r="AD218">
        <v>0</v>
      </c>
      <c r="AE218">
        <v>0</v>
      </c>
      <c r="AF218">
        <v>0</v>
      </c>
      <c r="AG218">
        <v>0</v>
      </c>
      <c r="AH218">
        <v>0</v>
      </c>
      <c r="AI218">
        <v>1</v>
      </c>
      <c r="AJ218">
        <v>0</v>
      </c>
      <c r="AK218">
        <v>16.100000000000001</v>
      </c>
      <c r="AL218">
        <v>0</v>
      </c>
      <c r="AM218">
        <v>0</v>
      </c>
      <c r="AN218">
        <v>0</v>
      </c>
      <c r="AO218">
        <v>0</v>
      </c>
      <c r="AP218">
        <v>1</v>
      </c>
      <c r="AQ218">
        <v>0</v>
      </c>
      <c r="AR218">
        <v>0</v>
      </c>
      <c r="AS218">
        <v>0</v>
      </c>
      <c r="AT218">
        <v>0</v>
      </c>
      <c r="AU218">
        <v>0</v>
      </c>
      <c r="AV218">
        <v>1</v>
      </c>
      <c r="AW218">
        <v>0</v>
      </c>
      <c r="AX218">
        <v>0</v>
      </c>
      <c r="AY218">
        <v>0</v>
      </c>
      <c r="AZ218">
        <v>0</v>
      </c>
      <c r="BA218">
        <v>0</v>
      </c>
      <c r="BB218">
        <v>0</v>
      </c>
      <c r="BC218">
        <v>1</v>
      </c>
      <c r="BD218">
        <v>0</v>
      </c>
      <c r="BE218">
        <v>0</v>
      </c>
      <c r="BF218">
        <v>0</v>
      </c>
      <c r="BG218">
        <v>0</v>
      </c>
      <c r="BH218">
        <v>0</v>
      </c>
      <c r="BI218">
        <v>1</v>
      </c>
      <c r="BJ218">
        <v>0</v>
      </c>
      <c r="BK218">
        <v>0</v>
      </c>
    </row>
    <row r="219" spans="1:63" x14ac:dyDescent="0.25">
      <c r="A219" s="3">
        <v>5</v>
      </c>
      <c r="B219" s="1">
        <v>5403</v>
      </c>
      <c r="C219" s="3" t="s">
        <v>798</v>
      </c>
      <c r="D219" t="s">
        <v>1220</v>
      </c>
      <c r="E219" s="3">
        <v>2</v>
      </c>
      <c r="F219" t="s">
        <v>13769</v>
      </c>
      <c r="G219" s="3">
        <v>220104005</v>
      </c>
      <c r="H219">
        <v>220104</v>
      </c>
      <c r="I219" s="3" t="s">
        <v>13768</v>
      </c>
      <c r="J219" t="s">
        <v>10393</v>
      </c>
      <c r="K219" s="3">
        <v>2</v>
      </c>
      <c r="L219">
        <v>0</v>
      </c>
      <c r="M219" s="3">
        <v>18.7</v>
      </c>
      <c r="N219">
        <v>0</v>
      </c>
      <c r="O219" s="3">
        <v>0</v>
      </c>
      <c r="P219">
        <v>1</v>
      </c>
      <c r="Q219" s="3">
        <v>0</v>
      </c>
      <c r="R219">
        <v>0</v>
      </c>
      <c r="S219" s="3">
        <v>17.2</v>
      </c>
      <c r="T219" s="3">
        <v>0</v>
      </c>
      <c r="U219">
        <v>16.8</v>
      </c>
      <c r="V219">
        <v>1</v>
      </c>
      <c r="W219">
        <v>16.399999999999999</v>
      </c>
      <c r="X219">
        <v>0</v>
      </c>
      <c r="Y219">
        <v>19</v>
      </c>
      <c r="Z219">
        <v>18.7</v>
      </c>
      <c r="AA219">
        <v>0</v>
      </c>
      <c r="AB219">
        <v>0</v>
      </c>
      <c r="AC219">
        <v>1</v>
      </c>
      <c r="AD219">
        <v>0</v>
      </c>
      <c r="AE219">
        <v>17.3</v>
      </c>
      <c r="AF219">
        <v>17.100000000000001</v>
      </c>
      <c r="AG219">
        <v>0</v>
      </c>
      <c r="AH219">
        <v>0</v>
      </c>
      <c r="AI219">
        <v>1</v>
      </c>
      <c r="AJ219">
        <v>0</v>
      </c>
      <c r="AK219">
        <v>16.100000000000001</v>
      </c>
      <c r="AL219">
        <v>0</v>
      </c>
      <c r="AM219">
        <v>0</v>
      </c>
      <c r="AN219">
        <v>0</v>
      </c>
      <c r="AO219">
        <v>18.2</v>
      </c>
      <c r="AP219">
        <v>1</v>
      </c>
      <c r="AQ219">
        <v>0</v>
      </c>
      <c r="AR219">
        <v>0</v>
      </c>
      <c r="AS219">
        <v>17.100000000000001</v>
      </c>
      <c r="AT219">
        <v>0</v>
      </c>
      <c r="AU219">
        <v>16.7</v>
      </c>
      <c r="AV219">
        <v>1</v>
      </c>
      <c r="AW219">
        <v>0</v>
      </c>
      <c r="AX219">
        <v>0</v>
      </c>
      <c r="AY219">
        <v>0</v>
      </c>
      <c r="AZ219">
        <v>0</v>
      </c>
      <c r="BA219">
        <v>0</v>
      </c>
      <c r="BB219">
        <v>0</v>
      </c>
      <c r="BC219">
        <v>1</v>
      </c>
      <c r="BD219">
        <v>17.7</v>
      </c>
      <c r="BE219">
        <v>0</v>
      </c>
      <c r="BF219">
        <v>0</v>
      </c>
      <c r="BG219">
        <v>0</v>
      </c>
      <c r="BH219">
        <v>16.600000000000001</v>
      </c>
      <c r="BI219">
        <v>1</v>
      </c>
      <c r="BJ219">
        <v>0</v>
      </c>
      <c r="BK219">
        <v>0</v>
      </c>
    </row>
    <row r="220" spans="1:63" x14ac:dyDescent="0.25">
      <c r="A220" s="3">
        <v>5</v>
      </c>
      <c r="B220" s="1">
        <v>5403</v>
      </c>
      <c r="C220" s="3" t="s">
        <v>798</v>
      </c>
      <c r="D220" t="s">
        <v>1220</v>
      </c>
      <c r="E220" s="3">
        <v>3</v>
      </c>
      <c r="F220" t="s">
        <v>13367</v>
      </c>
      <c r="G220" s="3">
        <v>220104005</v>
      </c>
      <c r="H220">
        <v>220104</v>
      </c>
      <c r="I220" s="3" t="s">
        <v>13768</v>
      </c>
      <c r="J220" t="s">
        <v>10393</v>
      </c>
      <c r="K220" s="3">
        <v>3</v>
      </c>
      <c r="L220">
        <v>0</v>
      </c>
      <c r="M220" s="3">
        <v>18.7</v>
      </c>
      <c r="N220">
        <v>0</v>
      </c>
      <c r="O220" s="3">
        <v>0</v>
      </c>
      <c r="P220">
        <v>1</v>
      </c>
      <c r="Q220" s="3">
        <v>0</v>
      </c>
      <c r="R220">
        <v>0</v>
      </c>
      <c r="S220" s="3">
        <v>17.2</v>
      </c>
      <c r="T220" s="3">
        <v>0</v>
      </c>
      <c r="U220">
        <v>0</v>
      </c>
      <c r="V220">
        <v>1</v>
      </c>
      <c r="W220">
        <v>16.399999999999999</v>
      </c>
      <c r="X220">
        <v>0</v>
      </c>
      <c r="Y220">
        <v>19</v>
      </c>
      <c r="Z220">
        <v>0</v>
      </c>
      <c r="AA220">
        <v>0</v>
      </c>
      <c r="AB220">
        <v>0</v>
      </c>
      <c r="AC220">
        <v>1</v>
      </c>
      <c r="AD220">
        <v>0</v>
      </c>
      <c r="AE220">
        <v>17.3</v>
      </c>
      <c r="AF220">
        <v>17.100000000000001</v>
      </c>
      <c r="AG220">
        <v>0</v>
      </c>
      <c r="AH220">
        <v>0</v>
      </c>
      <c r="AI220">
        <v>1</v>
      </c>
      <c r="AJ220">
        <v>0</v>
      </c>
      <c r="AK220">
        <v>0</v>
      </c>
      <c r="AL220">
        <v>0</v>
      </c>
      <c r="AM220">
        <v>0</v>
      </c>
      <c r="AN220">
        <v>0</v>
      </c>
      <c r="AO220">
        <v>18.2</v>
      </c>
      <c r="AP220">
        <v>1</v>
      </c>
      <c r="AQ220">
        <v>0</v>
      </c>
      <c r="AR220">
        <v>0</v>
      </c>
      <c r="AS220">
        <v>17.100000000000001</v>
      </c>
      <c r="AT220">
        <v>0</v>
      </c>
      <c r="AU220">
        <v>16.7</v>
      </c>
      <c r="AV220">
        <v>1</v>
      </c>
      <c r="AW220">
        <v>0</v>
      </c>
      <c r="AX220">
        <v>0</v>
      </c>
      <c r="AY220">
        <v>0</v>
      </c>
      <c r="AZ220">
        <v>0</v>
      </c>
      <c r="BA220">
        <v>0</v>
      </c>
      <c r="BB220">
        <v>0</v>
      </c>
      <c r="BC220">
        <v>1</v>
      </c>
      <c r="BD220">
        <v>17.7</v>
      </c>
      <c r="BE220">
        <v>0</v>
      </c>
      <c r="BF220">
        <v>0</v>
      </c>
      <c r="BG220">
        <v>0</v>
      </c>
      <c r="BH220">
        <v>16.600000000000001</v>
      </c>
      <c r="BI220">
        <v>1</v>
      </c>
      <c r="BJ220">
        <v>0</v>
      </c>
      <c r="BK220">
        <v>0</v>
      </c>
    </row>
    <row r="221" spans="1:63" x14ac:dyDescent="0.25">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1</v>
      </c>
      <c r="Q221" s="3">
        <v>0</v>
      </c>
      <c r="R221">
        <v>0</v>
      </c>
      <c r="S221" s="3">
        <v>0</v>
      </c>
      <c r="T221" s="3">
        <v>0</v>
      </c>
      <c r="U221">
        <v>16.8</v>
      </c>
      <c r="V221">
        <v>1</v>
      </c>
      <c r="W221">
        <v>0</v>
      </c>
      <c r="X221">
        <v>0</v>
      </c>
      <c r="Y221">
        <v>0</v>
      </c>
      <c r="Z221">
        <v>18.7</v>
      </c>
      <c r="AA221">
        <v>0</v>
      </c>
      <c r="AB221">
        <v>0</v>
      </c>
      <c r="AC221">
        <v>1</v>
      </c>
      <c r="AD221">
        <v>0</v>
      </c>
      <c r="AE221">
        <v>0</v>
      </c>
      <c r="AF221">
        <v>0</v>
      </c>
      <c r="AG221">
        <v>0</v>
      </c>
      <c r="AH221">
        <v>0</v>
      </c>
      <c r="AI221">
        <v>1</v>
      </c>
      <c r="AJ221">
        <v>0</v>
      </c>
      <c r="AK221">
        <v>16.100000000000001</v>
      </c>
      <c r="AL221">
        <v>0</v>
      </c>
      <c r="AM221">
        <v>0</v>
      </c>
      <c r="AN221">
        <v>0</v>
      </c>
      <c r="AO221">
        <v>0</v>
      </c>
      <c r="AP221">
        <v>1</v>
      </c>
      <c r="AQ221">
        <v>0</v>
      </c>
      <c r="AR221">
        <v>0</v>
      </c>
      <c r="AS221">
        <v>0</v>
      </c>
      <c r="AT221">
        <v>0</v>
      </c>
      <c r="AU221">
        <v>0</v>
      </c>
      <c r="AV221">
        <v>1</v>
      </c>
      <c r="AW221">
        <v>0</v>
      </c>
      <c r="AX221">
        <v>0</v>
      </c>
      <c r="AY221">
        <v>0</v>
      </c>
      <c r="AZ221">
        <v>0</v>
      </c>
      <c r="BA221">
        <v>0</v>
      </c>
      <c r="BB221">
        <v>0</v>
      </c>
      <c r="BC221">
        <v>1</v>
      </c>
      <c r="BD221">
        <v>0</v>
      </c>
      <c r="BE221">
        <v>0</v>
      </c>
      <c r="BF221">
        <v>0</v>
      </c>
      <c r="BG221">
        <v>0</v>
      </c>
      <c r="BH221">
        <v>0</v>
      </c>
      <c r="BI221">
        <v>1</v>
      </c>
      <c r="BJ221">
        <v>0</v>
      </c>
      <c r="BK221">
        <v>0</v>
      </c>
    </row>
    <row r="222" spans="1:63" x14ac:dyDescent="0.25">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1</v>
      </c>
      <c r="Q222" s="3">
        <v>0</v>
      </c>
      <c r="R222">
        <v>0</v>
      </c>
      <c r="S222" s="3">
        <v>0</v>
      </c>
      <c r="T222" s="3">
        <v>0</v>
      </c>
      <c r="U222">
        <v>0</v>
      </c>
      <c r="V222">
        <v>1</v>
      </c>
      <c r="W222">
        <v>0</v>
      </c>
      <c r="X222">
        <v>0</v>
      </c>
      <c r="Y222">
        <v>0</v>
      </c>
      <c r="Z222">
        <v>9.9</v>
      </c>
      <c r="AA222">
        <v>0</v>
      </c>
      <c r="AB222">
        <v>0</v>
      </c>
      <c r="AC222">
        <v>1</v>
      </c>
      <c r="AD222">
        <v>0</v>
      </c>
      <c r="AE222">
        <v>0</v>
      </c>
      <c r="AF222">
        <v>0</v>
      </c>
      <c r="AG222">
        <v>0</v>
      </c>
      <c r="AH222">
        <v>0</v>
      </c>
      <c r="AI222">
        <v>1</v>
      </c>
      <c r="AJ222">
        <v>0</v>
      </c>
      <c r="AK222">
        <v>0</v>
      </c>
      <c r="AL222">
        <v>0</v>
      </c>
      <c r="AM222">
        <v>0</v>
      </c>
      <c r="AN222">
        <v>9.9</v>
      </c>
      <c r="AO222">
        <v>0</v>
      </c>
      <c r="AP222">
        <v>1</v>
      </c>
      <c r="AQ222">
        <v>0</v>
      </c>
      <c r="AR222">
        <v>0</v>
      </c>
      <c r="AS222">
        <v>0</v>
      </c>
      <c r="AT222">
        <v>0</v>
      </c>
      <c r="AU222">
        <v>0</v>
      </c>
      <c r="AV222">
        <v>1</v>
      </c>
      <c r="AW222">
        <v>0</v>
      </c>
      <c r="AX222">
        <v>0</v>
      </c>
      <c r="AY222">
        <v>10</v>
      </c>
      <c r="AZ222">
        <v>0</v>
      </c>
      <c r="BA222">
        <v>0</v>
      </c>
      <c r="BB222">
        <v>0</v>
      </c>
      <c r="BC222">
        <v>1</v>
      </c>
      <c r="BD222">
        <v>0</v>
      </c>
      <c r="BE222">
        <v>0</v>
      </c>
      <c r="BF222">
        <v>0</v>
      </c>
      <c r="BG222">
        <v>0</v>
      </c>
      <c r="BH222">
        <v>0</v>
      </c>
      <c r="BI222">
        <v>1</v>
      </c>
      <c r="BJ222">
        <v>0</v>
      </c>
      <c r="BK222">
        <v>0</v>
      </c>
    </row>
    <row r="223" spans="1:63" x14ac:dyDescent="0.25">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19.7</v>
      </c>
      <c r="Q223" s="3">
        <v>0</v>
      </c>
      <c r="R223">
        <v>0</v>
      </c>
      <c r="S223" s="3">
        <v>0</v>
      </c>
      <c r="T223" s="3">
        <v>0</v>
      </c>
      <c r="U223">
        <v>0</v>
      </c>
      <c r="V223">
        <v>1</v>
      </c>
      <c r="W223">
        <v>0</v>
      </c>
      <c r="X223">
        <v>9.5</v>
      </c>
      <c r="Y223">
        <v>0</v>
      </c>
      <c r="Z223">
        <v>9.9</v>
      </c>
      <c r="AA223">
        <v>0</v>
      </c>
      <c r="AB223">
        <v>0</v>
      </c>
      <c r="AC223">
        <v>1</v>
      </c>
      <c r="AD223">
        <v>0</v>
      </c>
      <c r="AE223">
        <v>0</v>
      </c>
      <c r="AF223">
        <v>10.199999999999999</v>
      </c>
      <c r="AG223">
        <v>0</v>
      </c>
      <c r="AH223">
        <v>0</v>
      </c>
      <c r="AI223">
        <v>1</v>
      </c>
      <c r="AJ223">
        <v>0</v>
      </c>
      <c r="AK223">
        <v>0</v>
      </c>
      <c r="AL223">
        <v>0</v>
      </c>
      <c r="AM223">
        <v>0</v>
      </c>
      <c r="AN223">
        <v>9.9</v>
      </c>
      <c r="AO223">
        <v>0</v>
      </c>
      <c r="AP223">
        <v>1</v>
      </c>
      <c r="AQ223">
        <v>0</v>
      </c>
      <c r="AR223">
        <v>0</v>
      </c>
      <c r="AS223">
        <v>0</v>
      </c>
      <c r="AT223">
        <v>0</v>
      </c>
      <c r="AU223">
        <v>0</v>
      </c>
      <c r="AV223">
        <v>10.3</v>
      </c>
      <c r="AW223">
        <v>0</v>
      </c>
      <c r="AX223">
        <v>0</v>
      </c>
      <c r="AY223">
        <v>10</v>
      </c>
      <c r="AZ223">
        <v>9.9</v>
      </c>
      <c r="BA223">
        <v>0</v>
      </c>
      <c r="BB223">
        <v>0</v>
      </c>
      <c r="BC223">
        <v>9.8000000000000007</v>
      </c>
      <c r="BD223">
        <v>0</v>
      </c>
      <c r="BE223">
        <v>0</v>
      </c>
      <c r="BF223">
        <v>10.199999999999999</v>
      </c>
      <c r="BG223">
        <v>0</v>
      </c>
      <c r="BH223">
        <v>0</v>
      </c>
      <c r="BI223">
        <v>1</v>
      </c>
      <c r="BJ223">
        <v>0</v>
      </c>
      <c r="BK223">
        <v>0</v>
      </c>
    </row>
    <row r="224" spans="1:63" x14ac:dyDescent="0.25">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19.7</v>
      </c>
      <c r="Q224" s="3">
        <v>0</v>
      </c>
      <c r="R224">
        <v>0</v>
      </c>
      <c r="S224" s="3">
        <v>0</v>
      </c>
      <c r="T224" s="3">
        <v>0</v>
      </c>
      <c r="U224">
        <v>0</v>
      </c>
      <c r="V224">
        <v>1</v>
      </c>
      <c r="W224">
        <v>0</v>
      </c>
      <c r="X224">
        <v>9.5</v>
      </c>
      <c r="Y224">
        <v>0</v>
      </c>
      <c r="Z224">
        <v>0</v>
      </c>
      <c r="AA224">
        <v>0</v>
      </c>
      <c r="AB224">
        <v>0</v>
      </c>
      <c r="AC224">
        <v>1</v>
      </c>
      <c r="AD224">
        <v>0</v>
      </c>
      <c r="AE224">
        <v>0</v>
      </c>
      <c r="AF224">
        <v>10.199999999999999</v>
      </c>
      <c r="AG224">
        <v>0</v>
      </c>
      <c r="AH224">
        <v>0</v>
      </c>
      <c r="AI224">
        <v>1</v>
      </c>
      <c r="AJ224">
        <v>0</v>
      </c>
      <c r="AK224">
        <v>0</v>
      </c>
      <c r="AL224">
        <v>0</v>
      </c>
      <c r="AM224">
        <v>0</v>
      </c>
      <c r="AN224">
        <v>0</v>
      </c>
      <c r="AO224">
        <v>0</v>
      </c>
      <c r="AP224">
        <v>1</v>
      </c>
      <c r="AQ224">
        <v>0</v>
      </c>
      <c r="AR224">
        <v>0</v>
      </c>
      <c r="AS224">
        <v>0</v>
      </c>
      <c r="AT224">
        <v>0</v>
      </c>
      <c r="AU224">
        <v>0</v>
      </c>
      <c r="AV224">
        <v>10.3</v>
      </c>
      <c r="AW224">
        <v>0</v>
      </c>
      <c r="AX224">
        <v>0</v>
      </c>
      <c r="AY224">
        <v>0</v>
      </c>
      <c r="AZ224">
        <v>9.9</v>
      </c>
      <c r="BA224">
        <v>0</v>
      </c>
      <c r="BB224">
        <v>0</v>
      </c>
      <c r="BC224">
        <v>9.8000000000000007</v>
      </c>
      <c r="BD224">
        <v>0</v>
      </c>
      <c r="BE224">
        <v>0</v>
      </c>
      <c r="BF224">
        <v>10.199999999999999</v>
      </c>
      <c r="BG224">
        <v>0</v>
      </c>
      <c r="BH224">
        <v>0</v>
      </c>
      <c r="BI224">
        <v>1</v>
      </c>
      <c r="BJ224">
        <v>0</v>
      </c>
      <c r="BK224">
        <v>0</v>
      </c>
    </row>
    <row r="225" spans="1:63" x14ac:dyDescent="0.25">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1</v>
      </c>
      <c r="Q225" s="3">
        <v>0</v>
      </c>
      <c r="R225">
        <v>0</v>
      </c>
      <c r="S225" s="3">
        <v>0</v>
      </c>
      <c r="T225" s="3">
        <v>0</v>
      </c>
      <c r="U225">
        <v>0</v>
      </c>
      <c r="V225">
        <v>1</v>
      </c>
      <c r="W225">
        <v>0</v>
      </c>
      <c r="X225">
        <v>0</v>
      </c>
      <c r="Y225">
        <v>0</v>
      </c>
      <c r="Z225">
        <v>9.9</v>
      </c>
      <c r="AA225">
        <v>0</v>
      </c>
      <c r="AB225">
        <v>0</v>
      </c>
      <c r="AC225">
        <v>1</v>
      </c>
      <c r="AD225">
        <v>0</v>
      </c>
      <c r="AE225">
        <v>0</v>
      </c>
      <c r="AF225">
        <v>0</v>
      </c>
      <c r="AG225">
        <v>0</v>
      </c>
      <c r="AH225">
        <v>0</v>
      </c>
      <c r="AI225">
        <v>1</v>
      </c>
      <c r="AJ225">
        <v>0</v>
      </c>
      <c r="AK225">
        <v>0</v>
      </c>
      <c r="AL225">
        <v>0</v>
      </c>
      <c r="AM225">
        <v>0</v>
      </c>
      <c r="AN225">
        <v>9.9</v>
      </c>
      <c r="AO225">
        <v>0</v>
      </c>
      <c r="AP225">
        <v>1</v>
      </c>
      <c r="AQ225">
        <v>0</v>
      </c>
      <c r="AR225">
        <v>0</v>
      </c>
      <c r="AS225">
        <v>0</v>
      </c>
      <c r="AT225">
        <v>0</v>
      </c>
      <c r="AU225">
        <v>0</v>
      </c>
      <c r="AV225">
        <v>1</v>
      </c>
      <c r="AW225">
        <v>0</v>
      </c>
      <c r="AX225">
        <v>0</v>
      </c>
      <c r="AY225">
        <v>10</v>
      </c>
      <c r="AZ225">
        <v>0</v>
      </c>
      <c r="BA225">
        <v>0</v>
      </c>
      <c r="BB225">
        <v>0</v>
      </c>
      <c r="BC225">
        <v>1</v>
      </c>
      <c r="BD225">
        <v>0</v>
      </c>
      <c r="BE225">
        <v>0</v>
      </c>
      <c r="BF225">
        <v>0</v>
      </c>
      <c r="BG225">
        <v>0</v>
      </c>
      <c r="BH225">
        <v>0</v>
      </c>
      <c r="BI225">
        <v>1</v>
      </c>
      <c r="BJ225">
        <v>0</v>
      </c>
      <c r="BK225">
        <v>0</v>
      </c>
    </row>
    <row r="226" spans="1:63" x14ac:dyDescent="0.25">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1</v>
      </c>
      <c r="Q226" s="3">
        <v>0</v>
      </c>
      <c r="R226">
        <v>0</v>
      </c>
      <c r="S226" s="3">
        <v>0</v>
      </c>
      <c r="T226" s="3">
        <v>0</v>
      </c>
      <c r="U226">
        <v>0</v>
      </c>
      <c r="V226">
        <v>1</v>
      </c>
      <c r="W226">
        <v>0</v>
      </c>
      <c r="X226">
        <v>0</v>
      </c>
      <c r="Y226">
        <v>0</v>
      </c>
      <c r="Z226">
        <v>0</v>
      </c>
      <c r="AA226">
        <v>0</v>
      </c>
      <c r="AB226">
        <v>0</v>
      </c>
      <c r="AC226">
        <v>14.2</v>
      </c>
      <c r="AD226">
        <v>0</v>
      </c>
      <c r="AE226">
        <v>0</v>
      </c>
      <c r="AF226">
        <v>0</v>
      </c>
      <c r="AG226">
        <v>0</v>
      </c>
      <c r="AH226">
        <v>0</v>
      </c>
      <c r="AI226">
        <v>1</v>
      </c>
      <c r="AJ226">
        <v>0</v>
      </c>
      <c r="AK226">
        <v>0</v>
      </c>
      <c r="AL226">
        <v>0</v>
      </c>
      <c r="AM226">
        <v>14.9</v>
      </c>
      <c r="AN226">
        <v>0</v>
      </c>
      <c r="AO226">
        <v>0</v>
      </c>
      <c r="AP226">
        <v>1</v>
      </c>
      <c r="AQ226">
        <v>0</v>
      </c>
      <c r="AR226">
        <v>0</v>
      </c>
      <c r="AS226">
        <v>0</v>
      </c>
      <c r="AT226">
        <v>0</v>
      </c>
      <c r="AU226">
        <v>0</v>
      </c>
      <c r="AV226">
        <v>1</v>
      </c>
      <c r="AW226">
        <v>0</v>
      </c>
      <c r="AX226">
        <v>0</v>
      </c>
      <c r="AY226">
        <v>0</v>
      </c>
      <c r="AZ226">
        <v>0</v>
      </c>
      <c r="BA226">
        <v>0</v>
      </c>
      <c r="BB226">
        <v>0</v>
      </c>
      <c r="BC226">
        <v>1</v>
      </c>
      <c r="BD226">
        <v>0</v>
      </c>
      <c r="BE226">
        <v>0</v>
      </c>
      <c r="BF226">
        <v>0</v>
      </c>
      <c r="BG226">
        <v>0</v>
      </c>
      <c r="BH226">
        <v>0</v>
      </c>
      <c r="BI226">
        <v>1</v>
      </c>
      <c r="BJ226">
        <v>0</v>
      </c>
      <c r="BK226">
        <v>0</v>
      </c>
    </row>
    <row r="227" spans="1:63" x14ac:dyDescent="0.25">
      <c r="A227" s="3">
        <v>5</v>
      </c>
      <c r="B227" s="1">
        <v>5405</v>
      </c>
      <c r="C227" s="3" t="s">
        <v>798</v>
      </c>
      <c r="D227" t="s">
        <v>1226</v>
      </c>
      <c r="E227" s="3">
        <v>2</v>
      </c>
      <c r="F227" t="s">
        <v>13769</v>
      </c>
      <c r="G227" s="3">
        <v>220104005</v>
      </c>
      <c r="H227">
        <v>220104</v>
      </c>
      <c r="I227" s="3" t="s">
        <v>13768</v>
      </c>
      <c r="J227" t="s">
        <v>10393</v>
      </c>
      <c r="K227" s="3">
        <v>2</v>
      </c>
      <c r="L227">
        <v>0</v>
      </c>
      <c r="M227" s="3">
        <v>0</v>
      </c>
      <c r="N227">
        <v>29.4</v>
      </c>
      <c r="O227" s="3">
        <v>0</v>
      </c>
      <c r="P227">
        <v>1</v>
      </c>
      <c r="Q227" s="3">
        <v>0</v>
      </c>
      <c r="R227">
        <v>0</v>
      </c>
      <c r="S227" s="3">
        <v>13</v>
      </c>
      <c r="T227" s="3">
        <v>0</v>
      </c>
      <c r="U227">
        <v>0</v>
      </c>
      <c r="V227">
        <v>1</v>
      </c>
      <c r="W227">
        <v>12.1</v>
      </c>
      <c r="X227">
        <v>0</v>
      </c>
      <c r="Y227">
        <v>15.2</v>
      </c>
      <c r="Z227">
        <v>0</v>
      </c>
      <c r="AA227">
        <v>0</v>
      </c>
      <c r="AB227">
        <v>0</v>
      </c>
      <c r="AC227">
        <v>14.2</v>
      </c>
      <c r="AD227">
        <v>0</v>
      </c>
      <c r="AE227">
        <v>0</v>
      </c>
      <c r="AF227">
        <v>0</v>
      </c>
      <c r="AG227">
        <v>0</v>
      </c>
      <c r="AH227">
        <v>0</v>
      </c>
      <c r="AI227">
        <v>1</v>
      </c>
      <c r="AJ227">
        <v>0</v>
      </c>
      <c r="AK227">
        <v>0</v>
      </c>
      <c r="AL227">
        <v>15.2</v>
      </c>
      <c r="AM227">
        <v>14.9</v>
      </c>
      <c r="AN227">
        <v>14.7</v>
      </c>
      <c r="AO227">
        <v>0</v>
      </c>
      <c r="AP227">
        <v>14.2</v>
      </c>
      <c r="AQ227">
        <v>0</v>
      </c>
      <c r="AR227">
        <v>0</v>
      </c>
      <c r="AS227">
        <v>0</v>
      </c>
      <c r="AT227">
        <v>0</v>
      </c>
      <c r="AU227">
        <v>0</v>
      </c>
      <c r="AV227">
        <v>1</v>
      </c>
      <c r="AW227">
        <v>12</v>
      </c>
      <c r="AX227">
        <v>0</v>
      </c>
      <c r="AY227">
        <v>0</v>
      </c>
      <c r="AZ227">
        <v>14.9</v>
      </c>
      <c r="BA227">
        <v>0</v>
      </c>
      <c r="BB227">
        <v>14.4</v>
      </c>
      <c r="BC227">
        <v>1</v>
      </c>
      <c r="BD227">
        <v>0</v>
      </c>
      <c r="BE227">
        <v>0</v>
      </c>
      <c r="BF227">
        <v>0</v>
      </c>
      <c r="BG227">
        <v>0</v>
      </c>
      <c r="BH227">
        <v>0</v>
      </c>
      <c r="BI227">
        <v>1</v>
      </c>
      <c r="BJ227">
        <v>0</v>
      </c>
      <c r="BK227">
        <v>0</v>
      </c>
    </row>
    <row r="228" spans="1:63" x14ac:dyDescent="0.25">
      <c r="A228" s="3">
        <v>5</v>
      </c>
      <c r="B228" s="1">
        <v>5405</v>
      </c>
      <c r="C228" s="3" t="s">
        <v>798</v>
      </c>
      <c r="D228" t="s">
        <v>1226</v>
      </c>
      <c r="E228" s="3">
        <v>3</v>
      </c>
      <c r="F228" t="s">
        <v>13367</v>
      </c>
      <c r="G228" s="3">
        <v>220104005</v>
      </c>
      <c r="H228">
        <v>220104</v>
      </c>
      <c r="I228" s="3" t="s">
        <v>13768</v>
      </c>
      <c r="J228" t="s">
        <v>10393</v>
      </c>
      <c r="K228" s="3">
        <v>3</v>
      </c>
      <c r="L228">
        <v>0</v>
      </c>
      <c r="M228" s="3">
        <v>0</v>
      </c>
      <c r="N228">
        <v>29.4</v>
      </c>
      <c r="O228" s="3">
        <v>0</v>
      </c>
      <c r="P228">
        <v>1</v>
      </c>
      <c r="Q228" s="3">
        <v>0</v>
      </c>
      <c r="R228">
        <v>0</v>
      </c>
      <c r="S228" s="3">
        <v>13</v>
      </c>
      <c r="T228" s="3">
        <v>0</v>
      </c>
      <c r="U228">
        <v>0</v>
      </c>
      <c r="V228">
        <v>1</v>
      </c>
      <c r="W228">
        <v>12.1</v>
      </c>
      <c r="X228">
        <v>0</v>
      </c>
      <c r="Y228">
        <v>15.2</v>
      </c>
      <c r="Z228">
        <v>0</v>
      </c>
      <c r="AA228">
        <v>0</v>
      </c>
      <c r="AB228">
        <v>0</v>
      </c>
      <c r="AC228">
        <v>1</v>
      </c>
      <c r="AD228">
        <v>0</v>
      </c>
      <c r="AE228">
        <v>0</v>
      </c>
      <c r="AF228">
        <v>0</v>
      </c>
      <c r="AG228">
        <v>0</v>
      </c>
      <c r="AH228">
        <v>0</v>
      </c>
      <c r="AI228">
        <v>1</v>
      </c>
      <c r="AJ228">
        <v>0</v>
      </c>
      <c r="AK228">
        <v>0</v>
      </c>
      <c r="AL228">
        <v>15.2</v>
      </c>
      <c r="AM228">
        <v>0</v>
      </c>
      <c r="AN228">
        <v>14.7</v>
      </c>
      <c r="AO228">
        <v>0</v>
      </c>
      <c r="AP228">
        <v>14.2</v>
      </c>
      <c r="AQ228">
        <v>0</v>
      </c>
      <c r="AR228">
        <v>0</v>
      </c>
      <c r="AS228">
        <v>0</v>
      </c>
      <c r="AT228">
        <v>0</v>
      </c>
      <c r="AU228">
        <v>0</v>
      </c>
      <c r="AV228">
        <v>1</v>
      </c>
      <c r="AW228">
        <v>12</v>
      </c>
      <c r="AX228">
        <v>0</v>
      </c>
      <c r="AY228">
        <v>0</v>
      </c>
      <c r="AZ228">
        <v>14.9</v>
      </c>
      <c r="BA228">
        <v>0</v>
      </c>
      <c r="BB228">
        <v>14.4</v>
      </c>
      <c r="BC228">
        <v>1</v>
      </c>
      <c r="BD228">
        <v>0</v>
      </c>
      <c r="BE228">
        <v>0</v>
      </c>
      <c r="BF228">
        <v>0</v>
      </c>
      <c r="BG228">
        <v>0</v>
      </c>
      <c r="BH228">
        <v>0</v>
      </c>
      <c r="BI228">
        <v>1</v>
      </c>
      <c r="BJ228">
        <v>0</v>
      </c>
      <c r="BK228">
        <v>0</v>
      </c>
    </row>
    <row r="229" spans="1:63" x14ac:dyDescent="0.25">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1</v>
      </c>
      <c r="Q229" s="3">
        <v>0</v>
      </c>
      <c r="R229">
        <v>0</v>
      </c>
      <c r="S229" s="3">
        <v>0</v>
      </c>
      <c r="T229" s="3">
        <v>0</v>
      </c>
      <c r="U229">
        <v>0</v>
      </c>
      <c r="V229">
        <v>1</v>
      </c>
      <c r="W229">
        <v>0</v>
      </c>
      <c r="X229">
        <v>0</v>
      </c>
      <c r="Y229">
        <v>0</v>
      </c>
      <c r="Z229">
        <v>0</v>
      </c>
      <c r="AA229">
        <v>0</v>
      </c>
      <c r="AB229">
        <v>0</v>
      </c>
      <c r="AC229">
        <v>14.2</v>
      </c>
      <c r="AD229">
        <v>0</v>
      </c>
      <c r="AE229">
        <v>0</v>
      </c>
      <c r="AF229">
        <v>0</v>
      </c>
      <c r="AG229">
        <v>0</v>
      </c>
      <c r="AH229">
        <v>0</v>
      </c>
      <c r="AI229">
        <v>1</v>
      </c>
      <c r="AJ229">
        <v>0</v>
      </c>
      <c r="AK229">
        <v>0</v>
      </c>
      <c r="AL229">
        <v>0</v>
      </c>
      <c r="AM229">
        <v>14.9</v>
      </c>
      <c r="AN229">
        <v>0</v>
      </c>
      <c r="AO229">
        <v>0</v>
      </c>
      <c r="AP229">
        <v>1</v>
      </c>
      <c r="AQ229">
        <v>0</v>
      </c>
      <c r="AR229">
        <v>0</v>
      </c>
      <c r="AS229">
        <v>0</v>
      </c>
      <c r="AT229">
        <v>0</v>
      </c>
      <c r="AU229">
        <v>0</v>
      </c>
      <c r="AV229">
        <v>1</v>
      </c>
      <c r="AW229">
        <v>0</v>
      </c>
      <c r="AX229">
        <v>0</v>
      </c>
      <c r="AY229">
        <v>0</v>
      </c>
      <c r="AZ229">
        <v>0</v>
      </c>
      <c r="BA229">
        <v>0</v>
      </c>
      <c r="BB229">
        <v>0</v>
      </c>
      <c r="BC229">
        <v>1</v>
      </c>
      <c r="BD229">
        <v>0</v>
      </c>
      <c r="BE229">
        <v>0</v>
      </c>
      <c r="BF229">
        <v>0</v>
      </c>
      <c r="BG229">
        <v>0</v>
      </c>
      <c r="BH229">
        <v>0</v>
      </c>
      <c r="BI229">
        <v>1</v>
      </c>
      <c r="BJ229">
        <v>0</v>
      </c>
      <c r="BK229">
        <v>0</v>
      </c>
    </row>
    <row r="230" spans="1:63" x14ac:dyDescent="0.25">
      <c r="A230" s="3">
        <v>5</v>
      </c>
      <c r="B230" s="1">
        <v>5501</v>
      </c>
      <c r="C230" s="3" t="s">
        <v>798</v>
      </c>
      <c r="D230" t="s">
        <v>1229</v>
      </c>
      <c r="E230" s="3">
        <v>1</v>
      </c>
      <c r="F230" t="s">
        <v>13767</v>
      </c>
      <c r="G230" s="3">
        <v>220104005</v>
      </c>
      <c r="H230">
        <v>220104</v>
      </c>
      <c r="I230" s="3" t="s">
        <v>13768</v>
      </c>
      <c r="J230" t="s">
        <v>10393</v>
      </c>
      <c r="K230" s="3">
        <v>1</v>
      </c>
      <c r="L230">
        <v>2.4</v>
      </c>
      <c r="M230" s="3">
        <v>0</v>
      </c>
      <c r="N230">
        <v>0</v>
      </c>
      <c r="O230" s="3">
        <v>1.1000000000000001</v>
      </c>
      <c r="P230">
        <v>3.4</v>
      </c>
      <c r="Q230" s="3">
        <v>0</v>
      </c>
      <c r="R230">
        <v>0</v>
      </c>
      <c r="S230" s="3">
        <v>1.1000000000000001</v>
      </c>
      <c r="T230" s="3">
        <v>1.1000000000000001</v>
      </c>
      <c r="U230">
        <v>1.1000000000000001</v>
      </c>
      <c r="V230">
        <v>1</v>
      </c>
      <c r="W230">
        <v>0</v>
      </c>
      <c r="X230">
        <v>0</v>
      </c>
      <c r="Y230">
        <v>0</v>
      </c>
      <c r="Z230">
        <v>0</v>
      </c>
      <c r="AA230">
        <v>0</v>
      </c>
      <c r="AB230">
        <v>0</v>
      </c>
      <c r="AC230">
        <v>2.2999999999999998</v>
      </c>
      <c r="AD230">
        <v>1.1000000000000001</v>
      </c>
      <c r="AE230">
        <v>1.1000000000000001</v>
      </c>
      <c r="AF230">
        <v>1.1000000000000001</v>
      </c>
      <c r="AG230">
        <v>1.1000000000000001</v>
      </c>
      <c r="AH230">
        <v>0</v>
      </c>
      <c r="AI230">
        <v>1.1000000000000001</v>
      </c>
      <c r="AJ230">
        <v>1</v>
      </c>
      <c r="AK230">
        <v>0</v>
      </c>
      <c r="AL230">
        <v>0</v>
      </c>
      <c r="AM230">
        <v>0</v>
      </c>
      <c r="AN230">
        <v>1.2</v>
      </c>
      <c r="AO230">
        <v>0</v>
      </c>
      <c r="AP230">
        <v>1</v>
      </c>
      <c r="AQ230">
        <v>2.2000000000000002</v>
      </c>
      <c r="AR230">
        <v>0</v>
      </c>
      <c r="AS230">
        <v>0</v>
      </c>
      <c r="AT230">
        <v>0</v>
      </c>
      <c r="AU230">
        <v>0</v>
      </c>
      <c r="AV230">
        <v>1</v>
      </c>
      <c r="AW230">
        <v>0</v>
      </c>
      <c r="AX230">
        <v>0</v>
      </c>
      <c r="AY230">
        <v>1.2</v>
      </c>
      <c r="AZ230">
        <v>0</v>
      </c>
      <c r="BA230">
        <v>0</v>
      </c>
      <c r="BB230">
        <v>0</v>
      </c>
      <c r="BC230">
        <v>1</v>
      </c>
      <c r="BD230">
        <v>0</v>
      </c>
      <c r="BE230">
        <v>0</v>
      </c>
      <c r="BF230">
        <v>0</v>
      </c>
      <c r="BG230">
        <v>0</v>
      </c>
      <c r="BH230">
        <v>0</v>
      </c>
      <c r="BI230">
        <v>1</v>
      </c>
      <c r="BJ230">
        <v>3.2</v>
      </c>
      <c r="BK230">
        <v>1.1000000000000001</v>
      </c>
    </row>
    <row r="231" spans="1:63" x14ac:dyDescent="0.25">
      <c r="A231" s="3">
        <v>5</v>
      </c>
      <c r="B231" s="1">
        <v>5501</v>
      </c>
      <c r="C231" s="3" t="s">
        <v>798</v>
      </c>
      <c r="D231" t="s">
        <v>1229</v>
      </c>
      <c r="E231" s="3">
        <v>2</v>
      </c>
      <c r="F231" t="s">
        <v>13769</v>
      </c>
      <c r="G231" s="3">
        <v>220104005</v>
      </c>
      <c r="H231">
        <v>220104</v>
      </c>
      <c r="I231" s="3" t="s">
        <v>13768</v>
      </c>
      <c r="J231" t="s">
        <v>10393</v>
      </c>
      <c r="K231" s="3">
        <v>2</v>
      </c>
      <c r="L231">
        <v>3.5</v>
      </c>
      <c r="M231" s="3">
        <v>1.2</v>
      </c>
      <c r="N231">
        <v>0</v>
      </c>
      <c r="O231" s="3">
        <v>3.4</v>
      </c>
      <c r="P231">
        <v>5.6</v>
      </c>
      <c r="Q231" s="3">
        <v>2.2000000000000002</v>
      </c>
      <c r="R231">
        <v>1.1000000000000001</v>
      </c>
      <c r="S231" s="3">
        <v>4.4000000000000004</v>
      </c>
      <c r="T231" s="3">
        <v>4.4000000000000004</v>
      </c>
      <c r="U231">
        <v>1.1000000000000001</v>
      </c>
      <c r="V231">
        <v>2.1</v>
      </c>
      <c r="W231">
        <v>4.3</v>
      </c>
      <c r="X231">
        <v>6.1</v>
      </c>
      <c r="Y231">
        <v>4.7</v>
      </c>
      <c r="Z231">
        <v>2.2999999999999998</v>
      </c>
      <c r="AA231">
        <v>5.8</v>
      </c>
      <c r="AB231">
        <v>4.5999999999999996</v>
      </c>
      <c r="AC231">
        <v>4.5</v>
      </c>
      <c r="AD231">
        <v>4.5</v>
      </c>
      <c r="AE231">
        <v>4.4000000000000004</v>
      </c>
      <c r="AF231">
        <v>1.1000000000000001</v>
      </c>
      <c r="AG231">
        <v>2.2000000000000002</v>
      </c>
      <c r="AH231">
        <v>2.2000000000000002</v>
      </c>
      <c r="AI231">
        <v>2.1</v>
      </c>
      <c r="AJ231">
        <v>10.6</v>
      </c>
      <c r="AK231">
        <v>1</v>
      </c>
      <c r="AL231">
        <v>2.4</v>
      </c>
      <c r="AM231">
        <v>3.5</v>
      </c>
      <c r="AN231">
        <v>5.8</v>
      </c>
      <c r="AO231">
        <v>2.2999999999999998</v>
      </c>
      <c r="AP231">
        <v>5.6</v>
      </c>
      <c r="AQ231">
        <v>4.5</v>
      </c>
      <c r="AR231">
        <v>3.3</v>
      </c>
      <c r="AS231">
        <v>1.1000000000000001</v>
      </c>
      <c r="AT231">
        <v>3.3</v>
      </c>
      <c r="AU231">
        <v>1.1000000000000001</v>
      </c>
      <c r="AV231">
        <v>4.3</v>
      </c>
      <c r="AW231">
        <v>2.1</v>
      </c>
      <c r="AX231">
        <v>5.0999999999999996</v>
      </c>
      <c r="AY231">
        <v>4.7</v>
      </c>
      <c r="AZ231">
        <v>2.2999999999999998</v>
      </c>
      <c r="BA231">
        <v>1.2</v>
      </c>
      <c r="BB231">
        <v>4.5999999999999996</v>
      </c>
      <c r="BC231">
        <v>4.5</v>
      </c>
      <c r="BD231">
        <v>3.3</v>
      </c>
      <c r="BE231">
        <v>2.2000000000000002</v>
      </c>
      <c r="BF231">
        <v>0</v>
      </c>
      <c r="BG231">
        <v>0</v>
      </c>
      <c r="BH231">
        <v>2.2000000000000002</v>
      </c>
      <c r="BI231">
        <v>2.1</v>
      </c>
      <c r="BJ231">
        <v>8.5</v>
      </c>
      <c r="BK231">
        <v>4.4000000000000004</v>
      </c>
    </row>
    <row r="232" spans="1:63" x14ac:dyDescent="0.25">
      <c r="A232" s="3">
        <v>5</v>
      </c>
      <c r="B232" s="1">
        <v>5501</v>
      </c>
      <c r="C232" s="3" t="s">
        <v>798</v>
      </c>
      <c r="D232" t="s">
        <v>1229</v>
      </c>
      <c r="E232" s="3">
        <v>3</v>
      </c>
      <c r="F232" t="s">
        <v>13367</v>
      </c>
      <c r="G232" s="3">
        <v>220104005</v>
      </c>
      <c r="H232">
        <v>220104</v>
      </c>
      <c r="I232" s="3" t="s">
        <v>13768</v>
      </c>
      <c r="J232" t="s">
        <v>10393</v>
      </c>
      <c r="K232" s="3">
        <v>3</v>
      </c>
      <c r="L232">
        <v>1.2</v>
      </c>
      <c r="M232" s="3">
        <v>1.2</v>
      </c>
      <c r="N232">
        <v>0</v>
      </c>
      <c r="O232" s="3">
        <v>2.2999999999999998</v>
      </c>
      <c r="P232">
        <v>3.4</v>
      </c>
      <c r="Q232" s="3">
        <v>2.2000000000000002</v>
      </c>
      <c r="R232">
        <v>1.1000000000000001</v>
      </c>
      <c r="S232" s="3">
        <v>3.3</v>
      </c>
      <c r="T232" s="3">
        <v>3.3</v>
      </c>
      <c r="U232">
        <v>0</v>
      </c>
      <c r="V232">
        <v>2.1</v>
      </c>
      <c r="W232">
        <v>4.3</v>
      </c>
      <c r="X232">
        <v>6.1</v>
      </c>
      <c r="Y232">
        <v>4.7</v>
      </c>
      <c r="Z232">
        <v>2.2999999999999998</v>
      </c>
      <c r="AA232">
        <v>5.8</v>
      </c>
      <c r="AB232">
        <v>4.5999999999999996</v>
      </c>
      <c r="AC232">
        <v>2.2999999999999998</v>
      </c>
      <c r="AD232">
        <v>3.3</v>
      </c>
      <c r="AE232">
        <v>3.3</v>
      </c>
      <c r="AF232">
        <v>0</v>
      </c>
      <c r="AG232">
        <v>1.1000000000000001</v>
      </c>
      <c r="AH232">
        <v>2.2000000000000002</v>
      </c>
      <c r="AI232">
        <v>1.1000000000000001</v>
      </c>
      <c r="AJ232">
        <v>9.6</v>
      </c>
      <c r="AK232">
        <v>1</v>
      </c>
      <c r="AL232">
        <v>2.4</v>
      </c>
      <c r="AM232">
        <v>3.5</v>
      </c>
      <c r="AN232">
        <v>4.5999999999999996</v>
      </c>
      <c r="AO232">
        <v>2.2999999999999998</v>
      </c>
      <c r="AP232">
        <v>5.6</v>
      </c>
      <c r="AQ232">
        <v>2.2000000000000002</v>
      </c>
      <c r="AR232">
        <v>3.3</v>
      </c>
      <c r="AS232">
        <v>1.1000000000000001</v>
      </c>
      <c r="AT232">
        <v>3.3</v>
      </c>
      <c r="AU232">
        <v>1.1000000000000001</v>
      </c>
      <c r="AV232">
        <v>3.2</v>
      </c>
      <c r="AW232">
        <v>2.1</v>
      </c>
      <c r="AX232">
        <v>5.0999999999999996</v>
      </c>
      <c r="AY232">
        <v>3.5</v>
      </c>
      <c r="AZ232">
        <v>2.2999999999999998</v>
      </c>
      <c r="BA232">
        <v>1.2</v>
      </c>
      <c r="BB232">
        <v>4.5999999999999996</v>
      </c>
      <c r="BC232">
        <v>4.5</v>
      </c>
      <c r="BD232">
        <v>3.3</v>
      </c>
      <c r="BE232">
        <v>2.2000000000000002</v>
      </c>
      <c r="BF232">
        <v>0</v>
      </c>
      <c r="BG232">
        <v>0</v>
      </c>
      <c r="BH232">
        <v>2.2000000000000002</v>
      </c>
      <c r="BI232">
        <v>2.1</v>
      </c>
      <c r="BJ232">
        <v>5.3</v>
      </c>
      <c r="BK232">
        <v>3.3</v>
      </c>
    </row>
    <row r="233" spans="1:63" x14ac:dyDescent="0.25">
      <c r="A233" s="3">
        <v>5</v>
      </c>
      <c r="B233" s="1">
        <v>5501</v>
      </c>
      <c r="C233" s="3" t="s">
        <v>798</v>
      </c>
      <c r="D233" t="s">
        <v>1229</v>
      </c>
      <c r="E233" s="3">
        <v>4</v>
      </c>
      <c r="F233" t="s">
        <v>13369</v>
      </c>
      <c r="G233" s="3">
        <v>220104005</v>
      </c>
      <c r="H233">
        <v>220104</v>
      </c>
      <c r="I233" s="3" t="s">
        <v>13768</v>
      </c>
      <c r="J233" t="s">
        <v>10393</v>
      </c>
      <c r="K233" s="3">
        <v>4</v>
      </c>
      <c r="L233">
        <v>2.4</v>
      </c>
      <c r="M233" s="3">
        <v>0</v>
      </c>
      <c r="N233">
        <v>0</v>
      </c>
      <c r="O233" s="3">
        <v>1.1000000000000001</v>
      </c>
      <c r="P233">
        <v>2.2999999999999998</v>
      </c>
      <c r="Q233" s="3">
        <v>0</v>
      </c>
      <c r="R233">
        <v>0</v>
      </c>
      <c r="S233" s="3">
        <v>1.1000000000000001</v>
      </c>
      <c r="T233" s="3">
        <v>1.1000000000000001</v>
      </c>
      <c r="U233">
        <v>1.1000000000000001</v>
      </c>
      <c r="V233">
        <v>1</v>
      </c>
      <c r="W233">
        <v>0</v>
      </c>
      <c r="X233">
        <v>0</v>
      </c>
      <c r="Y233">
        <v>0</v>
      </c>
      <c r="Z233">
        <v>0</v>
      </c>
      <c r="AA233">
        <v>0</v>
      </c>
      <c r="AB233">
        <v>0</v>
      </c>
      <c r="AC233">
        <v>2.2999999999999998</v>
      </c>
      <c r="AD233">
        <v>1.1000000000000001</v>
      </c>
      <c r="AE233">
        <v>1.1000000000000001</v>
      </c>
      <c r="AF233">
        <v>1.1000000000000001</v>
      </c>
      <c r="AG233">
        <v>1.1000000000000001</v>
      </c>
      <c r="AH233">
        <v>0</v>
      </c>
      <c r="AI233">
        <v>1.1000000000000001</v>
      </c>
      <c r="AJ233">
        <v>1.1000000000000001</v>
      </c>
      <c r="AK233">
        <v>0</v>
      </c>
      <c r="AL233">
        <v>0</v>
      </c>
      <c r="AM233">
        <v>0</v>
      </c>
      <c r="AN233">
        <v>1.2</v>
      </c>
      <c r="AO233">
        <v>0</v>
      </c>
      <c r="AP233">
        <v>1</v>
      </c>
      <c r="AQ233">
        <v>2.2000000000000002</v>
      </c>
      <c r="AR233">
        <v>0</v>
      </c>
      <c r="AS233">
        <v>0</v>
      </c>
      <c r="AT233">
        <v>0</v>
      </c>
      <c r="AU233">
        <v>0</v>
      </c>
      <c r="AV233">
        <v>1.1000000000000001</v>
      </c>
      <c r="AW233">
        <v>0</v>
      </c>
      <c r="AX233">
        <v>0</v>
      </c>
      <c r="AY233">
        <v>1.2</v>
      </c>
      <c r="AZ233">
        <v>0</v>
      </c>
      <c r="BA233">
        <v>0</v>
      </c>
      <c r="BB233">
        <v>0</v>
      </c>
      <c r="BC233">
        <v>1</v>
      </c>
      <c r="BD233">
        <v>0</v>
      </c>
      <c r="BE233">
        <v>0</v>
      </c>
      <c r="BF233">
        <v>0</v>
      </c>
      <c r="BG233">
        <v>0</v>
      </c>
      <c r="BH233">
        <v>0</v>
      </c>
      <c r="BI233">
        <v>1</v>
      </c>
      <c r="BJ233">
        <v>3.2</v>
      </c>
      <c r="BK233">
        <v>1.1000000000000001</v>
      </c>
    </row>
    <row r="234" spans="1:63" x14ac:dyDescent="0.25">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1.9</v>
      </c>
      <c r="Q234" s="3">
        <v>1.9</v>
      </c>
      <c r="R234">
        <v>0</v>
      </c>
      <c r="S234" s="3">
        <v>0</v>
      </c>
      <c r="T234" s="3">
        <v>0</v>
      </c>
      <c r="U234">
        <v>0</v>
      </c>
      <c r="V234">
        <v>1</v>
      </c>
      <c r="W234">
        <v>3.8</v>
      </c>
      <c r="X234">
        <v>1.9</v>
      </c>
      <c r="Y234">
        <v>0</v>
      </c>
      <c r="Z234">
        <v>5.8</v>
      </c>
      <c r="AA234">
        <v>0</v>
      </c>
      <c r="AB234">
        <v>0</v>
      </c>
      <c r="AC234">
        <v>1</v>
      </c>
      <c r="AD234">
        <v>0</v>
      </c>
      <c r="AE234">
        <v>0</v>
      </c>
      <c r="AF234">
        <v>0</v>
      </c>
      <c r="AG234">
        <v>0</v>
      </c>
      <c r="AH234">
        <v>0</v>
      </c>
      <c r="AI234">
        <v>1</v>
      </c>
      <c r="AJ234">
        <v>3.5</v>
      </c>
      <c r="AK234">
        <v>0</v>
      </c>
      <c r="AL234">
        <v>0</v>
      </c>
      <c r="AM234">
        <v>1.9</v>
      </c>
      <c r="AN234">
        <v>0</v>
      </c>
      <c r="AO234">
        <v>0</v>
      </c>
      <c r="AP234">
        <v>1</v>
      </c>
      <c r="AQ234">
        <v>0</v>
      </c>
      <c r="AR234">
        <v>0</v>
      </c>
      <c r="AS234">
        <v>1.8</v>
      </c>
      <c r="AT234">
        <v>0</v>
      </c>
      <c r="AU234">
        <v>0</v>
      </c>
      <c r="AV234">
        <v>1.8</v>
      </c>
      <c r="AW234">
        <v>0</v>
      </c>
      <c r="AX234">
        <v>1.9</v>
      </c>
      <c r="AY234">
        <v>3.9</v>
      </c>
      <c r="AZ234">
        <v>1.9</v>
      </c>
      <c r="BA234">
        <v>0</v>
      </c>
      <c r="BB234">
        <v>0</v>
      </c>
      <c r="BC234">
        <v>1.9</v>
      </c>
      <c r="BD234">
        <v>0</v>
      </c>
      <c r="BE234">
        <v>0</v>
      </c>
      <c r="BF234">
        <v>0</v>
      </c>
      <c r="BG234">
        <v>0</v>
      </c>
      <c r="BH234">
        <v>0</v>
      </c>
      <c r="BI234">
        <v>1</v>
      </c>
      <c r="BJ234">
        <v>0</v>
      </c>
      <c r="BK234">
        <v>0</v>
      </c>
    </row>
    <row r="235" spans="1:63" x14ac:dyDescent="0.25">
      <c r="A235" s="3">
        <v>5</v>
      </c>
      <c r="B235" s="1">
        <v>5502</v>
      </c>
      <c r="C235" s="3" t="s">
        <v>798</v>
      </c>
      <c r="D235" t="s">
        <v>10714</v>
      </c>
      <c r="E235" s="3">
        <v>2</v>
      </c>
      <c r="F235" t="s">
        <v>13769</v>
      </c>
      <c r="G235" s="3">
        <v>220104005</v>
      </c>
      <c r="H235">
        <v>220104</v>
      </c>
      <c r="I235" s="3" t="s">
        <v>13768</v>
      </c>
      <c r="J235" t="s">
        <v>10393</v>
      </c>
      <c r="K235" s="3">
        <v>2</v>
      </c>
      <c r="L235">
        <v>5.8</v>
      </c>
      <c r="M235" s="3">
        <v>3.9</v>
      </c>
      <c r="N235">
        <v>1.9</v>
      </c>
      <c r="O235" s="3">
        <v>7.7</v>
      </c>
      <c r="P235">
        <v>5.8</v>
      </c>
      <c r="Q235" s="3">
        <v>1.9</v>
      </c>
      <c r="R235">
        <v>1.8</v>
      </c>
      <c r="S235" s="3">
        <v>1.8</v>
      </c>
      <c r="T235" s="3">
        <v>1.8</v>
      </c>
      <c r="U235">
        <v>0</v>
      </c>
      <c r="V235">
        <v>1</v>
      </c>
      <c r="W235">
        <v>5.3</v>
      </c>
      <c r="X235">
        <v>7.5</v>
      </c>
      <c r="Y235">
        <v>5.8</v>
      </c>
      <c r="Z235">
        <v>5.8</v>
      </c>
      <c r="AA235">
        <v>3.9</v>
      </c>
      <c r="AB235">
        <v>3.9</v>
      </c>
      <c r="AC235">
        <v>1.9</v>
      </c>
      <c r="AD235">
        <v>0</v>
      </c>
      <c r="AE235">
        <v>1.8</v>
      </c>
      <c r="AF235">
        <v>3.6</v>
      </c>
      <c r="AG235">
        <v>3.6</v>
      </c>
      <c r="AH235">
        <v>3.5</v>
      </c>
      <c r="AI235">
        <v>1.8</v>
      </c>
      <c r="AJ235">
        <v>3.5</v>
      </c>
      <c r="AK235">
        <v>1.9</v>
      </c>
      <c r="AL235">
        <v>0</v>
      </c>
      <c r="AM235">
        <v>3.9</v>
      </c>
      <c r="AN235">
        <v>3.9</v>
      </c>
      <c r="AO235">
        <v>13.5</v>
      </c>
      <c r="AP235">
        <v>1</v>
      </c>
      <c r="AQ235">
        <v>3.8</v>
      </c>
      <c r="AR235">
        <v>0</v>
      </c>
      <c r="AS235">
        <v>1.8</v>
      </c>
      <c r="AT235">
        <v>0</v>
      </c>
      <c r="AU235">
        <v>0</v>
      </c>
      <c r="AV235">
        <v>7.1</v>
      </c>
      <c r="AW235">
        <v>1.8</v>
      </c>
      <c r="AX235">
        <v>7.5</v>
      </c>
      <c r="AY235">
        <v>7.8</v>
      </c>
      <c r="AZ235">
        <v>5.8</v>
      </c>
      <c r="BA235">
        <v>9.6999999999999993</v>
      </c>
      <c r="BB235">
        <v>9.6</v>
      </c>
      <c r="BC235">
        <v>7.7</v>
      </c>
      <c r="BD235">
        <v>1.9</v>
      </c>
      <c r="BE235">
        <v>1.8</v>
      </c>
      <c r="BF235">
        <v>0</v>
      </c>
      <c r="BG235">
        <v>0</v>
      </c>
      <c r="BH235">
        <v>1.8</v>
      </c>
      <c r="BI235">
        <v>5.3</v>
      </c>
      <c r="BJ235">
        <v>3.5</v>
      </c>
      <c r="BK235">
        <v>1.8</v>
      </c>
    </row>
    <row r="236" spans="1:63" x14ac:dyDescent="0.25">
      <c r="A236" s="3">
        <v>5</v>
      </c>
      <c r="B236" s="1">
        <v>5502</v>
      </c>
      <c r="C236" s="3" t="s">
        <v>798</v>
      </c>
      <c r="D236" t="s">
        <v>10714</v>
      </c>
      <c r="E236" s="3">
        <v>3</v>
      </c>
      <c r="F236" t="s">
        <v>13367</v>
      </c>
      <c r="G236" s="3">
        <v>220104005</v>
      </c>
      <c r="H236">
        <v>220104</v>
      </c>
      <c r="I236" s="3" t="s">
        <v>13768</v>
      </c>
      <c r="J236" t="s">
        <v>10393</v>
      </c>
      <c r="K236" s="3">
        <v>3</v>
      </c>
      <c r="L236">
        <v>5.8</v>
      </c>
      <c r="M236" s="3">
        <v>3.9</v>
      </c>
      <c r="N236">
        <v>1.9</v>
      </c>
      <c r="O236" s="3">
        <v>7.7</v>
      </c>
      <c r="P236">
        <v>3.8</v>
      </c>
      <c r="Q236" s="3">
        <v>0</v>
      </c>
      <c r="R236">
        <v>1.8</v>
      </c>
      <c r="S236" s="3">
        <v>1.8</v>
      </c>
      <c r="T236" s="3">
        <v>1.8</v>
      </c>
      <c r="U236">
        <v>0</v>
      </c>
      <c r="V236">
        <v>1</v>
      </c>
      <c r="W236">
        <v>1.8</v>
      </c>
      <c r="X236">
        <v>5.6</v>
      </c>
      <c r="Y236">
        <v>5.8</v>
      </c>
      <c r="Z236">
        <v>5.8</v>
      </c>
      <c r="AA236">
        <v>3.9</v>
      </c>
      <c r="AB236">
        <v>3.9</v>
      </c>
      <c r="AC236">
        <v>1.9</v>
      </c>
      <c r="AD236">
        <v>0</v>
      </c>
      <c r="AE236">
        <v>1.8</v>
      </c>
      <c r="AF236">
        <v>3.6</v>
      </c>
      <c r="AG236">
        <v>3.6</v>
      </c>
      <c r="AH236">
        <v>3.5</v>
      </c>
      <c r="AI236">
        <v>1.8</v>
      </c>
      <c r="AJ236">
        <v>0</v>
      </c>
      <c r="AK236">
        <v>1.9</v>
      </c>
      <c r="AL236">
        <v>0</v>
      </c>
      <c r="AM236">
        <v>1.9</v>
      </c>
      <c r="AN236">
        <v>3.9</v>
      </c>
      <c r="AO236">
        <v>13.5</v>
      </c>
      <c r="AP236">
        <v>1</v>
      </c>
      <c r="AQ236">
        <v>3.8</v>
      </c>
      <c r="AR236">
        <v>0</v>
      </c>
      <c r="AS236">
        <v>0</v>
      </c>
      <c r="AT236">
        <v>0</v>
      </c>
      <c r="AU236">
        <v>0</v>
      </c>
      <c r="AV236">
        <v>5.3</v>
      </c>
      <c r="AW236">
        <v>1.8</v>
      </c>
      <c r="AX236">
        <v>5.6</v>
      </c>
      <c r="AY236">
        <v>3.9</v>
      </c>
      <c r="AZ236">
        <v>3.9</v>
      </c>
      <c r="BA236">
        <v>9.6999999999999993</v>
      </c>
      <c r="BB236">
        <v>9.6</v>
      </c>
      <c r="BC236">
        <v>5.8</v>
      </c>
      <c r="BD236">
        <v>1.9</v>
      </c>
      <c r="BE236">
        <v>1.8</v>
      </c>
      <c r="BF236">
        <v>0</v>
      </c>
      <c r="BG236">
        <v>0</v>
      </c>
      <c r="BH236">
        <v>1.8</v>
      </c>
      <c r="BI236">
        <v>5.3</v>
      </c>
      <c r="BJ236">
        <v>3.5</v>
      </c>
      <c r="BK236">
        <v>1.8</v>
      </c>
    </row>
    <row r="237" spans="1:63" x14ac:dyDescent="0.25">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1.9</v>
      </c>
      <c r="Q237" s="3">
        <v>1.9</v>
      </c>
      <c r="R237">
        <v>0</v>
      </c>
      <c r="S237" s="3">
        <v>0</v>
      </c>
      <c r="T237" s="3">
        <v>0</v>
      </c>
      <c r="U237">
        <v>0</v>
      </c>
      <c r="V237">
        <v>1</v>
      </c>
      <c r="W237">
        <v>3.5</v>
      </c>
      <c r="X237">
        <v>1.9</v>
      </c>
      <c r="Y237">
        <v>0</v>
      </c>
      <c r="Z237">
        <v>3.9</v>
      </c>
      <c r="AA237">
        <v>0</v>
      </c>
      <c r="AB237">
        <v>0</v>
      </c>
      <c r="AC237">
        <v>1</v>
      </c>
      <c r="AD237">
        <v>0</v>
      </c>
      <c r="AE237">
        <v>0</v>
      </c>
      <c r="AF237">
        <v>0</v>
      </c>
      <c r="AG237">
        <v>0</v>
      </c>
      <c r="AH237">
        <v>0</v>
      </c>
      <c r="AI237">
        <v>1</v>
      </c>
      <c r="AJ237">
        <v>3.5</v>
      </c>
      <c r="AK237">
        <v>0</v>
      </c>
      <c r="AL237">
        <v>0</v>
      </c>
      <c r="AM237">
        <v>1.9</v>
      </c>
      <c r="AN237">
        <v>0</v>
      </c>
      <c r="AO237">
        <v>0</v>
      </c>
      <c r="AP237">
        <v>1</v>
      </c>
      <c r="AQ237">
        <v>0</v>
      </c>
      <c r="AR237">
        <v>0</v>
      </c>
      <c r="AS237">
        <v>1.8</v>
      </c>
      <c r="AT237">
        <v>0</v>
      </c>
      <c r="AU237">
        <v>0</v>
      </c>
      <c r="AV237">
        <v>1.8</v>
      </c>
      <c r="AW237">
        <v>0</v>
      </c>
      <c r="AX237">
        <v>1.9</v>
      </c>
      <c r="AY237">
        <v>3.9</v>
      </c>
      <c r="AZ237">
        <v>1.9</v>
      </c>
      <c r="BA237">
        <v>0</v>
      </c>
      <c r="BB237">
        <v>0</v>
      </c>
      <c r="BC237">
        <v>1.9</v>
      </c>
      <c r="BD237">
        <v>0</v>
      </c>
      <c r="BE237">
        <v>0</v>
      </c>
      <c r="BF237">
        <v>0</v>
      </c>
      <c r="BG237">
        <v>0</v>
      </c>
      <c r="BH237">
        <v>0</v>
      </c>
      <c r="BI237">
        <v>1</v>
      </c>
      <c r="BJ237">
        <v>0</v>
      </c>
      <c r="BK237">
        <v>0</v>
      </c>
    </row>
    <row r="238" spans="1:63" x14ac:dyDescent="0.25">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1</v>
      </c>
      <c r="Q238" s="3">
        <v>0</v>
      </c>
      <c r="R238">
        <v>0</v>
      </c>
      <c r="S238" s="3">
        <v>0</v>
      </c>
      <c r="T238" s="3">
        <v>0</v>
      </c>
      <c r="U238">
        <v>0</v>
      </c>
      <c r="V238">
        <v>1</v>
      </c>
      <c r="W238">
        <v>0</v>
      </c>
      <c r="X238">
        <v>0</v>
      </c>
      <c r="Y238">
        <v>0</v>
      </c>
      <c r="Z238">
        <v>0</v>
      </c>
      <c r="AA238">
        <v>0</v>
      </c>
      <c r="AB238">
        <v>0</v>
      </c>
      <c r="AC238">
        <v>1</v>
      </c>
      <c r="AD238">
        <v>0</v>
      </c>
      <c r="AE238">
        <v>0</v>
      </c>
      <c r="AF238">
        <v>0</v>
      </c>
      <c r="AG238">
        <v>0</v>
      </c>
      <c r="AH238">
        <v>0</v>
      </c>
      <c r="AI238">
        <v>1</v>
      </c>
      <c r="AJ238">
        <v>0</v>
      </c>
      <c r="AK238">
        <v>0</v>
      </c>
      <c r="AL238">
        <v>0</v>
      </c>
      <c r="AM238">
        <v>0</v>
      </c>
      <c r="AN238">
        <v>0</v>
      </c>
      <c r="AO238">
        <v>0</v>
      </c>
      <c r="AP238">
        <v>1</v>
      </c>
      <c r="AQ238">
        <v>0</v>
      </c>
      <c r="AR238">
        <v>0</v>
      </c>
      <c r="AS238">
        <v>0</v>
      </c>
      <c r="AT238">
        <v>0</v>
      </c>
      <c r="AU238">
        <v>0</v>
      </c>
      <c r="AV238">
        <v>1</v>
      </c>
      <c r="AW238">
        <v>0</v>
      </c>
      <c r="AX238">
        <v>0</v>
      </c>
      <c r="AY238">
        <v>0</v>
      </c>
      <c r="AZ238">
        <v>0</v>
      </c>
      <c r="BA238">
        <v>5.7</v>
      </c>
      <c r="BB238">
        <v>0</v>
      </c>
      <c r="BC238">
        <v>1</v>
      </c>
      <c r="BD238">
        <v>0</v>
      </c>
      <c r="BE238">
        <v>0</v>
      </c>
      <c r="BF238">
        <v>0</v>
      </c>
      <c r="BG238">
        <v>0</v>
      </c>
      <c r="BH238">
        <v>0</v>
      </c>
      <c r="BI238">
        <v>1</v>
      </c>
      <c r="BJ238">
        <v>0</v>
      </c>
      <c r="BK238">
        <v>0</v>
      </c>
    </row>
    <row r="239" spans="1:63" x14ac:dyDescent="0.25">
      <c r="A239" s="3">
        <v>5</v>
      </c>
      <c r="B239" s="1">
        <v>5503</v>
      </c>
      <c r="C239" s="3" t="s">
        <v>798</v>
      </c>
      <c r="D239" t="s">
        <v>1235</v>
      </c>
      <c r="E239" s="3">
        <v>2</v>
      </c>
      <c r="F239" t="s">
        <v>13769</v>
      </c>
      <c r="G239" s="3">
        <v>220104005</v>
      </c>
      <c r="H239">
        <v>220104</v>
      </c>
      <c r="I239" s="3" t="s">
        <v>13768</v>
      </c>
      <c r="J239" t="s">
        <v>10393</v>
      </c>
      <c r="K239" s="3">
        <v>2</v>
      </c>
      <c r="L239">
        <v>5.8</v>
      </c>
      <c r="M239" s="3">
        <v>0</v>
      </c>
      <c r="N239">
        <v>5.7</v>
      </c>
      <c r="O239" s="3">
        <v>0</v>
      </c>
      <c r="P239">
        <v>1</v>
      </c>
      <c r="Q239" s="3">
        <v>0</v>
      </c>
      <c r="R239">
        <v>0</v>
      </c>
      <c r="S239" s="3">
        <v>0</v>
      </c>
      <c r="T239" s="3">
        <v>0</v>
      </c>
      <c r="U239">
        <v>0</v>
      </c>
      <c r="V239">
        <v>1</v>
      </c>
      <c r="W239">
        <v>0</v>
      </c>
      <c r="X239">
        <v>5.2</v>
      </c>
      <c r="Y239">
        <v>11.5</v>
      </c>
      <c r="Z239">
        <v>0</v>
      </c>
      <c r="AA239">
        <v>0</v>
      </c>
      <c r="AB239">
        <v>5.6</v>
      </c>
      <c r="AC239">
        <v>1</v>
      </c>
      <c r="AD239">
        <v>0</v>
      </c>
      <c r="AE239">
        <v>0</v>
      </c>
      <c r="AF239">
        <v>5.0999999999999996</v>
      </c>
      <c r="AG239">
        <v>0</v>
      </c>
      <c r="AH239">
        <v>0</v>
      </c>
      <c r="AI239">
        <v>1</v>
      </c>
      <c r="AJ239">
        <v>0</v>
      </c>
      <c r="AK239">
        <v>5.2</v>
      </c>
      <c r="AL239">
        <v>0</v>
      </c>
      <c r="AM239">
        <v>0</v>
      </c>
      <c r="AN239">
        <v>0</v>
      </c>
      <c r="AO239">
        <v>0</v>
      </c>
      <c r="AP239">
        <v>1</v>
      </c>
      <c r="AQ239">
        <v>5.5</v>
      </c>
      <c r="AR239">
        <v>0</v>
      </c>
      <c r="AS239">
        <v>0</v>
      </c>
      <c r="AT239">
        <v>0</v>
      </c>
      <c r="AU239">
        <v>0</v>
      </c>
      <c r="AV239">
        <v>14.8</v>
      </c>
      <c r="AW239">
        <v>4.9000000000000004</v>
      </c>
      <c r="AX239">
        <v>0</v>
      </c>
      <c r="AY239">
        <v>0</v>
      </c>
      <c r="AZ239">
        <v>0</v>
      </c>
      <c r="BA239">
        <v>5.7</v>
      </c>
      <c r="BB239">
        <v>0</v>
      </c>
      <c r="BC239">
        <v>1</v>
      </c>
      <c r="BD239">
        <v>0</v>
      </c>
      <c r="BE239">
        <v>5.0999999999999996</v>
      </c>
      <c r="BF239">
        <v>5</v>
      </c>
      <c r="BG239">
        <v>0</v>
      </c>
      <c r="BH239">
        <v>0</v>
      </c>
      <c r="BI239">
        <v>1</v>
      </c>
      <c r="BJ239">
        <v>9.6999999999999993</v>
      </c>
      <c r="BK239">
        <v>0</v>
      </c>
    </row>
    <row r="240" spans="1:63" x14ac:dyDescent="0.25">
      <c r="A240" s="3">
        <v>5</v>
      </c>
      <c r="B240" s="1">
        <v>5503</v>
      </c>
      <c r="C240" s="3" t="s">
        <v>798</v>
      </c>
      <c r="D240" t="s">
        <v>1235</v>
      </c>
      <c r="E240" s="3">
        <v>3</v>
      </c>
      <c r="F240" t="s">
        <v>13367</v>
      </c>
      <c r="G240" s="3">
        <v>220104005</v>
      </c>
      <c r="H240">
        <v>220104</v>
      </c>
      <c r="I240" s="3" t="s">
        <v>13768</v>
      </c>
      <c r="J240" t="s">
        <v>10393</v>
      </c>
      <c r="K240" s="3">
        <v>3</v>
      </c>
      <c r="L240">
        <v>5.8</v>
      </c>
      <c r="M240" s="3">
        <v>0</v>
      </c>
      <c r="N240">
        <v>5.7</v>
      </c>
      <c r="O240" s="3">
        <v>0</v>
      </c>
      <c r="P240">
        <v>1</v>
      </c>
      <c r="Q240" s="3">
        <v>0</v>
      </c>
      <c r="R240">
        <v>0</v>
      </c>
      <c r="S240" s="3">
        <v>0</v>
      </c>
      <c r="T240" s="3">
        <v>0</v>
      </c>
      <c r="U240">
        <v>0</v>
      </c>
      <c r="V240">
        <v>1</v>
      </c>
      <c r="W240">
        <v>0</v>
      </c>
      <c r="X240">
        <v>5.2</v>
      </c>
      <c r="Y240">
        <v>11.5</v>
      </c>
      <c r="Z240">
        <v>0</v>
      </c>
      <c r="AA240">
        <v>0</v>
      </c>
      <c r="AB240">
        <v>5.6</v>
      </c>
      <c r="AC240">
        <v>1</v>
      </c>
      <c r="AD240">
        <v>0</v>
      </c>
      <c r="AE240">
        <v>0</v>
      </c>
      <c r="AF240">
        <v>5.0999999999999996</v>
      </c>
      <c r="AG240">
        <v>0</v>
      </c>
      <c r="AH240">
        <v>0</v>
      </c>
      <c r="AI240">
        <v>1</v>
      </c>
      <c r="AJ240">
        <v>0</v>
      </c>
      <c r="AK240">
        <v>5.2</v>
      </c>
      <c r="AL240">
        <v>0</v>
      </c>
      <c r="AM240">
        <v>0</v>
      </c>
      <c r="AN240">
        <v>0</v>
      </c>
      <c r="AO240">
        <v>0</v>
      </c>
      <c r="AP240">
        <v>1</v>
      </c>
      <c r="AQ240">
        <v>5.5</v>
      </c>
      <c r="AR240">
        <v>0</v>
      </c>
      <c r="AS240">
        <v>0</v>
      </c>
      <c r="AT240">
        <v>0</v>
      </c>
      <c r="AU240">
        <v>0</v>
      </c>
      <c r="AV240">
        <v>14.8</v>
      </c>
      <c r="AW240">
        <v>4.9000000000000004</v>
      </c>
      <c r="AX240">
        <v>0</v>
      </c>
      <c r="AY240">
        <v>0</v>
      </c>
      <c r="AZ240">
        <v>0</v>
      </c>
      <c r="BA240">
        <v>0</v>
      </c>
      <c r="BB240">
        <v>0</v>
      </c>
      <c r="BC240">
        <v>1</v>
      </c>
      <c r="BD240">
        <v>0</v>
      </c>
      <c r="BE240">
        <v>5.0999999999999996</v>
      </c>
      <c r="BF240">
        <v>5</v>
      </c>
      <c r="BG240">
        <v>0</v>
      </c>
      <c r="BH240">
        <v>0</v>
      </c>
      <c r="BI240">
        <v>1</v>
      </c>
      <c r="BJ240">
        <v>9.6999999999999993</v>
      </c>
      <c r="BK240">
        <v>0</v>
      </c>
    </row>
    <row r="241" spans="1:63" x14ac:dyDescent="0.25">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1</v>
      </c>
      <c r="Q241" s="3">
        <v>0</v>
      </c>
      <c r="R241">
        <v>0</v>
      </c>
      <c r="S241" s="3">
        <v>0</v>
      </c>
      <c r="T241" s="3">
        <v>0</v>
      </c>
      <c r="U241">
        <v>0</v>
      </c>
      <c r="V241">
        <v>1</v>
      </c>
      <c r="W241">
        <v>0</v>
      </c>
      <c r="X241">
        <v>0</v>
      </c>
      <c r="Y241">
        <v>0</v>
      </c>
      <c r="Z241">
        <v>0</v>
      </c>
      <c r="AA241">
        <v>0</v>
      </c>
      <c r="AB241">
        <v>0</v>
      </c>
      <c r="AC241">
        <v>1</v>
      </c>
      <c r="AD241">
        <v>0</v>
      </c>
      <c r="AE241">
        <v>0</v>
      </c>
      <c r="AF241">
        <v>0</v>
      </c>
      <c r="AG241">
        <v>0</v>
      </c>
      <c r="AH241">
        <v>0</v>
      </c>
      <c r="AI241">
        <v>1</v>
      </c>
      <c r="AJ241">
        <v>0</v>
      </c>
      <c r="AK241">
        <v>0</v>
      </c>
      <c r="AL241">
        <v>0</v>
      </c>
      <c r="AM241">
        <v>0</v>
      </c>
      <c r="AN241">
        <v>0</v>
      </c>
      <c r="AO241">
        <v>0</v>
      </c>
      <c r="AP241">
        <v>1</v>
      </c>
      <c r="AQ241">
        <v>0</v>
      </c>
      <c r="AR241">
        <v>0</v>
      </c>
      <c r="AS241">
        <v>0</v>
      </c>
      <c r="AT241">
        <v>0</v>
      </c>
      <c r="AU241">
        <v>0</v>
      </c>
      <c r="AV241">
        <v>1</v>
      </c>
      <c r="AW241">
        <v>0</v>
      </c>
      <c r="AX241">
        <v>0</v>
      </c>
      <c r="AY241">
        <v>0</v>
      </c>
      <c r="AZ241">
        <v>0</v>
      </c>
      <c r="BA241">
        <v>5.7</v>
      </c>
      <c r="BB241">
        <v>0</v>
      </c>
      <c r="BC241">
        <v>1</v>
      </c>
      <c r="BD241">
        <v>0</v>
      </c>
      <c r="BE241">
        <v>0</v>
      </c>
      <c r="BF241">
        <v>0</v>
      </c>
      <c r="BG241">
        <v>0</v>
      </c>
      <c r="BH241">
        <v>0</v>
      </c>
      <c r="BI241">
        <v>1</v>
      </c>
      <c r="BJ241">
        <v>0</v>
      </c>
      <c r="BK241">
        <v>0</v>
      </c>
    </row>
    <row r="242" spans="1:63" x14ac:dyDescent="0.25">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1</v>
      </c>
      <c r="Q242" s="3">
        <v>0</v>
      </c>
      <c r="R242">
        <v>0</v>
      </c>
      <c r="S242" s="3">
        <v>0</v>
      </c>
      <c r="T242" s="3">
        <v>0</v>
      </c>
      <c r="U242">
        <v>0</v>
      </c>
      <c r="V242">
        <v>1</v>
      </c>
      <c r="W242">
        <v>0</v>
      </c>
      <c r="X242">
        <v>0</v>
      </c>
      <c r="Y242">
        <v>0</v>
      </c>
      <c r="Z242">
        <v>0</v>
      </c>
      <c r="AA242">
        <v>0</v>
      </c>
      <c r="AB242">
        <v>5.3</v>
      </c>
      <c r="AC242">
        <v>1</v>
      </c>
      <c r="AD242">
        <v>0</v>
      </c>
      <c r="AE242">
        <v>0</v>
      </c>
      <c r="AF242">
        <v>0</v>
      </c>
      <c r="AG242">
        <v>0</v>
      </c>
      <c r="AH242">
        <v>0</v>
      </c>
      <c r="AI242">
        <v>1</v>
      </c>
      <c r="AJ242">
        <v>0</v>
      </c>
      <c r="AK242">
        <v>0</v>
      </c>
      <c r="AL242">
        <v>0</v>
      </c>
      <c r="AM242">
        <v>0</v>
      </c>
      <c r="AN242">
        <v>0</v>
      </c>
      <c r="AO242">
        <v>0</v>
      </c>
      <c r="AP242">
        <v>1</v>
      </c>
      <c r="AQ242">
        <v>0</v>
      </c>
      <c r="AR242">
        <v>0</v>
      </c>
      <c r="AS242">
        <v>0</v>
      </c>
      <c r="AT242">
        <v>0</v>
      </c>
      <c r="AU242">
        <v>0</v>
      </c>
      <c r="AV242">
        <v>1</v>
      </c>
      <c r="AW242">
        <v>0</v>
      </c>
      <c r="AX242">
        <v>0</v>
      </c>
      <c r="AY242">
        <v>0</v>
      </c>
      <c r="AZ242">
        <v>0</v>
      </c>
      <c r="BA242">
        <v>0</v>
      </c>
      <c r="BB242">
        <v>0</v>
      </c>
      <c r="BC242">
        <v>1</v>
      </c>
      <c r="BD242">
        <v>0</v>
      </c>
      <c r="BE242">
        <v>0</v>
      </c>
      <c r="BF242">
        <v>0</v>
      </c>
      <c r="BG242">
        <v>0</v>
      </c>
      <c r="BH242">
        <v>0</v>
      </c>
      <c r="BI242">
        <v>1</v>
      </c>
      <c r="BJ242">
        <v>0</v>
      </c>
      <c r="BK242">
        <v>0</v>
      </c>
    </row>
    <row r="243" spans="1:63" x14ac:dyDescent="0.25">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1</v>
      </c>
      <c r="Q243" s="3">
        <v>0</v>
      </c>
      <c r="R243">
        <v>0</v>
      </c>
      <c r="S243" s="3">
        <v>5.9</v>
      </c>
      <c r="T243" s="3">
        <v>0</v>
      </c>
      <c r="U243">
        <v>5.7</v>
      </c>
      <c r="V243">
        <v>1</v>
      </c>
      <c r="W243">
        <v>0</v>
      </c>
      <c r="X243">
        <v>3.9</v>
      </c>
      <c r="Y243">
        <v>0</v>
      </c>
      <c r="Z243">
        <v>0</v>
      </c>
      <c r="AA243">
        <v>0</v>
      </c>
      <c r="AB243">
        <v>5.3</v>
      </c>
      <c r="AC243">
        <v>1</v>
      </c>
      <c r="AD243">
        <v>4.9000000000000004</v>
      </c>
      <c r="AE243">
        <v>6</v>
      </c>
      <c r="AF243">
        <v>11.8</v>
      </c>
      <c r="AG243">
        <v>0</v>
      </c>
      <c r="AH243">
        <v>5.7</v>
      </c>
      <c r="AI243">
        <v>1</v>
      </c>
      <c r="AJ243">
        <v>5.6</v>
      </c>
      <c r="AK243">
        <v>0</v>
      </c>
      <c r="AL243">
        <v>0</v>
      </c>
      <c r="AM243">
        <v>0</v>
      </c>
      <c r="AN243">
        <v>0</v>
      </c>
      <c r="AO243">
        <v>5.3</v>
      </c>
      <c r="AP243">
        <v>1</v>
      </c>
      <c r="AQ243">
        <v>0</v>
      </c>
      <c r="AR243">
        <v>4.5</v>
      </c>
      <c r="AS243">
        <v>9.1999999999999993</v>
      </c>
      <c r="AT243">
        <v>6.3</v>
      </c>
      <c r="AU243">
        <v>12.9</v>
      </c>
      <c r="AV243">
        <v>6.6</v>
      </c>
      <c r="AW243">
        <v>10.199999999999999</v>
      </c>
      <c r="AX243">
        <v>0</v>
      </c>
      <c r="AY243">
        <v>0</v>
      </c>
      <c r="AZ243">
        <v>0</v>
      </c>
      <c r="BA243">
        <v>5.5</v>
      </c>
      <c r="BB243">
        <v>0</v>
      </c>
      <c r="BC243">
        <v>1</v>
      </c>
      <c r="BD243">
        <v>0</v>
      </c>
      <c r="BE243">
        <v>0</v>
      </c>
      <c r="BF243">
        <v>0</v>
      </c>
      <c r="BG243">
        <v>0</v>
      </c>
      <c r="BH243">
        <v>0</v>
      </c>
      <c r="BI243">
        <v>1</v>
      </c>
      <c r="BJ243">
        <v>0</v>
      </c>
      <c r="BK243">
        <v>0</v>
      </c>
    </row>
    <row r="244" spans="1:63" x14ac:dyDescent="0.25">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1</v>
      </c>
      <c r="Q244" s="3">
        <v>0</v>
      </c>
      <c r="R244">
        <v>0</v>
      </c>
      <c r="S244" s="3">
        <v>5.9</v>
      </c>
      <c r="T244" s="3">
        <v>0</v>
      </c>
      <c r="U244">
        <v>5.7</v>
      </c>
      <c r="V244">
        <v>1</v>
      </c>
      <c r="W244">
        <v>0</v>
      </c>
      <c r="X244">
        <v>3.9</v>
      </c>
      <c r="Y244">
        <v>0</v>
      </c>
      <c r="Z244">
        <v>0</v>
      </c>
      <c r="AA244">
        <v>0</v>
      </c>
      <c r="AB244">
        <v>5.3</v>
      </c>
      <c r="AC244">
        <v>1</v>
      </c>
      <c r="AD244">
        <v>4.9000000000000004</v>
      </c>
      <c r="AE244">
        <v>6</v>
      </c>
      <c r="AF244">
        <v>11.8</v>
      </c>
      <c r="AG244">
        <v>0</v>
      </c>
      <c r="AH244">
        <v>5.7</v>
      </c>
      <c r="AI244">
        <v>1</v>
      </c>
      <c r="AJ244">
        <v>5.6</v>
      </c>
      <c r="AK244">
        <v>0</v>
      </c>
      <c r="AL244">
        <v>0</v>
      </c>
      <c r="AM244">
        <v>0</v>
      </c>
      <c r="AN244">
        <v>0</v>
      </c>
      <c r="AO244">
        <v>5.3</v>
      </c>
      <c r="AP244">
        <v>1</v>
      </c>
      <c r="AQ244">
        <v>0</v>
      </c>
      <c r="AR244">
        <v>0</v>
      </c>
      <c r="AS244">
        <v>0</v>
      </c>
      <c r="AT244">
        <v>0</v>
      </c>
      <c r="AU244">
        <v>0</v>
      </c>
      <c r="AV244">
        <v>1</v>
      </c>
      <c r="AW244">
        <v>16.600000000000001</v>
      </c>
      <c r="AX244">
        <v>0</v>
      </c>
      <c r="AY244">
        <v>0</v>
      </c>
      <c r="AZ244">
        <v>0</v>
      </c>
      <c r="BA244">
        <v>5.5</v>
      </c>
      <c r="BB244">
        <v>0</v>
      </c>
      <c r="BC244">
        <v>1</v>
      </c>
      <c r="BD244">
        <v>0</v>
      </c>
      <c r="BE244">
        <v>0</v>
      </c>
      <c r="BF244">
        <v>0</v>
      </c>
      <c r="BG244">
        <v>0</v>
      </c>
      <c r="BH244">
        <v>0</v>
      </c>
      <c r="BI244">
        <v>1</v>
      </c>
      <c r="BJ244">
        <v>0</v>
      </c>
      <c r="BK244">
        <v>0</v>
      </c>
    </row>
    <row r="245" spans="1:63" x14ac:dyDescent="0.25">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1</v>
      </c>
      <c r="Q245" s="3">
        <v>0</v>
      </c>
      <c r="R245">
        <v>0</v>
      </c>
      <c r="S245" s="3">
        <v>0</v>
      </c>
      <c r="T245" s="3">
        <v>0</v>
      </c>
      <c r="U245">
        <v>0</v>
      </c>
      <c r="V245">
        <v>1</v>
      </c>
      <c r="W245">
        <v>0</v>
      </c>
      <c r="X245">
        <v>0</v>
      </c>
      <c r="Y245">
        <v>0</v>
      </c>
      <c r="Z245">
        <v>0</v>
      </c>
      <c r="AA245">
        <v>0</v>
      </c>
      <c r="AB245">
        <v>5.3</v>
      </c>
      <c r="AC245">
        <v>1</v>
      </c>
      <c r="AD245">
        <v>0</v>
      </c>
      <c r="AE245">
        <v>0</v>
      </c>
      <c r="AF245">
        <v>0</v>
      </c>
      <c r="AG245">
        <v>0</v>
      </c>
      <c r="AH245">
        <v>0</v>
      </c>
      <c r="AI245">
        <v>1</v>
      </c>
      <c r="AJ245">
        <v>0</v>
      </c>
      <c r="AK245">
        <v>0</v>
      </c>
      <c r="AL245">
        <v>0</v>
      </c>
      <c r="AM245">
        <v>0</v>
      </c>
      <c r="AN245">
        <v>0</v>
      </c>
      <c r="AO245">
        <v>0</v>
      </c>
      <c r="AP245">
        <v>1</v>
      </c>
      <c r="AQ245">
        <v>0</v>
      </c>
      <c r="AR245">
        <v>0</v>
      </c>
      <c r="AS245">
        <v>0</v>
      </c>
      <c r="AT245">
        <v>0</v>
      </c>
      <c r="AU245">
        <v>0</v>
      </c>
      <c r="AV245">
        <v>1</v>
      </c>
      <c r="AW245">
        <v>0</v>
      </c>
      <c r="AX245">
        <v>0</v>
      </c>
      <c r="AY245">
        <v>0</v>
      </c>
      <c r="AZ245">
        <v>0</v>
      </c>
      <c r="BA245">
        <v>0</v>
      </c>
      <c r="BB245">
        <v>0</v>
      </c>
      <c r="BC245">
        <v>1</v>
      </c>
      <c r="BD245">
        <v>0</v>
      </c>
      <c r="BE245">
        <v>0</v>
      </c>
      <c r="BF245">
        <v>0</v>
      </c>
      <c r="BG245">
        <v>0</v>
      </c>
      <c r="BH245">
        <v>0</v>
      </c>
      <c r="BI245">
        <v>1</v>
      </c>
      <c r="BJ245">
        <v>0</v>
      </c>
      <c r="BK245">
        <v>0</v>
      </c>
    </row>
    <row r="246" spans="1:63" x14ac:dyDescent="0.25">
      <c r="A246" s="3">
        <v>5</v>
      </c>
      <c r="B246" s="1">
        <v>5506</v>
      </c>
      <c r="C246" s="3" t="s">
        <v>798</v>
      </c>
      <c r="D246" t="s">
        <v>1241</v>
      </c>
      <c r="E246" s="3">
        <v>1</v>
      </c>
      <c r="F246" t="s">
        <v>13767</v>
      </c>
      <c r="G246" s="3">
        <v>220104005</v>
      </c>
      <c r="H246">
        <v>220104</v>
      </c>
      <c r="I246" s="3" t="s">
        <v>13768</v>
      </c>
      <c r="J246" t="s">
        <v>10393</v>
      </c>
      <c r="K246" s="3">
        <v>1</v>
      </c>
      <c r="L246">
        <v>0</v>
      </c>
      <c r="M246" s="3">
        <v>0</v>
      </c>
      <c r="N246">
        <v>4.4000000000000004</v>
      </c>
      <c r="O246" s="3">
        <v>0</v>
      </c>
      <c r="P246">
        <v>1</v>
      </c>
      <c r="Q246" s="3">
        <v>0</v>
      </c>
      <c r="R246">
        <v>0</v>
      </c>
      <c r="S246" s="3">
        <v>0</v>
      </c>
      <c r="T246" s="3">
        <v>0</v>
      </c>
      <c r="U246">
        <v>8.6999999999999993</v>
      </c>
      <c r="V246">
        <v>1</v>
      </c>
      <c r="W246">
        <v>0</v>
      </c>
      <c r="X246">
        <v>0</v>
      </c>
      <c r="Y246">
        <v>0</v>
      </c>
      <c r="Z246">
        <v>0</v>
      </c>
      <c r="AA246">
        <v>0</v>
      </c>
      <c r="AB246">
        <v>0</v>
      </c>
      <c r="AC246">
        <v>1</v>
      </c>
      <c r="AD246">
        <v>0</v>
      </c>
      <c r="AE246">
        <v>0</v>
      </c>
      <c r="AF246">
        <v>0</v>
      </c>
      <c r="AG246">
        <v>0</v>
      </c>
      <c r="AH246">
        <v>4.3</v>
      </c>
      <c r="AI246">
        <v>1</v>
      </c>
      <c r="AJ246">
        <v>0</v>
      </c>
      <c r="AK246">
        <v>0</v>
      </c>
      <c r="AL246">
        <v>0</v>
      </c>
      <c r="AM246">
        <v>0</v>
      </c>
      <c r="AN246">
        <v>0</v>
      </c>
      <c r="AO246">
        <v>0</v>
      </c>
      <c r="AP246">
        <v>1</v>
      </c>
      <c r="AQ246">
        <v>0</v>
      </c>
      <c r="AR246">
        <v>0</v>
      </c>
      <c r="AS246">
        <v>0</v>
      </c>
      <c r="AT246">
        <v>0</v>
      </c>
      <c r="AU246">
        <v>0</v>
      </c>
      <c r="AV246">
        <v>1</v>
      </c>
      <c r="AW246">
        <v>0</v>
      </c>
      <c r="AX246">
        <v>0</v>
      </c>
      <c r="AY246">
        <v>0</v>
      </c>
      <c r="AZ246">
        <v>0</v>
      </c>
      <c r="BA246">
        <v>0</v>
      </c>
      <c r="BB246">
        <v>0</v>
      </c>
      <c r="BC246">
        <v>1</v>
      </c>
      <c r="BD246">
        <v>0</v>
      </c>
      <c r="BE246">
        <v>0</v>
      </c>
      <c r="BF246">
        <v>3.6</v>
      </c>
      <c r="BG246">
        <v>0</v>
      </c>
      <c r="BH246">
        <v>0</v>
      </c>
      <c r="BI246">
        <v>1</v>
      </c>
      <c r="BJ246">
        <v>0</v>
      </c>
      <c r="BK246">
        <v>0</v>
      </c>
    </row>
    <row r="247" spans="1:63" x14ac:dyDescent="0.25">
      <c r="A247" s="3">
        <v>5</v>
      </c>
      <c r="B247" s="1">
        <v>5506</v>
      </c>
      <c r="C247" s="3" t="s">
        <v>798</v>
      </c>
      <c r="D247" t="s">
        <v>1241</v>
      </c>
      <c r="E247" s="3">
        <v>2</v>
      </c>
      <c r="F247" t="s">
        <v>13769</v>
      </c>
      <c r="G247" s="3">
        <v>220104005</v>
      </c>
      <c r="H247">
        <v>220104</v>
      </c>
      <c r="I247" s="3" t="s">
        <v>13768</v>
      </c>
      <c r="J247" t="s">
        <v>10393</v>
      </c>
      <c r="K247" s="3">
        <v>2</v>
      </c>
      <c r="L247">
        <v>0</v>
      </c>
      <c r="M247" s="3">
        <v>4.4000000000000004</v>
      </c>
      <c r="N247">
        <v>8.8000000000000007</v>
      </c>
      <c r="O247" s="3">
        <v>0</v>
      </c>
      <c r="P247">
        <v>1</v>
      </c>
      <c r="Q247" s="3">
        <v>0</v>
      </c>
      <c r="R247">
        <v>0</v>
      </c>
      <c r="S247" s="3">
        <v>0</v>
      </c>
      <c r="T247" s="3">
        <v>3.6</v>
      </c>
      <c r="U247">
        <v>7.2</v>
      </c>
      <c r="V247">
        <v>1</v>
      </c>
      <c r="W247">
        <v>3.5</v>
      </c>
      <c r="X247">
        <v>4.3</v>
      </c>
      <c r="Y247">
        <v>0</v>
      </c>
      <c r="Z247">
        <v>4.4000000000000004</v>
      </c>
      <c r="AA247">
        <v>0</v>
      </c>
      <c r="AB247">
        <v>4.4000000000000004</v>
      </c>
      <c r="AC247">
        <v>1</v>
      </c>
      <c r="AD247">
        <v>0</v>
      </c>
      <c r="AE247">
        <v>0</v>
      </c>
      <c r="AF247">
        <v>0</v>
      </c>
      <c r="AG247">
        <v>0</v>
      </c>
      <c r="AH247">
        <v>3.6</v>
      </c>
      <c r="AI247">
        <v>1</v>
      </c>
      <c r="AJ247">
        <v>0</v>
      </c>
      <c r="AK247">
        <v>0</v>
      </c>
      <c r="AL247">
        <v>4.4000000000000004</v>
      </c>
      <c r="AM247">
        <v>4.4000000000000004</v>
      </c>
      <c r="AN247">
        <v>0</v>
      </c>
      <c r="AO247">
        <v>8.8000000000000007</v>
      </c>
      <c r="AP247">
        <v>1</v>
      </c>
      <c r="AQ247">
        <v>8.8000000000000007</v>
      </c>
      <c r="AR247">
        <v>11.1</v>
      </c>
      <c r="AS247">
        <v>0</v>
      </c>
      <c r="AT247">
        <v>3.6</v>
      </c>
      <c r="AU247">
        <v>0</v>
      </c>
      <c r="AV247">
        <v>7.1</v>
      </c>
      <c r="AW247">
        <v>3.5</v>
      </c>
      <c r="AX247">
        <v>0</v>
      </c>
      <c r="AY247">
        <v>0</v>
      </c>
      <c r="AZ247">
        <v>0</v>
      </c>
      <c r="BA247">
        <v>0</v>
      </c>
      <c r="BB247">
        <v>8.8000000000000007</v>
      </c>
      <c r="BC247">
        <v>1</v>
      </c>
      <c r="BD247">
        <v>8.8000000000000007</v>
      </c>
      <c r="BE247">
        <v>0</v>
      </c>
      <c r="BF247">
        <v>3.6</v>
      </c>
      <c r="BG247">
        <v>3.6</v>
      </c>
      <c r="BH247">
        <v>0</v>
      </c>
      <c r="BI247">
        <v>3.5</v>
      </c>
      <c r="BJ247">
        <v>0</v>
      </c>
      <c r="BK247">
        <v>3.6</v>
      </c>
    </row>
    <row r="248" spans="1:63" x14ac:dyDescent="0.25">
      <c r="A248" s="3">
        <v>5</v>
      </c>
      <c r="B248" s="1">
        <v>5506</v>
      </c>
      <c r="C248" s="3" t="s">
        <v>798</v>
      </c>
      <c r="D248" t="s">
        <v>1241</v>
      </c>
      <c r="E248" s="3">
        <v>3</v>
      </c>
      <c r="F248" t="s">
        <v>13367</v>
      </c>
      <c r="G248" s="3">
        <v>220104005</v>
      </c>
      <c r="H248">
        <v>220104</v>
      </c>
      <c r="I248" s="3" t="s">
        <v>13768</v>
      </c>
      <c r="J248" t="s">
        <v>10393</v>
      </c>
      <c r="K248" s="3">
        <v>3</v>
      </c>
      <c r="L248">
        <v>0</v>
      </c>
      <c r="M248" s="3">
        <v>4.4000000000000004</v>
      </c>
      <c r="N248">
        <v>4.4000000000000004</v>
      </c>
      <c r="O248" s="3">
        <v>0</v>
      </c>
      <c r="P248">
        <v>1</v>
      </c>
      <c r="Q248" s="3">
        <v>0</v>
      </c>
      <c r="R248">
        <v>0</v>
      </c>
      <c r="S248" s="3">
        <v>0</v>
      </c>
      <c r="T248" s="3">
        <v>3.6</v>
      </c>
      <c r="U248">
        <v>0</v>
      </c>
      <c r="V248">
        <v>1</v>
      </c>
      <c r="W248">
        <v>3.5</v>
      </c>
      <c r="X248">
        <v>4.3</v>
      </c>
      <c r="Y248">
        <v>0</v>
      </c>
      <c r="Z248">
        <v>4.4000000000000004</v>
      </c>
      <c r="AA248">
        <v>0</v>
      </c>
      <c r="AB248">
        <v>4.4000000000000004</v>
      </c>
      <c r="AC248">
        <v>1</v>
      </c>
      <c r="AD248">
        <v>0</v>
      </c>
      <c r="AE248">
        <v>0</v>
      </c>
      <c r="AF248">
        <v>0</v>
      </c>
      <c r="AG248">
        <v>0</v>
      </c>
      <c r="AH248">
        <v>0</v>
      </c>
      <c r="AI248">
        <v>1</v>
      </c>
      <c r="AJ248">
        <v>0</v>
      </c>
      <c r="AK248">
        <v>0</v>
      </c>
      <c r="AL248">
        <v>4.4000000000000004</v>
      </c>
      <c r="AM248">
        <v>4.4000000000000004</v>
      </c>
      <c r="AN248">
        <v>0</v>
      </c>
      <c r="AO248">
        <v>8.8000000000000007</v>
      </c>
      <c r="AP248">
        <v>1</v>
      </c>
      <c r="AQ248">
        <v>8.8000000000000007</v>
      </c>
      <c r="AR248">
        <v>11.1</v>
      </c>
      <c r="AS248">
        <v>0</v>
      </c>
      <c r="AT248">
        <v>3.6</v>
      </c>
      <c r="AU248">
        <v>0</v>
      </c>
      <c r="AV248">
        <v>7.1</v>
      </c>
      <c r="AW248">
        <v>3.5</v>
      </c>
      <c r="AX248">
        <v>0</v>
      </c>
      <c r="AY248">
        <v>0</v>
      </c>
      <c r="AZ248">
        <v>0</v>
      </c>
      <c r="BA248">
        <v>0</v>
      </c>
      <c r="BB248">
        <v>8.8000000000000007</v>
      </c>
      <c r="BC248">
        <v>1</v>
      </c>
      <c r="BD248">
        <v>8.8000000000000007</v>
      </c>
      <c r="BE248">
        <v>0</v>
      </c>
      <c r="BF248">
        <v>0</v>
      </c>
      <c r="BG248">
        <v>3.6</v>
      </c>
      <c r="BH248">
        <v>0</v>
      </c>
      <c r="BI248">
        <v>3.5</v>
      </c>
      <c r="BJ248">
        <v>0</v>
      </c>
      <c r="BK248">
        <v>3.6</v>
      </c>
    </row>
    <row r="249" spans="1:63" x14ac:dyDescent="0.25">
      <c r="A249" s="3">
        <v>5</v>
      </c>
      <c r="B249" s="1">
        <v>5506</v>
      </c>
      <c r="C249" s="3" t="s">
        <v>798</v>
      </c>
      <c r="D249" t="s">
        <v>1241</v>
      </c>
      <c r="E249" s="3">
        <v>4</v>
      </c>
      <c r="F249" t="s">
        <v>13369</v>
      </c>
      <c r="G249" s="3">
        <v>220104005</v>
      </c>
      <c r="H249">
        <v>220104</v>
      </c>
      <c r="I249" s="3" t="s">
        <v>13768</v>
      </c>
      <c r="J249" t="s">
        <v>10393</v>
      </c>
      <c r="K249" s="3">
        <v>4</v>
      </c>
      <c r="L249">
        <v>0</v>
      </c>
      <c r="M249" s="3">
        <v>0</v>
      </c>
      <c r="N249">
        <v>4.4000000000000004</v>
      </c>
      <c r="O249" s="3">
        <v>0</v>
      </c>
      <c r="P249">
        <v>1</v>
      </c>
      <c r="Q249" s="3">
        <v>0</v>
      </c>
      <c r="R249">
        <v>0</v>
      </c>
      <c r="S249" s="3">
        <v>0</v>
      </c>
      <c r="T249" s="3">
        <v>0</v>
      </c>
      <c r="U249">
        <v>7.2</v>
      </c>
      <c r="V249">
        <v>1</v>
      </c>
      <c r="W249">
        <v>0</v>
      </c>
      <c r="X249">
        <v>0</v>
      </c>
      <c r="Y249">
        <v>0</v>
      </c>
      <c r="Z249">
        <v>0</v>
      </c>
      <c r="AA249">
        <v>0</v>
      </c>
      <c r="AB249">
        <v>0</v>
      </c>
      <c r="AC249">
        <v>1</v>
      </c>
      <c r="AD249">
        <v>0</v>
      </c>
      <c r="AE249">
        <v>0</v>
      </c>
      <c r="AF249">
        <v>0</v>
      </c>
      <c r="AG249">
        <v>0</v>
      </c>
      <c r="AH249">
        <v>3.6</v>
      </c>
      <c r="AI249">
        <v>1</v>
      </c>
      <c r="AJ249">
        <v>0</v>
      </c>
      <c r="AK249">
        <v>0</v>
      </c>
      <c r="AL249">
        <v>0</v>
      </c>
      <c r="AM249">
        <v>0</v>
      </c>
      <c r="AN249">
        <v>0</v>
      </c>
      <c r="AO249">
        <v>0</v>
      </c>
      <c r="AP249">
        <v>1</v>
      </c>
      <c r="AQ249">
        <v>0</v>
      </c>
      <c r="AR249">
        <v>0</v>
      </c>
      <c r="AS249">
        <v>0</v>
      </c>
      <c r="AT249">
        <v>0</v>
      </c>
      <c r="AU249">
        <v>0</v>
      </c>
      <c r="AV249">
        <v>1</v>
      </c>
      <c r="AW249">
        <v>0</v>
      </c>
      <c r="AX249">
        <v>0</v>
      </c>
      <c r="AY249">
        <v>0</v>
      </c>
      <c r="AZ249">
        <v>0</v>
      </c>
      <c r="BA249">
        <v>0</v>
      </c>
      <c r="BB249">
        <v>0</v>
      </c>
      <c r="BC249">
        <v>1</v>
      </c>
      <c r="BD249">
        <v>0</v>
      </c>
      <c r="BE249">
        <v>0</v>
      </c>
      <c r="BF249">
        <v>3.6</v>
      </c>
      <c r="BG249">
        <v>0</v>
      </c>
      <c r="BH249">
        <v>0</v>
      </c>
      <c r="BI249">
        <v>1</v>
      </c>
      <c r="BJ249">
        <v>0</v>
      </c>
      <c r="BK249">
        <v>0</v>
      </c>
    </row>
    <row r="250" spans="1:63" x14ac:dyDescent="0.25">
      <c r="A250" s="3">
        <v>5</v>
      </c>
      <c r="B250" s="1">
        <v>5601</v>
      </c>
      <c r="C250" s="3" t="s">
        <v>798</v>
      </c>
      <c r="D250" t="s">
        <v>1244</v>
      </c>
      <c r="E250" s="3">
        <v>1</v>
      </c>
      <c r="F250" t="s">
        <v>13767</v>
      </c>
      <c r="G250" s="3">
        <v>220104005</v>
      </c>
      <c r="H250">
        <v>220104</v>
      </c>
      <c r="I250" s="3" t="s">
        <v>13768</v>
      </c>
      <c r="J250" t="s">
        <v>10393</v>
      </c>
      <c r="K250" s="3">
        <v>1</v>
      </c>
      <c r="L250">
        <v>0</v>
      </c>
      <c r="M250" s="3">
        <v>0</v>
      </c>
      <c r="N250">
        <v>1.1000000000000001</v>
      </c>
      <c r="O250" s="3">
        <v>0</v>
      </c>
      <c r="P250">
        <v>1</v>
      </c>
      <c r="Q250" s="3">
        <v>1.1000000000000001</v>
      </c>
      <c r="R250">
        <v>2.2000000000000002</v>
      </c>
      <c r="S250" s="3">
        <v>2.1</v>
      </c>
      <c r="T250" s="3">
        <v>2.1</v>
      </c>
      <c r="U250">
        <v>0</v>
      </c>
      <c r="V250">
        <v>1.1000000000000001</v>
      </c>
      <c r="W250">
        <v>0</v>
      </c>
      <c r="X250">
        <v>0</v>
      </c>
      <c r="Y250">
        <v>1.1000000000000001</v>
      </c>
      <c r="Z250">
        <v>3.3</v>
      </c>
      <c r="AA250">
        <v>2.2000000000000002</v>
      </c>
      <c r="AB250">
        <v>1.1000000000000001</v>
      </c>
      <c r="AC250">
        <v>1.1000000000000001</v>
      </c>
      <c r="AD250">
        <v>1.1000000000000001</v>
      </c>
      <c r="AE250">
        <v>0</v>
      </c>
      <c r="AF250">
        <v>1.1000000000000001</v>
      </c>
      <c r="AG250">
        <v>0</v>
      </c>
      <c r="AH250">
        <v>1.1000000000000001</v>
      </c>
      <c r="AI250">
        <v>1</v>
      </c>
      <c r="AJ250">
        <v>0</v>
      </c>
      <c r="AK250">
        <v>0</v>
      </c>
      <c r="AL250">
        <v>2.2000000000000002</v>
      </c>
      <c r="AM250">
        <v>0</v>
      </c>
      <c r="AN250">
        <v>1.1000000000000001</v>
      </c>
      <c r="AO250">
        <v>1.1000000000000001</v>
      </c>
      <c r="AP250">
        <v>1.1000000000000001</v>
      </c>
      <c r="AQ250">
        <v>2.2000000000000002</v>
      </c>
      <c r="AR250">
        <v>0</v>
      </c>
      <c r="AS250">
        <v>0</v>
      </c>
      <c r="AT250">
        <v>0</v>
      </c>
      <c r="AU250">
        <v>0</v>
      </c>
      <c r="AV250">
        <v>1</v>
      </c>
      <c r="AW250">
        <v>0</v>
      </c>
      <c r="AX250">
        <v>0</v>
      </c>
      <c r="AY250">
        <v>1.1000000000000001</v>
      </c>
      <c r="AZ250">
        <v>0</v>
      </c>
      <c r="BA250">
        <v>0</v>
      </c>
      <c r="BB250">
        <v>2.2000000000000002</v>
      </c>
      <c r="BC250">
        <v>3.3</v>
      </c>
      <c r="BD250">
        <v>0</v>
      </c>
      <c r="BE250">
        <v>3</v>
      </c>
      <c r="BF250">
        <v>0</v>
      </c>
      <c r="BG250">
        <v>0</v>
      </c>
      <c r="BH250">
        <v>0</v>
      </c>
      <c r="BI250">
        <v>1</v>
      </c>
      <c r="BJ250">
        <v>0</v>
      </c>
      <c r="BK250">
        <v>2</v>
      </c>
    </row>
    <row r="251" spans="1:63" x14ac:dyDescent="0.25">
      <c r="A251" s="3">
        <v>5</v>
      </c>
      <c r="B251" s="1">
        <v>5601</v>
      </c>
      <c r="C251" s="3" t="s">
        <v>798</v>
      </c>
      <c r="D251" t="s">
        <v>1244</v>
      </c>
      <c r="E251" s="3">
        <v>2</v>
      </c>
      <c r="F251" t="s">
        <v>13769</v>
      </c>
      <c r="G251" s="3">
        <v>220104005</v>
      </c>
      <c r="H251">
        <v>220104</v>
      </c>
      <c r="I251" s="3" t="s">
        <v>13768</v>
      </c>
      <c r="J251" t="s">
        <v>10393</v>
      </c>
      <c r="K251" s="3">
        <v>2</v>
      </c>
      <c r="L251">
        <v>3.3</v>
      </c>
      <c r="M251" s="3">
        <v>0</v>
      </c>
      <c r="N251">
        <v>8.8000000000000007</v>
      </c>
      <c r="O251" s="3">
        <v>4.4000000000000004</v>
      </c>
      <c r="P251">
        <v>4.3</v>
      </c>
      <c r="Q251" s="3">
        <v>6.5</v>
      </c>
      <c r="R251">
        <v>4.9000000000000004</v>
      </c>
      <c r="S251" s="3">
        <v>2.9</v>
      </c>
      <c r="T251" s="3">
        <v>5.9</v>
      </c>
      <c r="U251">
        <v>6.8</v>
      </c>
      <c r="V251">
        <v>3.9</v>
      </c>
      <c r="W251">
        <v>6.7</v>
      </c>
      <c r="X251">
        <v>9.3000000000000007</v>
      </c>
      <c r="Y251">
        <v>6.6</v>
      </c>
      <c r="Z251">
        <v>5.5</v>
      </c>
      <c r="AA251">
        <v>3.3</v>
      </c>
      <c r="AB251">
        <v>6.6</v>
      </c>
      <c r="AC251">
        <v>4.3</v>
      </c>
      <c r="AD251">
        <v>5.4</v>
      </c>
      <c r="AE251">
        <v>3</v>
      </c>
      <c r="AF251">
        <v>4.9000000000000004</v>
      </c>
      <c r="AG251">
        <v>2.9</v>
      </c>
      <c r="AH251">
        <v>4.8</v>
      </c>
      <c r="AI251">
        <v>7.7</v>
      </c>
      <c r="AJ251">
        <v>4.8</v>
      </c>
      <c r="AK251">
        <v>4.0999999999999996</v>
      </c>
      <c r="AL251">
        <v>3.3</v>
      </c>
      <c r="AM251">
        <v>5.5</v>
      </c>
      <c r="AN251">
        <v>5.5</v>
      </c>
      <c r="AO251">
        <v>4.4000000000000004</v>
      </c>
      <c r="AP251">
        <v>4.3</v>
      </c>
      <c r="AQ251">
        <v>4.3</v>
      </c>
      <c r="AR251">
        <v>1</v>
      </c>
      <c r="AS251">
        <v>4.9000000000000004</v>
      </c>
      <c r="AT251">
        <v>1</v>
      </c>
      <c r="AU251">
        <v>7.7</v>
      </c>
      <c r="AV251">
        <v>1.9</v>
      </c>
      <c r="AW251">
        <v>5.7</v>
      </c>
      <c r="AX251">
        <v>10.3</v>
      </c>
      <c r="AY251">
        <v>4.4000000000000004</v>
      </c>
      <c r="AZ251">
        <v>3.3</v>
      </c>
      <c r="BA251">
        <v>2.2000000000000002</v>
      </c>
      <c r="BB251">
        <v>5.5</v>
      </c>
      <c r="BC251">
        <v>7.6</v>
      </c>
      <c r="BD251">
        <v>5.4</v>
      </c>
      <c r="BE251">
        <v>4.9000000000000004</v>
      </c>
      <c r="BF251">
        <v>3.9</v>
      </c>
      <c r="BG251">
        <v>5.8</v>
      </c>
      <c r="BH251">
        <v>0</v>
      </c>
      <c r="BI251">
        <v>6.7</v>
      </c>
      <c r="BJ251">
        <v>2.9</v>
      </c>
      <c r="BK251">
        <v>5.9</v>
      </c>
    </row>
    <row r="252" spans="1:63" x14ac:dyDescent="0.25">
      <c r="A252" s="3">
        <v>5</v>
      </c>
      <c r="B252" s="1">
        <v>5601</v>
      </c>
      <c r="C252" s="3" t="s">
        <v>798</v>
      </c>
      <c r="D252" t="s">
        <v>1244</v>
      </c>
      <c r="E252" s="3">
        <v>3</v>
      </c>
      <c r="F252" t="s">
        <v>13367</v>
      </c>
      <c r="G252" s="3">
        <v>220104005</v>
      </c>
      <c r="H252">
        <v>220104</v>
      </c>
      <c r="I252" s="3" t="s">
        <v>13768</v>
      </c>
      <c r="J252" t="s">
        <v>10393</v>
      </c>
      <c r="K252" s="3">
        <v>3</v>
      </c>
      <c r="L252">
        <v>3.3</v>
      </c>
      <c r="M252" s="3">
        <v>0</v>
      </c>
      <c r="N252">
        <v>7.7</v>
      </c>
      <c r="O252" s="3">
        <v>4.4000000000000004</v>
      </c>
      <c r="P252">
        <v>4.3</v>
      </c>
      <c r="Q252" s="3">
        <v>5.4</v>
      </c>
      <c r="R252">
        <v>3</v>
      </c>
      <c r="S252" s="3">
        <v>1</v>
      </c>
      <c r="T252" s="3">
        <v>3.9</v>
      </c>
      <c r="U252">
        <v>6.8</v>
      </c>
      <c r="V252">
        <v>2.9</v>
      </c>
      <c r="W252">
        <v>5.8</v>
      </c>
      <c r="X252">
        <v>9.3000000000000007</v>
      </c>
      <c r="Y252">
        <v>5.5</v>
      </c>
      <c r="Z252">
        <v>2.2000000000000002</v>
      </c>
      <c r="AA252">
        <v>1.1000000000000001</v>
      </c>
      <c r="AB252">
        <v>5.5</v>
      </c>
      <c r="AC252">
        <v>3.3</v>
      </c>
      <c r="AD252">
        <v>4.3</v>
      </c>
      <c r="AE252">
        <v>3</v>
      </c>
      <c r="AF252">
        <v>3.9</v>
      </c>
      <c r="AG252">
        <v>2.9</v>
      </c>
      <c r="AH252">
        <v>3.9</v>
      </c>
      <c r="AI252">
        <v>7.7</v>
      </c>
      <c r="AJ252">
        <v>4.8</v>
      </c>
      <c r="AK252">
        <v>4.0999999999999996</v>
      </c>
      <c r="AL252">
        <v>2.2000000000000002</v>
      </c>
      <c r="AM252">
        <v>5.5</v>
      </c>
      <c r="AN252">
        <v>4.4000000000000004</v>
      </c>
      <c r="AO252">
        <v>3.3</v>
      </c>
      <c r="AP252">
        <v>3.3</v>
      </c>
      <c r="AQ252">
        <v>2.2000000000000002</v>
      </c>
      <c r="AR252">
        <v>1</v>
      </c>
      <c r="AS252">
        <v>4.9000000000000004</v>
      </c>
      <c r="AT252">
        <v>1</v>
      </c>
      <c r="AU252">
        <v>7.7</v>
      </c>
      <c r="AV252">
        <v>1.9</v>
      </c>
      <c r="AW252">
        <v>5.7</v>
      </c>
      <c r="AX252">
        <v>10.3</v>
      </c>
      <c r="AY252">
        <v>3.3</v>
      </c>
      <c r="AZ252">
        <v>3.3</v>
      </c>
      <c r="BA252">
        <v>2.2000000000000002</v>
      </c>
      <c r="BB252">
        <v>4.4000000000000004</v>
      </c>
      <c r="BC252">
        <v>4.3</v>
      </c>
      <c r="BD252">
        <v>5.4</v>
      </c>
      <c r="BE252">
        <v>3</v>
      </c>
      <c r="BF252">
        <v>3.9</v>
      </c>
      <c r="BG252">
        <v>5.8</v>
      </c>
      <c r="BH252">
        <v>0</v>
      </c>
      <c r="BI252">
        <v>6.7</v>
      </c>
      <c r="BJ252">
        <v>2.9</v>
      </c>
      <c r="BK252">
        <v>3.9</v>
      </c>
    </row>
    <row r="253" spans="1:63" x14ac:dyDescent="0.25">
      <c r="A253" s="3">
        <v>5</v>
      </c>
      <c r="B253" s="1">
        <v>5601</v>
      </c>
      <c r="C253" s="3" t="s">
        <v>798</v>
      </c>
      <c r="D253" t="s">
        <v>1244</v>
      </c>
      <c r="E253" s="3">
        <v>4</v>
      </c>
      <c r="F253" t="s">
        <v>13369</v>
      </c>
      <c r="G253" s="3">
        <v>220104005</v>
      </c>
      <c r="H253">
        <v>220104</v>
      </c>
      <c r="I253" s="3" t="s">
        <v>13768</v>
      </c>
      <c r="J253" t="s">
        <v>10393</v>
      </c>
      <c r="K253" s="3">
        <v>4</v>
      </c>
      <c r="L253">
        <v>0</v>
      </c>
      <c r="M253" s="3">
        <v>0</v>
      </c>
      <c r="N253">
        <v>1.1000000000000001</v>
      </c>
      <c r="O253" s="3">
        <v>0</v>
      </c>
      <c r="P253">
        <v>1</v>
      </c>
      <c r="Q253" s="3">
        <v>1.1000000000000001</v>
      </c>
      <c r="R253">
        <v>2</v>
      </c>
      <c r="S253" s="3">
        <v>2</v>
      </c>
      <c r="T253" s="3">
        <v>2</v>
      </c>
      <c r="U253">
        <v>0</v>
      </c>
      <c r="V253">
        <v>1</v>
      </c>
      <c r="W253">
        <v>1</v>
      </c>
      <c r="X253">
        <v>0</v>
      </c>
      <c r="Y253">
        <v>1.1000000000000001</v>
      </c>
      <c r="Z253">
        <v>3.3</v>
      </c>
      <c r="AA253">
        <v>2.2000000000000002</v>
      </c>
      <c r="AB253">
        <v>1.1000000000000001</v>
      </c>
      <c r="AC253">
        <v>1.1000000000000001</v>
      </c>
      <c r="AD253">
        <v>1.1000000000000001</v>
      </c>
      <c r="AE253">
        <v>0</v>
      </c>
      <c r="AF253">
        <v>1</v>
      </c>
      <c r="AG253">
        <v>0</v>
      </c>
      <c r="AH253">
        <v>1</v>
      </c>
      <c r="AI253">
        <v>1</v>
      </c>
      <c r="AJ253">
        <v>0</v>
      </c>
      <c r="AK253">
        <v>0</v>
      </c>
      <c r="AL253">
        <v>1.1000000000000001</v>
      </c>
      <c r="AM253">
        <v>0</v>
      </c>
      <c r="AN253">
        <v>1.1000000000000001</v>
      </c>
      <c r="AO253">
        <v>1.1000000000000001</v>
      </c>
      <c r="AP253">
        <v>1.1000000000000001</v>
      </c>
      <c r="AQ253">
        <v>2.2000000000000002</v>
      </c>
      <c r="AR253">
        <v>0</v>
      </c>
      <c r="AS253">
        <v>0</v>
      </c>
      <c r="AT253">
        <v>0</v>
      </c>
      <c r="AU253">
        <v>0</v>
      </c>
      <c r="AV253">
        <v>1</v>
      </c>
      <c r="AW253">
        <v>0</v>
      </c>
      <c r="AX253">
        <v>0</v>
      </c>
      <c r="AY253">
        <v>1.1000000000000001</v>
      </c>
      <c r="AZ253">
        <v>0</v>
      </c>
      <c r="BA253">
        <v>0</v>
      </c>
      <c r="BB253">
        <v>1.1000000000000001</v>
      </c>
      <c r="BC253">
        <v>3.3</v>
      </c>
      <c r="BD253">
        <v>0</v>
      </c>
      <c r="BE253">
        <v>2</v>
      </c>
      <c r="BF253">
        <v>0</v>
      </c>
      <c r="BG253">
        <v>0</v>
      </c>
      <c r="BH253">
        <v>0</v>
      </c>
      <c r="BI253">
        <v>1</v>
      </c>
      <c r="BJ253">
        <v>0</v>
      </c>
      <c r="BK253">
        <v>2</v>
      </c>
    </row>
    <row r="254" spans="1:63" x14ac:dyDescent="0.25">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1</v>
      </c>
      <c r="Q254" s="3">
        <v>0</v>
      </c>
      <c r="R254">
        <v>0</v>
      </c>
      <c r="S254" s="3">
        <v>0</v>
      </c>
      <c r="T254" s="3">
        <v>0</v>
      </c>
      <c r="U254">
        <v>0</v>
      </c>
      <c r="V254">
        <v>1</v>
      </c>
      <c r="W254">
        <v>0</v>
      </c>
      <c r="X254">
        <v>0</v>
      </c>
      <c r="Y254">
        <v>0</v>
      </c>
      <c r="Z254">
        <v>0</v>
      </c>
      <c r="AA254">
        <v>0</v>
      </c>
      <c r="AB254">
        <v>0</v>
      </c>
      <c r="AC254">
        <v>1</v>
      </c>
      <c r="AD254">
        <v>0</v>
      </c>
      <c r="AE254">
        <v>0</v>
      </c>
      <c r="AF254">
        <v>0</v>
      </c>
      <c r="AG254">
        <v>0</v>
      </c>
      <c r="AH254">
        <v>0</v>
      </c>
      <c r="AI254">
        <v>6.1</v>
      </c>
      <c r="AJ254">
        <v>0</v>
      </c>
      <c r="AK254">
        <v>0</v>
      </c>
      <c r="AL254">
        <v>0</v>
      </c>
      <c r="AM254">
        <v>8.6</v>
      </c>
      <c r="AN254">
        <v>0</v>
      </c>
      <c r="AO254">
        <v>0</v>
      </c>
      <c r="AP254">
        <v>1</v>
      </c>
      <c r="AQ254">
        <v>0</v>
      </c>
      <c r="AR254">
        <v>0</v>
      </c>
      <c r="AS254">
        <v>0</v>
      </c>
      <c r="AT254">
        <v>0</v>
      </c>
      <c r="AU254">
        <v>0</v>
      </c>
      <c r="AV254">
        <v>1</v>
      </c>
      <c r="AW254">
        <v>0</v>
      </c>
      <c r="AX254">
        <v>0</v>
      </c>
      <c r="AY254">
        <v>8.9</v>
      </c>
      <c r="AZ254">
        <v>0</v>
      </c>
      <c r="BA254">
        <v>0</v>
      </c>
      <c r="BB254">
        <v>0</v>
      </c>
      <c r="BC254">
        <v>1</v>
      </c>
      <c r="BD254">
        <v>0</v>
      </c>
      <c r="BE254">
        <v>13.7</v>
      </c>
      <c r="BF254">
        <v>0</v>
      </c>
      <c r="BG254">
        <v>0</v>
      </c>
      <c r="BH254">
        <v>0</v>
      </c>
      <c r="BI254">
        <v>1</v>
      </c>
      <c r="BJ254">
        <v>0</v>
      </c>
      <c r="BK254">
        <v>0</v>
      </c>
    </row>
    <row r="255" spans="1:63" x14ac:dyDescent="0.25">
      <c r="A255" s="3">
        <v>5</v>
      </c>
      <c r="B255" s="1">
        <v>5602</v>
      </c>
      <c r="C255" s="3" t="s">
        <v>798</v>
      </c>
      <c r="D255" t="s">
        <v>1247</v>
      </c>
      <c r="E255" s="3">
        <v>2</v>
      </c>
      <c r="F255" t="s">
        <v>13769</v>
      </c>
      <c r="G255" s="3">
        <v>220104005</v>
      </c>
      <c r="H255">
        <v>220104</v>
      </c>
      <c r="I255" s="3" t="s">
        <v>13768</v>
      </c>
      <c r="J255" t="s">
        <v>10393</v>
      </c>
      <c r="K255" s="3">
        <v>2</v>
      </c>
      <c r="L255">
        <v>17.7</v>
      </c>
      <c r="M255" s="3">
        <v>0</v>
      </c>
      <c r="N255">
        <v>8.3000000000000007</v>
      </c>
      <c r="O255" s="3">
        <v>8.1</v>
      </c>
      <c r="P255">
        <v>1</v>
      </c>
      <c r="Q255" s="3">
        <v>0</v>
      </c>
      <c r="R255">
        <v>14.1</v>
      </c>
      <c r="S255" s="3">
        <v>6.8</v>
      </c>
      <c r="T255" s="3">
        <v>0</v>
      </c>
      <c r="U255">
        <v>0</v>
      </c>
      <c r="V255">
        <v>1</v>
      </c>
      <c r="W255">
        <v>12</v>
      </c>
      <c r="X255">
        <v>6.6</v>
      </c>
      <c r="Y255">
        <v>17.7</v>
      </c>
      <c r="Z255">
        <v>0</v>
      </c>
      <c r="AA255">
        <v>0</v>
      </c>
      <c r="AB255">
        <v>8.1</v>
      </c>
      <c r="AC255">
        <v>7.9</v>
      </c>
      <c r="AD255">
        <v>7.7</v>
      </c>
      <c r="AE255">
        <v>14</v>
      </c>
      <c r="AF255">
        <v>0</v>
      </c>
      <c r="AG255">
        <v>0</v>
      </c>
      <c r="AH255">
        <v>6.3</v>
      </c>
      <c r="AI255">
        <v>6.1</v>
      </c>
      <c r="AJ255">
        <v>5.9</v>
      </c>
      <c r="AK255">
        <v>6.6</v>
      </c>
      <c r="AL255">
        <v>8.9</v>
      </c>
      <c r="AM255">
        <v>8.6</v>
      </c>
      <c r="AN255">
        <v>0</v>
      </c>
      <c r="AO255">
        <v>0</v>
      </c>
      <c r="AP255">
        <v>1</v>
      </c>
      <c r="AQ255">
        <v>0</v>
      </c>
      <c r="AR255">
        <v>13.9</v>
      </c>
      <c r="AS255">
        <v>0</v>
      </c>
      <c r="AT255">
        <v>6.5</v>
      </c>
      <c r="AU255">
        <v>6.3</v>
      </c>
      <c r="AV255">
        <v>1</v>
      </c>
      <c r="AW255">
        <v>5.9</v>
      </c>
      <c r="AX255">
        <v>13.2</v>
      </c>
      <c r="AY255">
        <v>17.7</v>
      </c>
      <c r="AZ255">
        <v>8.6</v>
      </c>
      <c r="BA255">
        <v>0</v>
      </c>
      <c r="BB255">
        <v>0</v>
      </c>
      <c r="BC255">
        <v>1</v>
      </c>
      <c r="BD255">
        <v>0</v>
      </c>
      <c r="BE255">
        <v>6.9</v>
      </c>
      <c r="BF255">
        <v>0</v>
      </c>
      <c r="BG255">
        <v>0</v>
      </c>
      <c r="BH255">
        <v>0</v>
      </c>
      <c r="BI255">
        <v>1</v>
      </c>
      <c r="BJ255">
        <v>0</v>
      </c>
      <c r="BK255">
        <v>0</v>
      </c>
    </row>
    <row r="256" spans="1:63" x14ac:dyDescent="0.25">
      <c r="A256" s="3">
        <v>5</v>
      </c>
      <c r="B256" s="1">
        <v>5602</v>
      </c>
      <c r="C256" s="3" t="s">
        <v>798</v>
      </c>
      <c r="D256" t="s">
        <v>1247</v>
      </c>
      <c r="E256" s="3">
        <v>3</v>
      </c>
      <c r="F256" t="s">
        <v>13367</v>
      </c>
      <c r="G256" s="3">
        <v>220104005</v>
      </c>
      <c r="H256">
        <v>220104</v>
      </c>
      <c r="I256" s="3" t="s">
        <v>13768</v>
      </c>
      <c r="J256" t="s">
        <v>10393</v>
      </c>
      <c r="K256" s="3">
        <v>3</v>
      </c>
      <c r="L256">
        <v>17.7</v>
      </c>
      <c r="M256" s="3">
        <v>0</v>
      </c>
      <c r="N256">
        <v>8.3000000000000007</v>
      </c>
      <c r="O256" s="3">
        <v>8.1</v>
      </c>
      <c r="P256">
        <v>1</v>
      </c>
      <c r="Q256" s="3">
        <v>0</v>
      </c>
      <c r="R256">
        <v>14.1</v>
      </c>
      <c r="S256" s="3">
        <v>6.8</v>
      </c>
      <c r="T256" s="3">
        <v>0</v>
      </c>
      <c r="U256">
        <v>0</v>
      </c>
      <c r="V256">
        <v>1</v>
      </c>
      <c r="W256">
        <v>12</v>
      </c>
      <c r="X256">
        <v>6.6</v>
      </c>
      <c r="Y256">
        <v>17.7</v>
      </c>
      <c r="Z256">
        <v>0</v>
      </c>
      <c r="AA256">
        <v>0</v>
      </c>
      <c r="AB256">
        <v>8.1</v>
      </c>
      <c r="AC256">
        <v>7.9</v>
      </c>
      <c r="AD256">
        <v>7.7</v>
      </c>
      <c r="AE256">
        <v>14</v>
      </c>
      <c r="AF256">
        <v>0</v>
      </c>
      <c r="AG256">
        <v>0</v>
      </c>
      <c r="AH256">
        <v>6.3</v>
      </c>
      <c r="AI256">
        <v>1</v>
      </c>
      <c r="AJ256">
        <v>5.9</v>
      </c>
      <c r="AK256">
        <v>6.6</v>
      </c>
      <c r="AL256">
        <v>8.9</v>
      </c>
      <c r="AM256">
        <v>0</v>
      </c>
      <c r="AN256">
        <v>0</v>
      </c>
      <c r="AO256">
        <v>0</v>
      </c>
      <c r="AP256">
        <v>1</v>
      </c>
      <c r="AQ256">
        <v>0</v>
      </c>
      <c r="AR256">
        <v>13.9</v>
      </c>
      <c r="AS256">
        <v>0</v>
      </c>
      <c r="AT256">
        <v>6.5</v>
      </c>
      <c r="AU256">
        <v>6.3</v>
      </c>
      <c r="AV256">
        <v>1</v>
      </c>
      <c r="AW256">
        <v>5.9</v>
      </c>
      <c r="AX256">
        <v>13.2</v>
      </c>
      <c r="AY256">
        <v>8.9</v>
      </c>
      <c r="AZ256">
        <v>8.6</v>
      </c>
      <c r="BA256">
        <v>0</v>
      </c>
      <c r="BB256">
        <v>0</v>
      </c>
      <c r="BC256">
        <v>1</v>
      </c>
      <c r="BD256">
        <v>0</v>
      </c>
      <c r="BE256">
        <v>0</v>
      </c>
      <c r="BF256">
        <v>0</v>
      </c>
      <c r="BG256">
        <v>0</v>
      </c>
      <c r="BH256">
        <v>0</v>
      </c>
      <c r="BI256">
        <v>1</v>
      </c>
      <c r="BJ256">
        <v>0</v>
      </c>
      <c r="BK256">
        <v>0</v>
      </c>
    </row>
    <row r="257" spans="1:63" x14ac:dyDescent="0.25">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1</v>
      </c>
      <c r="Q257" s="3">
        <v>0</v>
      </c>
      <c r="R257">
        <v>0</v>
      </c>
      <c r="S257" s="3">
        <v>0</v>
      </c>
      <c r="T257" s="3">
        <v>0</v>
      </c>
      <c r="U257">
        <v>0</v>
      </c>
      <c r="V257">
        <v>1</v>
      </c>
      <c r="W257">
        <v>0</v>
      </c>
      <c r="X257">
        <v>0</v>
      </c>
      <c r="Y257">
        <v>0</v>
      </c>
      <c r="Z257">
        <v>0</v>
      </c>
      <c r="AA257">
        <v>0</v>
      </c>
      <c r="AB257">
        <v>0</v>
      </c>
      <c r="AC257">
        <v>1</v>
      </c>
      <c r="AD257">
        <v>0</v>
      </c>
      <c r="AE257">
        <v>0</v>
      </c>
      <c r="AF257">
        <v>0</v>
      </c>
      <c r="AG257">
        <v>0</v>
      </c>
      <c r="AH257">
        <v>0</v>
      </c>
      <c r="AI257">
        <v>6.1</v>
      </c>
      <c r="AJ257">
        <v>0</v>
      </c>
      <c r="AK257">
        <v>0</v>
      </c>
      <c r="AL257">
        <v>0</v>
      </c>
      <c r="AM257">
        <v>8.6</v>
      </c>
      <c r="AN257">
        <v>0</v>
      </c>
      <c r="AO257">
        <v>0</v>
      </c>
      <c r="AP257">
        <v>1</v>
      </c>
      <c r="AQ257">
        <v>0</v>
      </c>
      <c r="AR257">
        <v>0</v>
      </c>
      <c r="AS257">
        <v>0</v>
      </c>
      <c r="AT257">
        <v>0</v>
      </c>
      <c r="AU257">
        <v>0</v>
      </c>
      <c r="AV257">
        <v>1</v>
      </c>
      <c r="AW257">
        <v>0</v>
      </c>
      <c r="AX257">
        <v>0</v>
      </c>
      <c r="AY257">
        <v>8.9</v>
      </c>
      <c r="AZ257">
        <v>0</v>
      </c>
      <c r="BA257">
        <v>0</v>
      </c>
      <c r="BB257">
        <v>0</v>
      </c>
      <c r="BC257">
        <v>1</v>
      </c>
      <c r="BD257">
        <v>0</v>
      </c>
      <c r="BE257">
        <v>6.9</v>
      </c>
      <c r="BF257">
        <v>0</v>
      </c>
      <c r="BG257">
        <v>0</v>
      </c>
      <c r="BH257">
        <v>0</v>
      </c>
      <c r="BI257">
        <v>1</v>
      </c>
      <c r="BJ257">
        <v>0</v>
      </c>
      <c r="BK257">
        <v>0</v>
      </c>
    </row>
    <row r="258" spans="1:63" x14ac:dyDescent="0.25">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1</v>
      </c>
      <c r="Q258" s="3">
        <v>0</v>
      </c>
      <c r="R258">
        <v>4.5</v>
      </c>
      <c r="S258" s="3">
        <v>8.6999999999999993</v>
      </c>
      <c r="T258" s="3">
        <v>4.3</v>
      </c>
      <c r="U258">
        <v>0</v>
      </c>
      <c r="V258">
        <v>4.0999999999999996</v>
      </c>
      <c r="W258">
        <v>0</v>
      </c>
      <c r="X258">
        <v>0</v>
      </c>
      <c r="Y258">
        <v>0</v>
      </c>
      <c r="Z258">
        <v>4.9000000000000004</v>
      </c>
      <c r="AA258">
        <v>9.6</v>
      </c>
      <c r="AB258">
        <v>0</v>
      </c>
      <c r="AC258">
        <v>1</v>
      </c>
      <c r="AD258">
        <v>0</v>
      </c>
      <c r="AE258">
        <v>0</v>
      </c>
      <c r="AF258">
        <v>0</v>
      </c>
      <c r="AG258">
        <v>0</v>
      </c>
      <c r="AH258">
        <v>0</v>
      </c>
      <c r="AI258">
        <v>1</v>
      </c>
      <c r="AJ258">
        <v>0</v>
      </c>
      <c r="AK258">
        <v>3.9</v>
      </c>
      <c r="AL258">
        <v>0</v>
      </c>
      <c r="AM258">
        <v>0</v>
      </c>
      <c r="AN258">
        <v>0</v>
      </c>
      <c r="AO258">
        <v>0</v>
      </c>
      <c r="AP258">
        <v>1</v>
      </c>
      <c r="AQ258">
        <v>0</v>
      </c>
      <c r="AR258">
        <v>3.6</v>
      </c>
      <c r="AS258">
        <v>0</v>
      </c>
      <c r="AT258">
        <v>0</v>
      </c>
      <c r="AU258">
        <v>3.3</v>
      </c>
      <c r="AV258">
        <v>3.2</v>
      </c>
      <c r="AW258">
        <v>0</v>
      </c>
      <c r="AX258">
        <v>0</v>
      </c>
      <c r="AY258">
        <v>0</v>
      </c>
      <c r="AZ258">
        <v>0</v>
      </c>
      <c r="BA258">
        <v>0</v>
      </c>
      <c r="BB258">
        <v>0</v>
      </c>
      <c r="BC258">
        <v>1</v>
      </c>
      <c r="BD258">
        <v>0</v>
      </c>
      <c r="BE258">
        <v>3.6</v>
      </c>
      <c r="BF258">
        <v>0</v>
      </c>
      <c r="BG258">
        <v>0</v>
      </c>
      <c r="BH258">
        <v>0</v>
      </c>
      <c r="BI258">
        <v>1</v>
      </c>
      <c r="BJ258">
        <v>0</v>
      </c>
      <c r="BK258">
        <v>3.5</v>
      </c>
    </row>
    <row r="259" spans="1:63" x14ac:dyDescent="0.25">
      <c r="A259" s="3">
        <v>5</v>
      </c>
      <c r="B259" s="1">
        <v>5603</v>
      </c>
      <c r="C259" s="3" t="s">
        <v>798</v>
      </c>
      <c r="D259" t="s">
        <v>1250</v>
      </c>
      <c r="E259" s="3">
        <v>2</v>
      </c>
      <c r="F259" t="s">
        <v>13769</v>
      </c>
      <c r="G259" s="3">
        <v>220104005</v>
      </c>
      <c r="H259">
        <v>220104</v>
      </c>
      <c r="I259" s="3" t="s">
        <v>13768</v>
      </c>
      <c r="J259" t="s">
        <v>10393</v>
      </c>
      <c r="K259" s="3">
        <v>2</v>
      </c>
      <c r="L259">
        <v>5</v>
      </c>
      <c r="M259" s="3">
        <v>14.8</v>
      </c>
      <c r="N259">
        <v>4.8</v>
      </c>
      <c r="O259" s="3">
        <v>0</v>
      </c>
      <c r="P259">
        <v>9.3000000000000007</v>
      </c>
      <c r="Q259" s="3">
        <v>0</v>
      </c>
      <c r="R259">
        <v>11</v>
      </c>
      <c r="S259" s="3">
        <v>14.3</v>
      </c>
      <c r="T259" s="3">
        <v>13.9</v>
      </c>
      <c r="U259">
        <v>13.4</v>
      </c>
      <c r="V259">
        <v>6.5</v>
      </c>
      <c r="W259">
        <v>6.3</v>
      </c>
      <c r="X259">
        <v>7.9</v>
      </c>
      <c r="Y259">
        <v>5</v>
      </c>
      <c r="Z259">
        <v>24.6</v>
      </c>
      <c r="AA259">
        <v>14.5</v>
      </c>
      <c r="AB259">
        <v>4.7</v>
      </c>
      <c r="AC259">
        <v>9.3000000000000007</v>
      </c>
      <c r="AD259">
        <v>0</v>
      </c>
      <c r="AE259">
        <v>0</v>
      </c>
      <c r="AF259">
        <v>3.5</v>
      </c>
      <c r="AG259">
        <v>3.4</v>
      </c>
      <c r="AH259">
        <v>3.3</v>
      </c>
      <c r="AI259">
        <v>9.6999999999999993</v>
      </c>
      <c r="AJ259">
        <v>6.3</v>
      </c>
      <c r="AK259">
        <v>19.7</v>
      </c>
      <c r="AL259">
        <v>0</v>
      </c>
      <c r="AM259">
        <v>4.9000000000000004</v>
      </c>
      <c r="AN259">
        <v>19.3</v>
      </c>
      <c r="AO259">
        <v>0</v>
      </c>
      <c r="AP259">
        <v>1</v>
      </c>
      <c r="AQ259">
        <v>13.6</v>
      </c>
      <c r="AR259">
        <v>10.9</v>
      </c>
      <c r="AS259">
        <v>3.5</v>
      </c>
      <c r="AT259">
        <v>3.4</v>
      </c>
      <c r="AU259">
        <v>6.6</v>
      </c>
      <c r="AV259">
        <v>6.4</v>
      </c>
      <c r="AW259">
        <v>3.1</v>
      </c>
      <c r="AX259">
        <v>7.9</v>
      </c>
      <c r="AY259">
        <v>5</v>
      </c>
      <c r="AZ259">
        <v>0</v>
      </c>
      <c r="BA259">
        <v>0</v>
      </c>
      <c r="BB259">
        <v>0</v>
      </c>
      <c r="BC259">
        <v>1</v>
      </c>
      <c r="BD259">
        <v>9.1</v>
      </c>
      <c r="BE259">
        <v>14.4</v>
      </c>
      <c r="BF259">
        <v>0</v>
      </c>
      <c r="BG259">
        <v>10.199999999999999</v>
      </c>
      <c r="BH259">
        <v>6.6</v>
      </c>
      <c r="BI259">
        <v>3.2</v>
      </c>
      <c r="BJ259">
        <v>9.3000000000000007</v>
      </c>
      <c r="BK259">
        <v>13.9</v>
      </c>
    </row>
    <row r="260" spans="1:63" x14ac:dyDescent="0.25">
      <c r="A260" s="3">
        <v>5</v>
      </c>
      <c r="B260" s="1">
        <v>5603</v>
      </c>
      <c r="C260" s="3" t="s">
        <v>798</v>
      </c>
      <c r="D260" t="s">
        <v>1250</v>
      </c>
      <c r="E260" s="3">
        <v>3</v>
      </c>
      <c r="F260" t="s">
        <v>13367</v>
      </c>
      <c r="G260" s="3">
        <v>220104005</v>
      </c>
      <c r="H260">
        <v>220104</v>
      </c>
      <c r="I260" s="3" t="s">
        <v>13768</v>
      </c>
      <c r="J260" t="s">
        <v>10393</v>
      </c>
      <c r="K260" s="3">
        <v>3</v>
      </c>
      <c r="L260">
        <v>5</v>
      </c>
      <c r="M260" s="3">
        <v>14.8</v>
      </c>
      <c r="N260">
        <v>4.8</v>
      </c>
      <c r="O260" s="3">
        <v>0</v>
      </c>
      <c r="P260">
        <v>9.3000000000000007</v>
      </c>
      <c r="Q260" s="3">
        <v>0</v>
      </c>
      <c r="R260">
        <v>7.4</v>
      </c>
      <c r="S260" s="3">
        <v>7.1</v>
      </c>
      <c r="T260" s="3">
        <v>10.4</v>
      </c>
      <c r="U260">
        <v>10.1</v>
      </c>
      <c r="V260">
        <v>3.3</v>
      </c>
      <c r="W260">
        <v>6.3</v>
      </c>
      <c r="X260">
        <v>7.9</v>
      </c>
      <c r="Y260">
        <v>5</v>
      </c>
      <c r="Z260">
        <v>24.6</v>
      </c>
      <c r="AA260">
        <v>14.5</v>
      </c>
      <c r="AB260">
        <v>4.7</v>
      </c>
      <c r="AC260">
        <v>9.3000000000000007</v>
      </c>
      <c r="AD260">
        <v>0</v>
      </c>
      <c r="AE260">
        <v>0</v>
      </c>
      <c r="AF260">
        <v>3.5</v>
      </c>
      <c r="AG260">
        <v>3.4</v>
      </c>
      <c r="AH260">
        <v>3.3</v>
      </c>
      <c r="AI260">
        <v>6.5</v>
      </c>
      <c r="AJ260">
        <v>6.3</v>
      </c>
      <c r="AK260">
        <v>15.8</v>
      </c>
      <c r="AL260">
        <v>0</v>
      </c>
      <c r="AM260">
        <v>4.9000000000000004</v>
      </c>
      <c r="AN260">
        <v>19.3</v>
      </c>
      <c r="AO260">
        <v>0</v>
      </c>
      <c r="AP260">
        <v>1</v>
      </c>
      <c r="AQ260">
        <v>13.6</v>
      </c>
      <c r="AR260">
        <v>7.3</v>
      </c>
      <c r="AS260">
        <v>3.5</v>
      </c>
      <c r="AT260">
        <v>3.4</v>
      </c>
      <c r="AU260">
        <v>3.3</v>
      </c>
      <c r="AV260">
        <v>3.2</v>
      </c>
      <c r="AW260">
        <v>3.1</v>
      </c>
      <c r="AX260">
        <v>7.9</v>
      </c>
      <c r="AY260">
        <v>5</v>
      </c>
      <c r="AZ260">
        <v>0</v>
      </c>
      <c r="BA260">
        <v>0</v>
      </c>
      <c r="BB260">
        <v>0</v>
      </c>
      <c r="BC260">
        <v>1</v>
      </c>
      <c r="BD260">
        <v>9.1</v>
      </c>
      <c r="BE260">
        <v>10.8</v>
      </c>
      <c r="BF260">
        <v>0</v>
      </c>
      <c r="BG260">
        <v>10.199999999999999</v>
      </c>
      <c r="BH260">
        <v>6.6</v>
      </c>
      <c r="BI260">
        <v>3.2</v>
      </c>
      <c r="BJ260">
        <v>9.3000000000000007</v>
      </c>
      <c r="BK260">
        <v>10.4</v>
      </c>
    </row>
    <row r="261" spans="1:63" x14ac:dyDescent="0.25">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1</v>
      </c>
      <c r="Q261" s="3">
        <v>0</v>
      </c>
      <c r="R261">
        <v>3.7</v>
      </c>
      <c r="S261" s="3">
        <v>7.1</v>
      </c>
      <c r="T261" s="3">
        <v>3.5</v>
      </c>
      <c r="U261">
        <v>3.4</v>
      </c>
      <c r="V261">
        <v>3.3</v>
      </c>
      <c r="W261">
        <v>0</v>
      </c>
      <c r="X261">
        <v>0</v>
      </c>
      <c r="Y261">
        <v>0</v>
      </c>
      <c r="Z261">
        <v>4.9000000000000004</v>
      </c>
      <c r="AA261">
        <v>9.6</v>
      </c>
      <c r="AB261">
        <v>0</v>
      </c>
      <c r="AC261">
        <v>1</v>
      </c>
      <c r="AD261">
        <v>0</v>
      </c>
      <c r="AE261">
        <v>0</v>
      </c>
      <c r="AF261">
        <v>0</v>
      </c>
      <c r="AG261">
        <v>0</v>
      </c>
      <c r="AH261">
        <v>0</v>
      </c>
      <c r="AI261">
        <v>3.2</v>
      </c>
      <c r="AJ261">
        <v>0</v>
      </c>
      <c r="AK261">
        <v>3.9</v>
      </c>
      <c r="AL261">
        <v>0</v>
      </c>
      <c r="AM261">
        <v>0</v>
      </c>
      <c r="AN261">
        <v>0</v>
      </c>
      <c r="AO261">
        <v>0</v>
      </c>
      <c r="AP261">
        <v>1</v>
      </c>
      <c r="AQ261">
        <v>0</v>
      </c>
      <c r="AR261">
        <v>3.6</v>
      </c>
      <c r="AS261">
        <v>0</v>
      </c>
      <c r="AT261">
        <v>0</v>
      </c>
      <c r="AU261">
        <v>3.3</v>
      </c>
      <c r="AV261">
        <v>3.2</v>
      </c>
      <c r="AW261">
        <v>0</v>
      </c>
      <c r="AX261">
        <v>0</v>
      </c>
      <c r="AY261">
        <v>0</v>
      </c>
      <c r="AZ261">
        <v>0</v>
      </c>
      <c r="BA261">
        <v>0</v>
      </c>
      <c r="BB261">
        <v>0</v>
      </c>
      <c r="BC261">
        <v>1</v>
      </c>
      <c r="BD261">
        <v>0</v>
      </c>
      <c r="BE261">
        <v>3.6</v>
      </c>
      <c r="BF261">
        <v>0</v>
      </c>
      <c r="BG261">
        <v>0</v>
      </c>
      <c r="BH261">
        <v>0</v>
      </c>
      <c r="BI261">
        <v>1</v>
      </c>
      <c r="BJ261">
        <v>0</v>
      </c>
      <c r="BK261">
        <v>3.5</v>
      </c>
    </row>
    <row r="262" spans="1:63" x14ac:dyDescent="0.25">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6.8</v>
      </c>
      <c r="Q262" s="3">
        <v>0</v>
      </c>
      <c r="R262">
        <v>0</v>
      </c>
      <c r="S262" s="3">
        <v>0</v>
      </c>
      <c r="T262" s="3">
        <v>6.2</v>
      </c>
      <c r="U262">
        <v>0</v>
      </c>
      <c r="V262">
        <v>1</v>
      </c>
      <c r="W262">
        <v>5.8</v>
      </c>
      <c r="X262">
        <v>0</v>
      </c>
      <c r="Y262">
        <v>7.8</v>
      </c>
      <c r="Z262">
        <v>0</v>
      </c>
      <c r="AA262">
        <v>7.3</v>
      </c>
      <c r="AB262">
        <v>0</v>
      </c>
      <c r="AC262">
        <v>1</v>
      </c>
      <c r="AD262">
        <v>0</v>
      </c>
      <c r="AE262">
        <v>0</v>
      </c>
      <c r="AF262">
        <v>0</v>
      </c>
      <c r="AG262">
        <v>5.5</v>
      </c>
      <c r="AH262">
        <v>0</v>
      </c>
      <c r="AI262">
        <v>1</v>
      </c>
      <c r="AJ262">
        <v>0</v>
      </c>
      <c r="AK262">
        <v>0</v>
      </c>
      <c r="AL262">
        <v>0</v>
      </c>
      <c r="AM262">
        <v>0</v>
      </c>
      <c r="AN262">
        <v>7.3</v>
      </c>
      <c r="AO262">
        <v>0</v>
      </c>
      <c r="AP262">
        <v>1</v>
      </c>
      <c r="AQ262">
        <v>0</v>
      </c>
      <c r="AR262">
        <v>0</v>
      </c>
      <c r="AS262">
        <v>0</v>
      </c>
      <c r="AT262">
        <v>0</v>
      </c>
      <c r="AU262">
        <v>0</v>
      </c>
      <c r="AV262">
        <v>1</v>
      </c>
      <c r="AW262">
        <v>0</v>
      </c>
      <c r="AX262">
        <v>0</v>
      </c>
      <c r="AY262">
        <v>0</v>
      </c>
      <c r="AZ262">
        <v>0</v>
      </c>
      <c r="BA262">
        <v>0</v>
      </c>
      <c r="BB262">
        <v>0</v>
      </c>
      <c r="BC262">
        <v>1</v>
      </c>
      <c r="BD262">
        <v>0</v>
      </c>
      <c r="BE262">
        <v>0</v>
      </c>
      <c r="BF262">
        <v>0</v>
      </c>
      <c r="BG262">
        <v>0</v>
      </c>
      <c r="BH262">
        <v>0</v>
      </c>
      <c r="BI262">
        <v>1</v>
      </c>
      <c r="BJ262">
        <v>0</v>
      </c>
      <c r="BK262">
        <v>5.5</v>
      </c>
    </row>
    <row r="263" spans="1:63" x14ac:dyDescent="0.25">
      <c r="A263" s="3">
        <v>5</v>
      </c>
      <c r="B263" s="1">
        <v>5604</v>
      </c>
      <c r="C263" s="3" t="s">
        <v>798</v>
      </c>
      <c r="D263" t="s">
        <v>1253</v>
      </c>
      <c r="E263" s="3">
        <v>2</v>
      </c>
      <c r="F263" t="s">
        <v>13769</v>
      </c>
      <c r="G263" s="3">
        <v>220104005</v>
      </c>
      <c r="H263">
        <v>220104</v>
      </c>
      <c r="I263" s="3" t="s">
        <v>13768</v>
      </c>
      <c r="J263" t="s">
        <v>10393</v>
      </c>
      <c r="K263" s="3">
        <v>2</v>
      </c>
      <c r="L263">
        <v>0</v>
      </c>
      <c r="M263" s="3">
        <v>7.5</v>
      </c>
      <c r="N263">
        <v>7.3</v>
      </c>
      <c r="O263" s="3">
        <v>0</v>
      </c>
      <c r="P263">
        <v>13.7</v>
      </c>
      <c r="Q263" s="3">
        <v>0</v>
      </c>
      <c r="R263">
        <v>17.8</v>
      </c>
      <c r="S263" s="3">
        <v>0</v>
      </c>
      <c r="T263" s="3">
        <v>5.5</v>
      </c>
      <c r="U263">
        <v>0</v>
      </c>
      <c r="V263">
        <v>5.0999999999999996</v>
      </c>
      <c r="W263">
        <v>4.9000000000000004</v>
      </c>
      <c r="X263">
        <v>11.3</v>
      </c>
      <c r="Y263">
        <v>15.6</v>
      </c>
      <c r="Z263">
        <v>15.1</v>
      </c>
      <c r="AA263">
        <v>7.3</v>
      </c>
      <c r="AB263">
        <v>7</v>
      </c>
      <c r="AC263">
        <v>6.8</v>
      </c>
      <c r="AD263">
        <v>20</v>
      </c>
      <c r="AE263">
        <v>0</v>
      </c>
      <c r="AF263">
        <v>0</v>
      </c>
      <c r="AG263">
        <v>5.5</v>
      </c>
      <c r="AH263">
        <v>5.3</v>
      </c>
      <c r="AI263">
        <v>1</v>
      </c>
      <c r="AJ263">
        <v>4.9000000000000004</v>
      </c>
      <c r="AK263">
        <v>5.6</v>
      </c>
      <c r="AL263">
        <v>7.8</v>
      </c>
      <c r="AM263">
        <v>0</v>
      </c>
      <c r="AN263">
        <v>7.3</v>
      </c>
      <c r="AO263">
        <v>0</v>
      </c>
      <c r="AP263">
        <v>1</v>
      </c>
      <c r="AQ263">
        <v>6.7</v>
      </c>
      <c r="AR263">
        <v>5.8</v>
      </c>
      <c r="AS263">
        <v>5.6</v>
      </c>
      <c r="AT263">
        <v>5.4</v>
      </c>
      <c r="AU263">
        <v>0</v>
      </c>
      <c r="AV263">
        <v>10</v>
      </c>
      <c r="AW263">
        <v>9.6999999999999993</v>
      </c>
      <c r="AX263">
        <v>5.6</v>
      </c>
      <c r="AY263">
        <v>15.6</v>
      </c>
      <c r="AZ263">
        <v>15.1</v>
      </c>
      <c r="BA263">
        <v>0</v>
      </c>
      <c r="BB263">
        <v>0</v>
      </c>
      <c r="BC263">
        <v>1</v>
      </c>
      <c r="BD263">
        <v>13.3</v>
      </c>
      <c r="BE263">
        <v>0</v>
      </c>
      <c r="BF263">
        <v>0</v>
      </c>
      <c r="BG263">
        <v>5.4</v>
      </c>
      <c r="BH263">
        <v>0</v>
      </c>
      <c r="BI263">
        <v>1</v>
      </c>
      <c r="BJ263">
        <v>4.8</v>
      </c>
      <c r="BK263">
        <v>5.5</v>
      </c>
    </row>
    <row r="264" spans="1:63" x14ac:dyDescent="0.25">
      <c r="A264" s="3">
        <v>5</v>
      </c>
      <c r="B264" s="1">
        <v>5604</v>
      </c>
      <c r="C264" s="3" t="s">
        <v>798</v>
      </c>
      <c r="D264" t="s">
        <v>1253</v>
      </c>
      <c r="E264" s="3">
        <v>3</v>
      </c>
      <c r="F264" t="s">
        <v>13367</v>
      </c>
      <c r="G264" s="3">
        <v>220104005</v>
      </c>
      <c r="H264">
        <v>220104</v>
      </c>
      <c r="I264" s="3" t="s">
        <v>13768</v>
      </c>
      <c r="J264" t="s">
        <v>10393</v>
      </c>
      <c r="K264" s="3">
        <v>3</v>
      </c>
      <c r="L264">
        <v>0</v>
      </c>
      <c r="M264" s="3">
        <v>7.5</v>
      </c>
      <c r="N264">
        <v>7.3</v>
      </c>
      <c r="O264" s="3">
        <v>0</v>
      </c>
      <c r="P264">
        <v>6.8</v>
      </c>
      <c r="Q264" s="3">
        <v>0</v>
      </c>
      <c r="R264">
        <v>17.8</v>
      </c>
      <c r="S264" s="3">
        <v>0</v>
      </c>
      <c r="T264" s="3">
        <v>0</v>
      </c>
      <c r="U264">
        <v>0</v>
      </c>
      <c r="V264">
        <v>5.0999999999999996</v>
      </c>
      <c r="W264">
        <v>0</v>
      </c>
      <c r="X264">
        <v>11.3</v>
      </c>
      <c r="Y264">
        <v>15.6</v>
      </c>
      <c r="Z264">
        <v>15.1</v>
      </c>
      <c r="AA264">
        <v>7.3</v>
      </c>
      <c r="AB264">
        <v>7</v>
      </c>
      <c r="AC264">
        <v>6.8</v>
      </c>
      <c r="AD264">
        <v>20</v>
      </c>
      <c r="AE264">
        <v>0</v>
      </c>
      <c r="AF264">
        <v>0</v>
      </c>
      <c r="AG264">
        <v>0</v>
      </c>
      <c r="AH264">
        <v>5.3</v>
      </c>
      <c r="AI264">
        <v>1</v>
      </c>
      <c r="AJ264">
        <v>4.9000000000000004</v>
      </c>
      <c r="AK264">
        <v>5.6</v>
      </c>
      <c r="AL264">
        <v>7.8</v>
      </c>
      <c r="AM264">
        <v>0</v>
      </c>
      <c r="AN264">
        <v>0</v>
      </c>
      <c r="AO264">
        <v>0</v>
      </c>
      <c r="AP264">
        <v>1</v>
      </c>
      <c r="AQ264">
        <v>6.7</v>
      </c>
      <c r="AR264">
        <v>5.8</v>
      </c>
      <c r="AS264">
        <v>5.6</v>
      </c>
      <c r="AT264">
        <v>5.4</v>
      </c>
      <c r="AU264">
        <v>0</v>
      </c>
      <c r="AV264">
        <v>10</v>
      </c>
      <c r="AW264">
        <v>9.6999999999999993</v>
      </c>
      <c r="AX264">
        <v>5.6</v>
      </c>
      <c r="AY264">
        <v>15.6</v>
      </c>
      <c r="AZ264">
        <v>15.1</v>
      </c>
      <c r="BA264">
        <v>0</v>
      </c>
      <c r="BB264">
        <v>0</v>
      </c>
      <c r="BC264">
        <v>1</v>
      </c>
      <c r="BD264">
        <v>13.3</v>
      </c>
      <c r="BE264">
        <v>0</v>
      </c>
      <c r="BF264">
        <v>0</v>
      </c>
      <c r="BG264">
        <v>5.4</v>
      </c>
      <c r="BH264">
        <v>0</v>
      </c>
      <c r="BI264">
        <v>1</v>
      </c>
      <c r="BJ264">
        <v>4.8</v>
      </c>
      <c r="BK264">
        <v>0</v>
      </c>
    </row>
    <row r="265" spans="1:63" x14ac:dyDescent="0.25">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6.8</v>
      </c>
      <c r="Q265" s="3">
        <v>0</v>
      </c>
      <c r="R265">
        <v>0</v>
      </c>
      <c r="S265" s="3">
        <v>0</v>
      </c>
      <c r="T265" s="3">
        <v>5.5</v>
      </c>
      <c r="U265">
        <v>0</v>
      </c>
      <c r="V265">
        <v>1</v>
      </c>
      <c r="W265">
        <v>4.9000000000000004</v>
      </c>
      <c r="X265">
        <v>0</v>
      </c>
      <c r="Y265">
        <v>7.8</v>
      </c>
      <c r="Z265">
        <v>0</v>
      </c>
      <c r="AA265">
        <v>7.3</v>
      </c>
      <c r="AB265">
        <v>0</v>
      </c>
      <c r="AC265">
        <v>1</v>
      </c>
      <c r="AD265">
        <v>0</v>
      </c>
      <c r="AE265">
        <v>0</v>
      </c>
      <c r="AF265">
        <v>0</v>
      </c>
      <c r="AG265">
        <v>5.5</v>
      </c>
      <c r="AH265">
        <v>0</v>
      </c>
      <c r="AI265">
        <v>1</v>
      </c>
      <c r="AJ265">
        <v>0</v>
      </c>
      <c r="AK265">
        <v>0</v>
      </c>
      <c r="AL265">
        <v>0</v>
      </c>
      <c r="AM265">
        <v>0</v>
      </c>
      <c r="AN265">
        <v>7.3</v>
      </c>
      <c r="AO265">
        <v>0</v>
      </c>
      <c r="AP265">
        <v>1</v>
      </c>
      <c r="AQ265">
        <v>0</v>
      </c>
      <c r="AR265">
        <v>0</v>
      </c>
      <c r="AS265">
        <v>0</v>
      </c>
      <c r="AT265">
        <v>0</v>
      </c>
      <c r="AU265">
        <v>0</v>
      </c>
      <c r="AV265">
        <v>1</v>
      </c>
      <c r="AW265">
        <v>0</v>
      </c>
      <c r="AX265">
        <v>0</v>
      </c>
      <c r="AY265">
        <v>0</v>
      </c>
      <c r="AZ265">
        <v>0</v>
      </c>
      <c r="BA265">
        <v>0</v>
      </c>
      <c r="BB265">
        <v>0</v>
      </c>
      <c r="BC265">
        <v>1</v>
      </c>
      <c r="BD265">
        <v>0</v>
      </c>
      <c r="BE265">
        <v>0</v>
      </c>
      <c r="BF265">
        <v>0</v>
      </c>
      <c r="BG265">
        <v>0</v>
      </c>
      <c r="BH265">
        <v>0</v>
      </c>
      <c r="BI265">
        <v>1</v>
      </c>
      <c r="BJ265">
        <v>0</v>
      </c>
      <c r="BK265">
        <v>5.5</v>
      </c>
    </row>
    <row r="266" spans="1:63" x14ac:dyDescent="0.25">
      <c r="A266" s="3">
        <v>5</v>
      </c>
      <c r="B266" s="1">
        <v>5605</v>
      </c>
      <c r="C266" s="3" t="s">
        <v>798</v>
      </c>
      <c r="D266" t="s">
        <v>1256</v>
      </c>
      <c r="E266" s="3">
        <v>1</v>
      </c>
      <c r="F266" t="s">
        <v>13767</v>
      </c>
      <c r="G266" s="3">
        <v>220104005</v>
      </c>
      <c r="H266">
        <v>220104</v>
      </c>
      <c r="I266" s="3" t="s">
        <v>13768</v>
      </c>
      <c r="J266" t="s">
        <v>10393</v>
      </c>
      <c r="K266" s="3">
        <v>1</v>
      </c>
      <c r="L266">
        <v>0</v>
      </c>
      <c r="M266" s="3">
        <v>18.899999999999999</v>
      </c>
      <c r="N266">
        <v>0</v>
      </c>
      <c r="O266" s="3">
        <v>0</v>
      </c>
      <c r="P266">
        <v>1</v>
      </c>
      <c r="Q266" s="3">
        <v>0</v>
      </c>
      <c r="R266">
        <v>0</v>
      </c>
      <c r="S266" s="3">
        <v>0</v>
      </c>
      <c r="T266" s="3">
        <v>0</v>
      </c>
      <c r="U266">
        <v>0</v>
      </c>
      <c r="V266">
        <v>1</v>
      </c>
      <c r="W266">
        <v>14.2</v>
      </c>
      <c r="X266">
        <v>0</v>
      </c>
      <c r="Y266">
        <v>0</v>
      </c>
      <c r="Z266">
        <v>0</v>
      </c>
      <c r="AA266">
        <v>0</v>
      </c>
      <c r="AB266">
        <v>0</v>
      </c>
      <c r="AC266">
        <v>1</v>
      </c>
      <c r="AD266">
        <v>0</v>
      </c>
      <c r="AE266">
        <v>0</v>
      </c>
      <c r="AF266">
        <v>0</v>
      </c>
      <c r="AG266">
        <v>0</v>
      </c>
      <c r="AH266">
        <v>0</v>
      </c>
      <c r="AI266">
        <v>1</v>
      </c>
      <c r="AJ266">
        <v>0</v>
      </c>
      <c r="AK266">
        <v>0</v>
      </c>
      <c r="AL266">
        <v>0</v>
      </c>
      <c r="AM266">
        <v>0</v>
      </c>
      <c r="AN266">
        <v>0</v>
      </c>
      <c r="AO266">
        <v>0</v>
      </c>
      <c r="AP266">
        <v>1</v>
      </c>
      <c r="AQ266">
        <v>0</v>
      </c>
      <c r="AR266">
        <v>0</v>
      </c>
      <c r="AS266">
        <v>0</v>
      </c>
      <c r="AT266">
        <v>0</v>
      </c>
      <c r="AU266">
        <v>6.9</v>
      </c>
      <c r="AV266">
        <v>1</v>
      </c>
      <c r="AW266">
        <v>0</v>
      </c>
      <c r="AX266">
        <v>0</v>
      </c>
      <c r="AY266">
        <v>0</v>
      </c>
      <c r="AZ266">
        <v>0</v>
      </c>
      <c r="BA266">
        <v>0</v>
      </c>
      <c r="BB266">
        <v>0</v>
      </c>
      <c r="BC266">
        <v>1</v>
      </c>
      <c r="BD266">
        <v>0</v>
      </c>
      <c r="BE266">
        <v>0</v>
      </c>
      <c r="BF266">
        <v>0</v>
      </c>
      <c r="BG266">
        <v>0</v>
      </c>
      <c r="BH266">
        <v>0</v>
      </c>
      <c r="BI266">
        <v>1</v>
      </c>
      <c r="BJ266">
        <v>0</v>
      </c>
      <c r="BK266">
        <v>0</v>
      </c>
    </row>
    <row r="267" spans="1:63" x14ac:dyDescent="0.25">
      <c r="A267" s="3">
        <v>5</v>
      </c>
      <c r="B267" s="1">
        <v>5605</v>
      </c>
      <c r="C267" s="3" t="s">
        <v>798</v>
      </c>
      <c r="D267" t="s">
        <v>1256</v>
      </c>
      <c r="E267" s="3">
        <v>2</v>
      </c>
      <c r="F267" t="s">
        <v>13769</v>
      </c>
      <c r="G267" s="3">
        <v>220104005</v>
      </c>
      <c r="H267">
        <v>220104</v>
      </c>
      <c r="I267" s="3" t="s">
        <v>13768</v>
      </c>
      <c r="J267" t="s">
        <v>10393</v>
      </c>
      <c r="K267" s="3">
        <v>2</v>
      </c>
      <c r="L267">
        <v>9.8000000000000007</v>
      </c>
      <c r="M267" s="3">
        <v>18.899999999999999</v>
      </c>
      <c r="N267">
        <v>18.2</v>
      </c>
      <c r="O267" s="3">
        <v>17.600000000000001</v>
      </c>
      <c r="P267">
        <v>8.5</v>
      </c>
      <c r="Q267" s="3">
        <v>24.8</v>
      </c>
      <c r="R267">
        <v>7.9</v>
      </c>
      <c r="S267" s="3">
        <v>7.6</v>
      </c>
      <c r="T267" s="3">
        <v>0</v>
      </c>
      <c r="U267">
        <v>7</v>
      </c>
      <c r="V267">
        <v>6.8</v>
      </c>
      <c r="W267">
        <v>32.5</v>
      </c>
      <c r="X267">
        <v>7</v>
      </c>
      <c r="Y267">
        <v>0</v>
      </c>
      <c r="Z267">
        <v>28.3</v>
      </c>
      <c r="AA267">
        <v>0</v>
      </c>
      <c r="AB267">
        <v>0</v>
      </c>
      <c r="AC267">
        <v>1</v>
      </c>
      <c r="AD267">
        <v>8.3000000000000007</v>
      </c>
      <c r="AE267">
        <v>0</v>
      </c>
      <c r="AF267">
        <v>15.1</v>
      </c>
      <c r="AG267">
        <v>0</v>
      </c>
      <c r="AH267">
        <v>0</v>
      </c>
      <c r="AI267">
        <v>13.4</v>
      </c>
      <c r="AJ267">
        <v>6.4</v>
      </c>
      <c r="AK267">
        <v>0</v>
      </c>
      <c r="AL267">
        <v>0</v>
      </c>
      <c r="AM267">
        <v>0</v>
      </c>
      <c r="AN267">
        <v>18.2</v>
      </c>
      <c r="AO267">
        <v>0</v>
      </c>
      <c r="AP267">
        <v>1</v>
      </c>
      <c r="AQ267">
        <v>8.3000000000000007</v>
      </c>
      <c r="AR267">
        <v>0</v>
      </c>
      <c r="AS267">
        <v>0</v>
      </c>
      <c r="AT267">
        <v>7.2</v>
      </c>
      <c r="AU267">
        <v>20.7</v>
      </c>
      <c r="AV267">
        <v>1</v>
      </c>
      <c r="AW267">
        <v>6.4</v>
      </c>
      <c r="AX267">
        <v>0</v>
      </c>
      <c r="AY267">
        <v>0</v>
      </c>
      <c r="AZ267">
        <v>0</v>
      </c>
      <c r="BA267">
        <v>0</v>
      </c>
      <c r="BB267">
        <v>0</v>
      </c>
      <c r="BC267">
        <v>8.5</v>
      </c>
      <c r="BD267">
        <v>16.5</v>
      </c>
      <c r="BE267">
        <v>7.7</v>
      </c>
      <c r="BF267">
        <v>7.4</v>
      </c>
      <c r="BG267">
        <v>0</v>
      </c>
      <c r="BH267">
        <v>0</v>
      </c>
      <c r="BI267">
        <v>6.6</v>
      </c>
      <c r="BJ267">
        <v>0</v>
      </c>
      <c r="BK267">
        <v>0</v>
      </c>
    </row>
    <row r="268" spans="1:63" x14ac:dyDescent="0.25">
      <c r="A268" s="3">
        <v>5</v>
      </c>
      <c r="B268" s="1">
        <v>5605</v>
      </c>
      <c r="C268" s="3" t="s">
        <v>798</v>
      </c>
      <c r="D268" t="s">
        <v>1256</v>
      </c>
      <c r="E268" s="3">
        <v>3</v>
      </c>
      <c r="F268" t="s">
        <v>13367</v>
      </c>
      <c r="G268" s="3">
        <v>220104005</v>
      </c>
      <c r="H268">
        <v>220104</v>
      </c>
      <c r="I268" s="3" t="s">
        <v>13768</v>
      </c>
      <c r="J268" t="s">
        <v>10393</v>
      </c>
      <c r="K268" s="3">
        <v>3</v>
      </c>
      <c r="L268">
        <v>9.8000000000000007</v>
      </c>
      <c r="M268" s="3">
        <v>0</v>
      </c>
      <c r="N268">
        <v>18.2</v>
      </c>
      <c r="O268" s="3">
        <v>17.600000000000001</v>
      </c>
      <c r="P268">
        <v>8.5</v>
      </c>
      <c r="Q268" s="3">
        <v>24.8</v>
      </c>
      <c r="R268">
        <v>7.9</v>
      </c>
      <c r="S268" s="3">
        <v>7.6</v>
      </c>
      <c r="T268" s="3">
        <v>0</v>
      </c>
      <c r="U268">
        <v>7</v>
      </c>
      <c r="V268">
        <v>6.8</v>
      </c>
      <c r="W268">
        <v>13</v>
      </c>
      <c r="X268">
        <v>7</v>
      </c>
      <c r="Y268">
        <v>0</v>
      </c>
      <c r="Z268">
        <v>28.3</v>
      </c>
      <c r="AA268">
        <v>0</v>
      </c>
      <c r="AB268">
        <v>0</v>
      </c>
      <c r="AC268">
        <v>1</v>
      </c>
      <c r="AD268">
        <v>8.3000000000000007</v>
      </c>
      <c r="AE268">
        <v>0</v>
      </c>
      <c r="AF268">
        <v>15.1</v>
      </c>
      <c r="AG268">
        <v>0</v>
      </c>
      <c r="AH268">
        <v>0</v>
      </c>
      <c r="AI268">
        <v>13.4</v>
      </c>
      <c r="AJ268">
        <v>6.4</v>
      </c>
      <c r="AK268">
        <v>0</v>
      </c>
      <c r="AL268">
        <v>0</v>
      </c>
      <c r="AM268">
        <v>0</v>
      </c>
      <c r="AN268">
        <v>18.2</v>
      </c>
      <c r="AO268">
        <v>0</v>
      </c>
      <c r="AP268">
        <v>1</v>
      </c>
      <c r="AQ268">
        <v>8.3000000000000007</v>
      </c>
      <c r="AR268">
        <v>0</v>
      </c>
      <c r="AS268">
        <v>0</v>
      </c>
      <c r="AT268">
        <v>7.2</v>
      </c>
      <c r="AU268">
        <v>13.8</v>
      </c>
      <c r="AV268">
        <v>1</v>
      </c>
      <c r="AW268">
        <v>6.4</v>
      </c>
      <c r="AX268">
        <v>0</v>
      </c>
      <c r="AY268">
        <v>0</v>
      </c>
      <c r="AZ268">
        <v>0</v>
      </c>
      <c r="BA268">
        <v>0</v>
      </c>
      <c r="BB268">
        <v>0</v>
      </c>
      <c r="BC268">
        <v>8.5</v>
      </c>
      <c r="BD268">
        <v>16.5</v>
      </c>
      <c r="BE268">
        <v>7.7</v>
      </c>
      <c r="BF268">
        <v>7.4</v>
      </c>
      <c r="BG268">
        <v>0</v>
      </c>
      <c r="BH268">
        <v>0</v>
      </c>
      <c r="BI268">
        <v>1</v>
      </c>
      <c r="BJ268">
        <v>0</v>
      </c>
      <c r="BK268">
        <v>0</v>
      </c>
    </row>
    <row r="269" spans="1:63" x14ac:dyDescent="0.25">
      <c r="A269" s="3">
        <v>5</v>
      </c>
      <c r="B269" s="1">
        <v>5605</v>
      </c>
      <c r="C269" s="3" t="s">
        <v>798</v>
      </c>
      <c r="D269" t="s">
        <v>1256</v>
      </c>
      <c r="E269" s="3">
        <v>4</v>
      </c>
      <c r="F269" t="s">
        <v>13369</v>
      </c>
      <c r="G269" s="3">
        <v>220104005</v>
      </c>
      <c r="H269">
        <v>220104</v>
      </c>
      <c r="I269" s="3" t="s">
        <v>13768</v>
      </c>
      <c r="J269" t="s">
        <v>10393</v>
      </c>
      <c r="K269" s="3">
        <v>4</v>
      </c>
      <c r="L269">
        <v>0</v>
      </c>
      <c r="M269" s="3">
        <v>18.899999999999999</v>
      </c>
      <c r="N269">
        <v>0</v>
      </c>
      <c r="O269" s="3">
        <v>0</v>
      </c>
      <c r="P269">
        <v>1</v>
      </c>
      <c r="Q269" s="3">
        <v>0</v>
      </c>
      <c r="R269">
        <v>0</v>
      </c>
      <c r="S269" s="3">
        <v>0</v>
      </c>
      <c r="T269" s="3">
        <v>0</v>
      </c>
      <c r="U269">
        <v>0</v>
      </c>
      <c r="V269">
        <v>1</v>
      </c>
      <c r="W269">
        <v>19.5</v>
      </c>
      <c r="X269">
        <v>0</v>
      </c>
      <c r="Y269">
        <v>0</v>
      </c>
      <c r="Z269">
        <v>0</v>
      </c>
      <c r="AA269">
        <v>0</v>
      </c>
      <c r="AB269">
        <v>0</v>
      </c>
      <c r="AC269">
        <v>1</v>
      </c>
      <c r="AD269">
        <v>0</v>
      </c>
      <c r="AE269">
        <v>0</v>
      </c>
      <c r="AF269">
        <v>0</v>
      </c>
      <c r="AG269">
        <v>0</v>
      </c>
      <c r="AH269">
        <v>0</v>
      </c>
      <c r="AI269">
        <v>1</v>
      </c>
      <c r="AJ269">
        <v>0</v>
      </c>
      <c r="AK269">
        <v>0</v>
      </c>
      <c r="AL269">
        <v>0</v>
      </c>
      <c r="AM269">
        <v>0</v>
      </c>
      <c r="AN269">
        <v>0</v>
      </c>
      <c r="AO269">
        <v>0</v>
      </c>
      <c r="AP269">
        <v>1</v>
      </c>
      <c r="AQ269">
        <v>0</v>
      </c>
      <c r="AR269">
        <v>0</v>
      </c>
      <c r="AS269">
        <v>0</v>
      </c>
      <c r="AT269">
        <v>0</v>
      </c>
      <c r="AU269">
        <v>6.9</v>
      </c>
      <c r="AV269">
        <v>1</v>
      </c>
      <c r="AW269">
        <v>0</v>
      </c>
      <c r="AX269">
        <v>0</v>
      </c>
      <c r="AY269">
        <v>0</v>
      </c>
      <c r="AZ269">
        <v>0</v>
      </c>
      <c r="BA269">
        <v>0</v>
      </c>
      <c r="BB269">
        <v>0</v>
      </c>
      <c r="BC269">
        <v>1</v>
      </c>
      <c r="BD269">
        <v>0</v>
      </c>
      <c r="BE269">
        <v>0</v>
      </c>
      <c r="BF269">
        <v>0</v>
      </c>
      <c r="BG269">
        <v>0</v>
      </c>
      <c r="BH269">
        <v>0</v>
      </c>
      <c r="BI269">
        <v>6.6</v>
      </c>
      <c r="BJ269">
        <v>0</v>
      </c>
      <c r="BK269">
        <v>0</v>
      </c>
    </row>
    <row r="270" spans="1:63" x14ac:dyDescent="0.25">
      <c r="A270" s="3">
        <v>5</v>
      </c>
      <c r="B270" s="1">
        <v>5606</v>
      </c>
      <c r="C270" s="3" t="s">
        <v>798</v>
      </c>
      <c r="D270" t="s">
        <v>1259</v>
      </c>
      <c r="E270" s="3">
        <v>1</v>
      </c>
      <c r="F270" t="s">
        <v>13767</v>
      </c>
      <c r="G270" s="3">
        <v>220104005</v>
      </c>
      <c r="H270">
        <v>220104</v>
      </c>
      <c r="I270" s="3" t="s">
        <v>13768</v>
      </c>
      <c r="J270" t="s">
        <v>10393</v>
      </c>
      <c r="K270" s="3">
        <v>1</v>
      </c>
      <c r="L270">
        <v>10.9</v>
      </c>
      <c r="M270" s="3">
        <v>0</v>
      </c>
      <c r="N270">
        <v>0</v>
      </c>
      <c r="O270" s="3">
        <v>0</v>
      </c>
      <c r="P270">
        <v>1</v>
      </c>
      <c r="Q270" s="3">
        <v>0</v>
      </c>
      <c r="R270">
        <v>0</v>
      </c>
      <c r="S270" s="3">
        <v>0</v>
      </c>
      <c r="T270" s="3">
        <v>9.1</v>
      </c>
      <c r="U270">
        <v>0</v>
      </c>
      <c r="V270">
        <v>1</v>
      </c>
      <c r="W270">
        <v>0</v>
      </c>
      <c r="X270">
        <v>0</v>
      </c>
      <c r="Y270">
        <v>0</v>
      </c>
      <c r="Z270">
        <v>0</v>
      </c>
      <c r="AA270">
        <v>0</v>
      </c>
      <c r="AB270">
        <v>0</v>
      </c>
      <c r="AC270">
        <v>1</v>
      </c>
      <c r="AD270">
        <v>0</v>
      </c>
      <c r="AE270">
        <v>0</v>
      </c>
      <c r="AF270">
        <v>0</v>
      </c>
      <c r="AG270">
        <v>0</v>
      </c>
      <c r="AH270">
        <v>0</v>
      </c>
      <c r="AI270">
        <v>1</v>
      </c>
      <c r="AJ270">
        <v>0</v>
      </c>
      <c r="AK270">
        <v>0</v>
      </c>
      <c r="AL270">
        <v>10.9</v>
      </c>
      <c r="AM270">
        <v>0</v>
      </c>
      <c r="AN270">
        <v>0</v>
      </c>
      <c r="AO270">
        <v>0</v>
      </c>
      <c r="AP270">
        <v>1</v>
      </c>
      <c r="AQ270">
        <v>0</v>
      </c>
      <c r="AR270">
        <v>0</v>
      </c>
      <c r="AS270">
        <v>0</v>
      </c>
      <c r="AT270">
        <v>0</v>
      </c>
      <c r="AU270">
        <v>0</v>
      </c>
      <c r="AV270">
        <v>1</v>
      </c>
      <c r="AW270">
        <v>0</v>
      </c>
      <c r="AX270">
        <v>0</v>
      </c>
      <c r="AY270">
        <v>0</v>
      </c>
      <c r="AZ270">
        <v>0</v>
      </c>
      <c r="BA270">
        <v>0</v>
      </c>
      <c r="BB270">
        <v>0</v>
      </c>
      <c r="BC270">
        <v>1</v>
      </c>
      <c r="BD270">
        <v>0</v>
      </c>
      <c r="BE270">
        <v>0</v>
      </c>
      <c r="BF270">
        <v>0</v>
      </c>
      <c r="BG270">
        <v>0</v>
      </c>
      <c r="BH270">
        <v>0</v>
      </c>
      <c r="BI270">
        <v>1</v>
      </c>
      <c r="BJ270">
        <v>0</v>
      </c>
      <c r="BK270">
        <v>10.3</v>
      </c>
    </row>
    <row r="271" spans="1:63" x14ac:dyDescent="0.25">
      <c r="A271" s="3">
        <v>5</v>
      </c>
      <c r="B271" s="1">
        <v>5606</v>
      </c>
      <c r="C271" s="3" t="s">
        <v>798</v>
      </c>
      <c r="D271" t="s">
        <v>1259</v>
      </c>
      <c r="E271" s="3">
        <v>2</v>
      </c>
      <c r="F271" t="s">
        <v>13769</v>
      </c>
      <c r="G271" s="3">
        <v>220104005</v>
      </c>
      <c r="H271">
        <v>220104</v>
      </c>
      <c r="I271" s="3" t="s">
        <v>13768</v>
      </c>
      <c r="J271" t="s">
        <v>10393</v>
      </c>
      <c r="K271" s="3">
        <v>2</v>
      </c>
      <c r="L271">
        <v>21.9</v>
      </c>
      <c r="M271" s="3">
        <v>0</v>
      </c>
      <c r="N271">
        <v>0</v>
      </c>
      <c r="O271" s="3">
        <v>0</v>
      </c>
      <c r="P271">
        <v>9.9</v>
      </c>
      <c r="Q271" s="3">
        <v>0</v>
      </c>
      <c r="R271">
        <v>0</v>
      </c>
      <c r="S271" s="3">
        <v>0</v>
      </c>
      <c r="T271" s="3">
        <v>10.3</v>
      </c>
      <c r="U271">
        <v>10.199999999999999</v>
      </c>
      <c r="V271">
        <v>1</v>
      </c>
      <c r="W271">
        <v>0</v>
      </c>
      <c r="X271">
        <v>8.4</v>
      </c>
      <c r="Y271">
        <v>0</v>
      </c>
      <c r="Z271">
        <v>0</v>
      </c>
      <c r="AA271">
        <v>0</v>
      </c>
      <c r="AB271">
        <v>10.1</v>
      </c>
      <c r="AC271">
        <v>1</v>
      </c>
      <c r="AD271">
        <v>0</v>
      </c>
      <c r="AE271">
        <v>0</v>
      </c>
      <c r="AF271">
        <v>0</v>
      </c>
      <c r="AG271">
        <v>0</v>
      </c>
      <c r="AH271">
        <v>0</v>
      </c>
      <c r="AI271">
        <v>20.100000000000001</v>
      </c>
      <c r="AJ271">
        <v>0</v>
      </c>
      <c r="AK271">
        <v>0</v>
      </c>
      <c r="AL271">
        <v>10.9</v>
      </c>
      <c r="AM271">
        <v>0</v>
      </c>
      <c r="AN271">
        <v>0</v>
      </c>
      <c r="AO271">
        <v>10.1</v>
      </c>
      <c r="AP271">
        <v>1</v>
      </c>
      <c r="AQ271">
        <v>0</v>
      </c>
      <c r="AR271">
        <v>0</v>
      </c>
      <c r="AS271">
        <v>0</v>
      </c>
      <c r="AT271">
        <v>0</v>
      </c>
      <c r="AU271">
        <v>0</v>
      </c>
      <c r="AV271">
        <v>1</v>
      </c>
      <c r="AW271">
        <v>0</v>
      </c>
      <c r="AX271">
        <v>0</v>
      </c>
      <c r="AY271">
        <v>0</v>
      </c>
      <c r="AZ271">
        <v>0</v>
      </c>
      <c r="BA271">
        <v>0</v>
      </c>
      <c r="BB271">
        <v>0</v>
      </c>
      <c r="BC271">
        <v>1</v>
      </c>
      <c r="BD271">
        <v>19.3</v>
      </c>
      <c r="BE271">
        <v>10.5</v>
      </c>
      <c r="BF271">
        <v>0</v>
      </c>
      <c r="BG271">
        <v>0</v>
      </c>
      <c r="BH271">
        <v>0</v>
      </c>
      <c r="BI271">
        <v>1</v>
      </c>
      <c r="BJ271">
        <v>0</v>
      </c>
      <c r="BK271">
        <v>10.3</v>
      </c>
    </row>
    <row r="272" spans="1:63" x14ac:dyDescent="0.25">
      <c r="A272" s="3">
        <v>5</v>
      </c>
      <c r="B272" s="1">
        <v>5606</v>
      </c>
      <c r="C272" s="3" t="s">
        <v>798</v>
      </c>
      <c r="D272" t="s">
        <v>1259</v>
      </c>
      <c r="E272" s="3">
        <v>3</v>
      </c>
      <c r="F272" t="s">
        <v>13367</v>
      </c>
      <c r="G272" s="3">
        <v>220104005</v>
      </c>
      <c r="H272">
        <v>220104</v>
      </c>
      <c r="I272" s="3" t="s">
        <v>13768</v>
      </c>
      <c r="J272" t="s">
        <v>10393</v>
      </c>
      <c r="K272" s="3">
        <v>3</v>
      </c>
      <c r="L272">
        <v>10.9</v>
      </c>
      <c r="M272" s="3">
        <v>0</v>
      </c>
      <c r="N272">
        <v>0</v>
      </c>
      <c r="O272" s="3">
        <v>0</v>
      </c>
      <c r="P272">
        <v>9.9</v>
      </c>
      <c r="Q272" s="3">
        <v>0</v>
      </c>
      <c r="R272">
        <v>0</v>
      </c>
      <c r="S272" s="3">
        <v>0</v>
      </c>
      <c r="T272" s="3">
        <v>0</v>
      </c>
      <c r="U272">
        <v>10.199999999999999</v>
      </c>
      <c r="V272">
        <v>1</v>
      </c>
      <c r="W272">
        <v>0</v>
      </c>
      <c r="X272">
        <v>8.4</v>
      </c>
      <c r="Y272">
        <v>0</v>
      </c>
      <c r="Z272">
        <v>0</v>
      </c>
      <c r="AA272">
        <v>0</v>
      </c>
      <c r="AB272">
        <v>10.1</v>
      </c>
      <c r="AC272">
        <v>1</v>
      </c>
      <c r="AD272">
        <v>0</v>
      </c>
      <c r="AE272">
        <v>0</v>
      </c>
      <c r="AF272">
        <v>0</v>
      </c>
      <c r="AG272">
        <v>0</v>
      </c>
      <c r="AH272">
        <v>0</v>
      </c>
      <c r="AI272">
        <v>20.100000000000001</v>
      </c>
      <c r="AJ272">
        <v>0</v>
      </c>
      <c r="AK272">
        <v>0</v>
      </c>
      <c r="AL272">
        <v>0</v>
      </c>
      <c r="AM272">
        <v>0</v>
      </c>
      <c r="AN272">
        <v>0</v>
      </c>
      <c r="AO272">
        <v>10.1</v>
      </c>
      <c r="AP272">
        <v>1</v>
      </c>
      <c r="AQ272">
        <v>0</v>
      </c>
      <c r="AR272">
        <v>0</v>
      </c>
      <c r="AS272">
        <v>0</v>
      </c>
      <c r="AT272">
        <v>0</v>
      </c>
      <c r="AU272">
        <v>0</v>
      </c>
      <c r="AV272">
        <v>1</v>
      </c>
      <c r="AW272">
        <v>0</v>
      </c>
      <c r="AX272">
        <v>0</v>
      </c>
      <c r="AY272">
        <v>0</v>
      </c>
      <c r="AZ272">
        <v>0</v>
      </c>
      <c r="BA272">
        <v>0</v>
      </c>
      <c r="BB272">
        <v>0</v>
      </c>
      <c r="BC272">
        <v>1</v>
      </c>
      <c r="BD272">
        <v>19.3</v>
      </c>
      <c r="BE272">
        <v>10.5</v>
      </c>
      <c r="BF272">
        <v>0</v>
      </c>
      <c r="BG272">
        <v>0</v>
      </c>
      <c r="BH272">
        <v>0</v>
      </c>
      <c r="BI272">
        <v>1</v>
      </c>
      <c r="BJ272">
        <v>0</v>
      </c>
      <c r="BK272">
        <v>0</v>
      </c>
    </row>
    <row r="273" spans="1:63" x14ac:dyDescent="0.25">
      <c r="A273" s="3">
        <v>5</v>
      </c>
      <c r="B273" s="1">
        <v>5606</v>
      </c>
      <c r="C273" s="3" t="s">
        <v>798</v>
      </c>
      <c r="D273" t="s">
        <v>1259</v>
      </c>
      <c r="E273" s="3">
        <v>4</v>
      </c>
      <c r="F273" t="s">
        <v>13369</v>
      </c>
      <c r="G273" s="3">
        <v>220104005</v>
      </c>
      <c r="H273">
        <v>220104</v>
      </c>
      <c r="I273" s="3" t="s">
        <v>13768</v>
      </c>
      <c r="J273" t="s">
        <v>10393</v>
      </c>
      <c r="K273" s="3">
        <v>4</v>
      </c>
      <c r="L273">
        <v>10.9</v>
      </c>
      <c r="M273" s="3">
        <v>0</v>
      </c>
      <c r="N273">
        <v>0</v>
      </c>
      <c r="O273" s="3">
        <v>0</v>
      </c>
      <c r="P273">
        <v>1</v>
      </c>
      <c r="Q273" s="3">
        <v>0</v>
      </c>
      <c r="R273">
        <v>0</v>
      </c>
      <c r="S273" s="3">
        <v>0</v>
      </c>
      <c r="T273" s="3">
        <v>10.3</v>
      </c>
      <c r="U273">
        <v>0</v>
      </c>
      <c r="V273">
        <v>1</v>
      </c>
      <c r="W273">
        <v>0</v>
      </c>
      <c r="X273">
        <v>0</v>
      </c>
      <c r="Y273">
        <v>0</v>
      </c>
      <c r="Z273">
        <v>0</v>
      </c>
      <c r="AA273">
        <v>0</v>
      </c>
      <c r="AB273">
        <v>0</v>
      </c>
      <c r="AC273">
        <v>1</v>
      </c>
      <c r="AD273">
        <v>0</v>
      </c>
      <c r="AE273">
        <v>0</v>
      </c>
      <c r="AF273">
        <v>0</v>
      </c>
      <c r="AG273">
        <v>0</v>
      </c>
      <c r="AH273">
        <v>0</v>
      </c>
      <c r="AI273">
        <v>1</v>
      </c>
      <c r="AJ273">
        <v>0</v>
      </c>
      <c r="AK273">
        <v>0</v>
      </c>
      <c r="AL273">
        <v>10.9</v>
      </c>
      <c r="AM273">
        <v>0</v>
      </c>
      <c r="AN273">
        <v>0</v>
      </c>
      <c r="AO273">
        <v>0</v>
      </c>
      <c r="AP273">
        <v>1</v>
      </c>
      <c r="AQ273">
        <v>0</v>
      </c>
      <c r="AR273">
        <v>0</v>
      </c>
      <c r="AS273">
        <v>0</v>
      </c>
      <c r="AT273">
        <v>0</v>
      </c>
      <c r="AU273">
        <v>0</v>
      </c>
      <c r="AV273">
        <v>1</v>
      </c>
      <c r="AW273">
        <v>0</v>
      </c>
      <c r="AX273">
        <v>0</v>
      </c>
      <c r="AY273">
        <v>0</v>
      </c>
      <c r="AZ273">
        <v>0</v>
      </c>
      <c r="BA273">
        <v>0</v>
      </c>
      <c r="BB273">
        <v>0</v>
      </c>
      <c r="BC273">
        <v>1</v>
      </c>
      <c r="BD273">
        <v>0</v>
      </c>
      <c r="BE273">
        <v>0</v>
      </c>
      <c r="BF273">
        <v>0</v>
      </c>
      <c r="BG273">
        <v>0</v>
      </c>
      <c r="BH273">
        <v>0</v>
      </c>
      <c r="BI273">
        <v>1</v>
      </c>
      <c r="BJ273">
        <v>0</v>
      </c>
      <c r="BK273">
        <v>10.3</v>
      </c>
    </row>
    <row r="274" spans="1:63" x14ac:dyDescent="0.25">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2.7</v>
      </c>
      <c r="Q274" s="3">
        <v>0</v>
      </c>
      <c r="R274">
        <v>0</v>
      </c>
      <c r="S274" s="3">
        <v>1.3</v>
      </c>
      <c r="T274" s="3">
        <v>0</v>
      </c>
      <c r="U274">
        <v>0</v>
      </c>
      <c r="V274">
        <v>1</v>
      </c>
      <c r="W274">
        <v>0</v>
      </c>
      <c r="X274">
        <v>0</v>
      </c>
      <c r="Y274">
        <v>1.4</v>
      </c>
      <c r="Z274">
        <v>1.4</v>
      </c>
      <c r="AA274">
        <v>2.7</v>
      </c>
      <c r="AB274">
        <v>2.7</v>
      </c>
      <c r="AC274">
        <v>1</v>
      </c>
      <c r="AD274">
        <v>0</v>
      </c>
      <c r="AE274">
        <v>0</v>
      </c>
      <c r="AF274">
        <v>0</v>
      </c>
      <c r="AG274">
        <v>0</v>
      </c>
      <c r="AH274">
        <v>2.5</v>
      </c>
      <c r="AI274">
        <v>1</v>
      </c>
      <c r="AJ274">
        <v>0</v>
      </c>
      <c r="AK274">
        <v>2.4</v>
      </c>
      <c r="AL274">
        <v>0</v>
      </c>
      <c r="AM274">
        <v>4.0999999999999996</v>
      </c>
      <c r="AN274">
        <v>0</v>
      </c>
      <c r="AO274">
        <v>0</v>
      </c>
      <c r="AP274">
        <v>1.3</v>
      </c>
      <c r="AQ274">
        <v>1.3</v>
      </c>
      <c r="AR274">
        <v>1.2</v>
      </c>
      <c r="AS274">
        <v>1.2</v>
      </c>
      <c r="AT274">
        <v>0</v>
      </c>
      <c r="AU274">
        <v>0</v>
      </c>
      <c r="AV274">
        <v>1.2</v>
      </c>
      <c r="AW274">
        <v>0</v>
      </c>
      <c r="AX274">
        <v>0</v>
      </c>
      <c r="AY274">
        <v>0</v>
      </c>
      <c r="AZ274">
        <v>1.4</v>
      </c>
      <c r="BA274">
        <v>1.4</v>
      </c>
      <c r="BB274">
        <v>1.3</v>
      </c>
      <c r="BC274">
        <v>1</v>
      </c>
      <c r="BD274">
        <v>1.3</v>
      </c>
      <c r="BE274">
        <v>0</v>
      </c>
      <c r="BF274">
        <v>0</v>
      </c>
      <c r="BG274">
        <v>2.4</v>
      </c>
      <c r="BH274">
        <v>0</v>
      </c>
      <c r="BI274">
        <v>1</v>
      </c>
      <c r="BJ274">
        <v>1.2</v>
      </c>
      <c r="BK274">
        <v>0</v>
      </c>
    </row>
    <row r="275" spans="1:63" x14ac:dyDescent="0.25">
      <c r="A275" s="3">
        <v>5</v>
      </c>
      <c r="B275" s="1">
        <v>5701</v>
      </c>
      <c r="C275" s="3" t="s">
        <v>798</v>
      </c>
      <c r="D275" t="s">
        <v>1262</v>
      </c>
      <c r="E275" s="3">
        <v>2</v>
      </c>
      <c r="F275" t="s">
        <v>13769</v>
      </c>
      <c r="G275" s="3">
        <v>220104005</v>
      </c>
      <c r="H275">
        <v>220104</v>
      </c>
      <c r="I275" s="3" t="s">
        <v>13768</v>
      </c>
      <c r="J275" t="s">
        <v>10393</v>
      </c>
      <c r="K275" s="3">
        <v>2</v>
      </c>
      <c r="L275">
        <v>1.4</v>
      </c>
      <c r="M275" s="3">
        <v>2.8</v>
      </c>
      <c r="N275">
        <v>4.0999999999999996</v>
      </c>
      <c r="O275" s="3">
        <v>4</v>
      </c>
      <c r="P275">
        <v>6.6</v>
      </c>
      <c r="Q275" s="3">
        <v>0</v>
      </c>
      <c r="R275">
        <v>1.2</v>
      </c>
      <c r="S275" s="3">
        <v>3.7</v>
      </c>
      <c r="T275" s="3">
        <v>7.3</v>
      </c>
      <c r="U275">
        <v>0</v>
      </c>
      <c r="V275">
        <v>1.2</v>
      </c>
      <c r="W275">
        <v>1.2</v>
      </c>
      <c r="X275">
        <v>3.6</v>
      </c>
      <c r="Y275">
        <v>2.8</v>
      </c>
      <c r="Z275">
        <v>8.3000000000000007</v>
      </c>
      <c r="AA275">
        <v>6.8</v>
      </c>
      <c r="AB275">
        <v>8.1</v>
      </c>
      <c r="AC275">
        <v>1</v>
      </c>
      <c r="AD275">
        <v>2.6</v>
      </c>
      <c r="AE275">
        <v>3.7</v>
      </c>
      <c r="AF275">
        <v>2.5</v>
      </c>
      <c r="AG275">
        <v>4.9000000000000004</v>
      </c>
      <c r="AH275">
        <v>6</v>
      </c>
      <c r="AI275">
        <v>3.6</v>
      </c>
      <c r="AJ275">
        <v>5.9</v>
      </c>
      <c r="AK275">
        <v>8.4</v>
      </c>
      <c r="AL275">
        <v>0</v>
      </c>
      <c r="AM275">
        <v>11.1</v>
      </c>
      <c r="AN275">
        <v>1.4</v>
      </c>
      <c r="AO275">
        <v>2.7</v>
      </c>
      <c r="AP275">
        <v>1.3</v>
      </c>
      <c r="AQ275">
        <v>2.6</v>
      </c>
      <c r="AR275">
        <v>3.7</v>
      </c>
      <c r="AS275">
        <v>4.9000000000000004</v>
      </c>
      <c r="AT275">
        <v>3.6</v>
      </c>
      <c r="AU275">
        <v>2.4</v>
      </c>
      <c r="AV275">
        <v>2.4</v>
      </c>
      <c r="AW275">
        <v>5.8</v>
      </c>
      <c r="AX275">
        <v>6</v>
      </c>
      <c r="AY275">
        <v>4.2</v>
      </c>
      <c r="AZ275">
        <v>6.9</v>
      </c>
      <c r="BA275">
        <v>4.0999999999999996</v>
      </c>
      <c r="BB275">
        <v>5.4</v>
      </c>
      <c r="BC275">
        <v>8</v>
      </c>
      <c r="BD275">
        <v>2.6</v>
      </c>
      <c r="BE275">
        <v>4.9000000000000004</v>
      </c>
      <c r="BF275">
        <v>0</v>
      </c>
      <c r="BG275">
        <v>9.6</v>
      </c>
      <c r="BH275">
        <v>2.4</v>
      </c>
      <c r="BI275">
        <v>4.7</v>
      </c>
      <c r="BJ275">
        <v>7</v>
      </c>
      <c r="BK275">
        <v>7.3</v>
      </c>
    </row>
    <row r="276" spans="1:63" x14ac:dyDescent="0.25">
      <c r="A276" s="3">
        <v>5</v>
      </c>
      <c r="B276" s="1">
        <v>5701</v>
      </c>
      <c r="C276" s="3" t="s">
        <v>798</v>
      </c>
      <c r="D276" t="s">
        <v>1262</v>
      </c>
      <c r="E276" s="3">
        <v>3</v>
      </c>
      <c r="F276" t="s">
        <v>13367</v>
      </c>
      <c r="G276" s="3">
        <v>220104005</v>
      </c>
      <c r="H276">
        <v>220104</v>
      </c>
      <c r="I276" s="3" t="s">
        <v>13768</v>
      </c>
      <c r="J276" t="s">
        <v>10393</v>
      </c>
      <c r="K276" s="3">
        <v>3</v>
      </c>
      <c r="L276">
        <v>1.4</v>
      </c>
      <c r="M276" s="3">
        <v>2.8</v>
      </c>
      <c r="N276">
        <v>4.0999999999999996</v>
      </c>
      <c r="O276" s="3">
        <v>4</v>
      </c>
      <c r="P276">
        <v>4</v>
      </c>
      <c r="Q276" s="3">
        <v>0</v>
      </c>
      <c r="R276">
        <v>1.2</v>
      </c>
      <c r="S276" s="3">
        <v>2.5</v>
      </c>
      <c r="T276" s="3">
        <v>7.3</v>
      </c>
      <c r="U276">
        <v>0</v>
      </c>
      <c r="V276">
        <v>1.2</v>
      </c>
      <c r="W276">
        <v>1.2</v>
      </c>
      <c r="X276">
        <v>3.6</v>
      </c>
      <c r="Y276">
        <v>1.4</v>
      </c>
      <c r="Z276">
        <v>6.9</v>
      </c>
      <c r="AA276">
        <v>4.0999999999999996</v>
      </c>
      <c r="AB276">
        <v>5.4</v>
      </c>
      <c r="AC276">
        <v>1</v>
      </c>
      <c r="AD276">
        <v>2.6</v>
      </c>
      <c r="AE276">
        <v>3.7</v>
      </c>
      <c r="AF276">
        <v>2.5</v>
      </c>
      <c r="AG276">
        <v>4.9000000000000004</v>
      </c>
      <c r="AH276">
        <v>4.8</v>
      </c>
      <c r="AI276">
        <v>3.6</v>
      </c>
      <c r="AJ276">
        <v>5.9</v>
      </c>
      <c r="AK276">
        <v>4.8</v>
      </c>
      <c r="AL276">
        <v>0</v>
      </c>
      <c r="AM276">
        <v>8.3000000000000007</v>
      </c>
      <c r="AN276">
        <v>1.4</v>
      </c>
      <c r="AO276">
        <v>2.7</v>
      </c>
      <c r="AP276">
        <v>1</v>
      </c>
      <c r="AQ276">
        <v>1.3</v>
      </c>
      <c r="AR276">
        <v>2.5</v>
      </c>
      <c r="AS276">
        <v>3.7</v>
      </c>
      <c r="AT276">
        <v>3.6</v>
      </c>
      <c r="AU276">
        <v>2.4</v>
      </c>
      <c r="AV276">
        <v>1.2</v>
      </c>
      <c r="AW276">
        <v>5.8</v>
      </c>
      <c r="AX276">
        <v>6</v>
      </c>
      <c r="AY276">
        <v>4.2</v>
      </c>
      <c r="AZ276">
        <v>5.5</v>
      </c>
      <c r="BA276">
        <v>2.7</v>
      </c>
      <c r="BB276">
        <v>4</v>
      </c>
      <c r="BC276">
        <v>8</v>
      </c>
      <c r="BD276">
        <v>1.3</v>
      </c>
      <c r="BE276">
        <v>4.9000000000000004</v>
      </c>
      <c r="BF276">
        <v>0</v>
      </c>
      <c r="BG276">
        <v>7.2</v>
      </c>
      <c r="BH276">
        <v>2.4</v>
      </c>
      <c r="BI276">
        <v>4.7</v>
      </c>
      <c r="BJ276">
        <v>5.8</v>
      </c>
      <c r="BK276">
        <v>7.3</v>
      </c>
    </row>
    <row r="277" spans="1:63" x14ac:dyDescent="0.25">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2.7</v>
      </c>
      <c r="Q277" s="3">
        <v>0</v>
      </c>
      <c r="R277">
        <v>0</v>
      </c>
      <c r="S277" s="3">
        <v>1.2</v>
      </c>
      <c r="T277" s="3">
        <v>0</v>
      </c>
      <c r="U277">
        <v>0</v>
      </c>
      <c r="V277">
        <v>1</v>
      </c>
      <c r="W277">
        <v>0</v>
      </c>
      <c r="X277">
        <v>0</v>
      </c>
      <c r="Y277">
        <v>1.4</v>
      </c>
      <c r="Z277">
        <v>1.4</v>
      </c>
      <c r="AA277">
        <v>2.7</v>
      </c>
      <c r="AB277">
        <v>2.7</v>
      </c>
      <c r="AC277">
        <v>1</v>
      </c>
      <c r="AD277">
        <v>0</v>
      </c>
      <c r="AE277">
        <v>0</v>
      </c>
      <c r="AF277">
        <v>0</v>
      </c>
      <c r="AG277">
        <v>0</v>
      </c>
      <c r="AH277">
        <v>1.2</v>
      </c>
      <c r="AI277">
        <v>1</v>
      </c>
      <c r="AJ277">
        <v>0</v>
      </c>
      <c r="AK277">
        <v>3.6</v>
      </c>
      <c r="AL277">
        <v>0</v>
      </c>
      <c r="AM277">
        <v>2.8</v>
      </c>
      <c r="AN277">
        <v>0</v>
      </c>
      <c r="AO277">
        <v>0</v>
      </c>
      <c r="AP277">
        <v>1.3</v>
      </c>
      <c r="AQ277">
        <v>1.3</v>
      </c>
      <c r="AR277">
        <v>1.2</v>
      </c>
      <c r="AS277">
        <v>1.2</v>
      </c>
      <c r="AT277">
        <v>0</v>
      </c>
      <c r="AU277">
        <v>0</v>
      </c>
      <c r="AV277">
        <v>1.2</v>
      </c>
      <c r="AW277">
        <v>0</v>
      </c>
      <c r="AX277">
        <v>0</v>
      </c>
      <c r="AY277">
        <v>0</v>
      </c>
      <c r="AZ277">
        <v>1.4</v>
      </c>
      <c r="BA277">
        <v>1.4</v>
      </c>
      <c r="BB277">
        <v>1.3</v>
      </c>
      <c r="BC277">
        <v>1</v>
      </c>
      <c r="BD277">
        <v>1.3</v>
      </c>
      <c r="BE277">
        <v>0</v>
      </c>
      <c r="BF277">
        <v>0</v>
      </c>
      <c r="BG277">
        <v>2.4</v>
      </c>
      <c r="BH277">
        <v>0</v>
      </c>
      <c r="BI277">
        <v>1</v>
      </c>
      <c r="BJ277">
        <v>1.2</v>
      </c>
      <c r="BK277">
        <v>0</v>
      </c>
    </row>
    <row r="278" spans="1:63" x14ac:dyDescent="0.25">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1</v>
      </c>
      <c r="Q278" s="3">
        <v>0</v>
      </c>
      <c r="R278">
        <v>0</v>
      </c>
      <c r="S278" s="3">
        <v>0</v>
      </c>
      <c r="T278" s="3">
        <v>0</v>
      </c>
      <c r="U278">
        <v>0</v>
      </c>
      <c r="V278">
        <v>1</v>
      </c>
      <c r="W278">
        <v>0</v>
      </c>
      <c r="X278">
        <v>0</v>
      </c>
      <c r="Y278">
        <v>0</v>
      </c>
      <c r="Z278">
        <v>0</v>
      </c>
      <c r="AA278">
        <v>0</v>
      </c>
      <c r="AB278">
        <v>0</v>
      </c>
      <c r="AC278">
        <v>1</v>
      </c>
      <c r="AD278">
        <v>0</v>
      </c>
      <c r="AE278">
        <v>0</v>
      </c>
      <c r="AF278">
        <v>0</v>
      </c>
      <c r="AG278">
        <v>0</v>
      </c>
      <c r="AH278">
        <v>0</v>
      </c>
      <c r="AI278">
        <v>1</v>
      </c>
      <c r="AJ278">
        <v>0</v>
      </c>
      <c r="AK278">
        <v>0</v>
      </c>
      <c r="AL278">
        <v>0</v>
      </c>
      <c r="AM278">
        <v>0</v>
      </c>
      <c r="AN278">
        <v>0</v>
      </c>
      <c r="AO278">
        <v>0</v>
      </c>
      <c r="AP278">
        <v>1</v>
      </c>
      <c r="AQ278">
        <v>0</v>
      </c>
      <c r="AR278">
        <v>0</v>
      </c>
      <c r="AS278">
        <v>0</v>
      </c>
      <c r="AT278">
        <v>0</v>
      </c>
      <c r="AU278">
        <v>0</v>
      </c>
      <c r="AV278">
        <v>7.4</v>
      </c>
      <c r="AW278">
        <v>7.4</v>
      </c>
      <c r="AX278">
        <v>0</v>
      </c>
      <c r="AY278">
        <v>7.5</v>
      </c>
      <c r="AZ278">
        <v>0</v>
      </c>
      <c r="BA278">
        <v>0</v>
      </c>
      <c r="BB278">
        <v>0</v>
      </c>
      <c r="BC278">
        <v>1</v>
      </c>
      <c r="BD278">
        <v>0</v>
      </c>
      <c r="BE278">
        <v>0</v>
      </c>
      <c r="BF278">
        <v>0</v>
      </c>
      <c r="BG278">
        <v>0</v>
      </c>
      <c r="BH278">
        <v>7.4</v>
      </c>
      <c r="BI278">
        <v>1</v>
      </c>
      <c r="BJ278">
        <v>0</v>
      </c>
      <c r="BK278">
        <v>0</v>
      </c>
    </row>
    <row r="279" spans="1:63" x14ac:dyDescent="0.25">
      <c r="A279" s="3">
        <v>5</v>
      </c>
      <c r="B279" s="1">
        <v>5702</v>
      </c>
      <c r="C279" s="3" t="s">
        <v>798</v>
      </c>
      <c r="D279" t="s">
        <v>1265</v>
      </c>
      <c r="E279" s="3">
        <v>2</v>
      </c>
      <c r="F279" t="s">
        <v>13769</v>
      </c>
      <c r="G279" s="3">
        <v>220104005</v>
      </c>
      <c r="H279">
        <v>220104</v>
      </c>
      <c r="I279" s="3" t="s">
        <v>13768</v>
      </c>
      <c r="J279" t="s">
        <v>10393</v>
      </c>
      <c r="K279" s="3">
        <v>2</v>
      </c>
      <c r="L279">
        <v>0</v>
      </c>
      <c r="M279" s="3">
        <v>7.4</v>
      </c>
      <c r="N279">
        <v>0</v>
      </c>
      <c r="O279" s="3">
        <v>7.3</v>
      </c>
      <c r="P279">
        <v>1</v>
      </c>
      <c r="Q279" s="3">
        <v>0</v>
      </c>
      <c r="R279">
        <v>0</v>
      </c>
      <c r="S279" s="3">
        <v>0</v>
      </c>
      <c r="T279" s="3">
        <v>0</v>
      </c>
      <c r="U279">
        <v>0</v>
      </c>
      <c r="V279">
        <v>1</v>
      </c>
      <c r="W279">
        <v>0</v>
      </c>
      <c r="X279">
        <v>0</v>
      </c>
      <c r="Y279">
        <v>0</v>
      </c>
      <c r="Z279">
        <v>0</v>
      </c>
      <c r="AA279">
        <v>0</v>
      </c>
      <c r="AB279">
        <v>0</v>
      </c>
      <c r="AC279">
        <v>7.2</v>
      </c>
      <c r="AD279">
        <v>7.1</v>
      </c>
      <c r="AE279">
        <v>0</v>
      </c>
      <c r="AF279">
        <v>0</v>
      </c>
      <c r="AG279">
        <v>0</v>
      </c>
      <c r="AH279">
        <v>0</v>
      </c>
      <c r="AI279">
        <v>1</v>
      </c>
      <c r="AJ279">
        <v>0</v>
      </c>
      <c r="AK279">
        <v>0</v>
      </c>
      <c r="AL279">
        <v>0</v>
      </c>
      <c r="AM279">
        <v>0</v>
      </c>
      <c r="AN279">
        <v>0</v>
      </c>
      <c r="AO279">
        <v>14.6</v>
      </c>
      <c r="AP279">
        <v>1</v>
      </c>
      <c r="AQ279">
        <v>14.3</v>
      </c>
      <c r="AR279">
        <v>0</v>
      </c>
      <c r="AS279">
        <v>0</v>
      </c>
      <c r="AT279">
        <v>0</v>
      </c>
      <c r="AU279">
        <v>7.4</v>
      </c>
      <c r="AV279">
        <v>7.4</v>
      </c>
      <c r="AW279">
        <v>29.4</v>
      </c>
      <c r="AX279">
        <v>6.6</v>
      </c>
      <c r="AY279">
        <v>15</v>
      </c>
      <c r="AZ279">
        <v>0</v>
      </c>
      <c r="BA279">
        <v>7.4</v>
      </c>
      <c r="BB279">
        <v>0</v>
      </c>
      <c r="BC279">
        <v>7.2</v>
      </c>
      <c r="BD279">
        <v>0</v>
      </c>
      <c r="BE279">
        <v>0</v>
      </c>
      <c r="BF279">
        <v>0</v>
      </c>
      <c r="BG279">
        <v>7.4</v>
      </c>
      <c r="BH279">
        <v>7.4</v>
      </c>
      <c r="BI279">
        <v>7.4</v>
      </c>
      <c r="BJ279">
        <v>14.7</v>
      </c>
      <c r="BK279">
        <v>0</v>
      </c>
    </row>
    <row r="280" spans="1:63" x14ac:dyDescent="0.25">
      <c r="A280" s="3">
        <v>5</v>
      </c>
      <c r="B280" s="1">
        <v>5702</v>
      </c>
      <c r="C280" s="3" t="s">
        <v>798</v>
      </c>
      <c r="D280" t="s">
        <v>1265</v>
      </c>
      <c r="E280" s="3">
        <v>3</v>
      </c>
      <c r="F280" t="s">
        <v>13367</v>
      </c>
      <c r="G280" s="3">
        <v>220104005</v>
      </c>
      <c r="H280">
        <v>220104</v>
      </c>
      <c r="I280" s="3" t="s">
        <v>13768</v>
      </c>
      <c r="J280" t="s">
        <v>10393</v>
      </c>
      <c r="K280" s="3">
        <v>3</v>
      </c>
      <c r="L280">
        <v>0</v>
      </c>
      <c r="M280" s="3">
        <v>7.4</v>
      </c>
      <c r="N280">
        <v>0</v>
      </c>
      <c r="O280" s="3">
        <v>7.3</v>
      </c>
      <c r="P280">
        <v>1</v>
      </c>
      <c r="Q280" s="3">
        <v>0</v>
      </c>
      <c r="R280">
        <v>0</v>
      </c>
      <c r="S280" s="3">
        <v>0</v>
      </c>
      <c r="T280" s="3">
        <v>0</v>
      </c>
      <c r="U280">
        <v>0</v>
      </c>
      <c r="V280">
        <v>1</v>
      </c>
      <c r="W280">
        <v>0</v>
      </c>
      <c r="X280">
        <v>0</v>
      </c>
      <c r="Y280">
        <v>0</v>
      </c>
      <c r="Z280">
        <v>0</v>
      </c>
      <c r="AA280">
        <v>0</v>
      </c>
      <c r="AB280">
        <v>0</v>
      </c>
      <c r="AC280">
        <v>7.2</v>
      </c>
      <c r="AD280">
        <v>7.1</v>
      </c>
      <c r="AE280">
        <v>0</v>
      </c>
      <c r="AF280">
        <v>0</v>
      </c>
      <c r="AG280">
        <v>0</v>
      </c>
      <c r="AH280">
        <v>0</v>
      </c>
      <c r="AI280">
        <v>1</v>
      </c>
      <c r="AJ280">
        <v>0</v>
      </c>
      <c r="AK280">
        <v>0</v>
      </c>
      <c r="AL280">
        <v>0</v>
      </c>
      <c r="AM280">
        <v>0</v>
      </c>
      <c r="AN280">
        <v>0</v>
      </c>
      <c r="AO280">
        <v>14.6</v>
      </c>
      <c r="AP280">
        <v>1</v>
      </c>
      <c r="AQ280">
        <v>14.3</v>
      </c>
      <c r="AR280">
        <v>0</v>
      </c>
      <c r="AS280">
        <v>0</v>
      </c>
      <c r="AT280">
        <v>0</v>
      </c>
      <c r="AU280">
        <v>7.4</v>
      </c>
      <c r="AV280">
        <v>1</v>
      </c>
      <c r="AW280">
        <v>22.1</v>
      </c>
      <c r="AX280">
        <v>6.6</v>
      </c>
      <c r="AY280">
        <v>7.5</v>
      </c>
      <c r="AZ280">
        <v>0</v>
      </c>
      <c r="BA280">
        <v>7.4</v>
      </c>
      <c r="BB280">
        <v>0</v>
      </c>
      <c r="BC280">
        <v>7.2</v>
      </c>
      <c r="BD280">
        <v>0</v>
      </c>
      <c r="BE280">
        <v>0</v>
      </c>
      <c r="BF280">
        <v>0</v>
      </c>
      <c r="BG280">
        <v>7.4</v>
      </c>
      <c r="BH280">
        <v>0</v>
      </c>
      <c r="BI280">
        <v>7.4</v>
      </c>
      <c r="BJ280">
        <v>14.7</v>
      </c>
      <c r="BK280">
        <v>0</v>
      </c>
    </row>
    <row r="281" spans="1:63" x14ac:dyDescent="0.25">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1</v>
      </c>
      <c r="Q281" s="3">
        <v>0</v>
      </c>
      <c r="R281">
        <v>0</v>
      </c>
      <c r="S281" s="3">
        <v>0</v>
      </c>
      <c r="T281" s="3">
        <v>0</v>
      </c>
      <c r="U281">
        <v>0</v>
      </c>
      <c r="V281">
        <v>1</v>
      </c>
      <c r="W281">
        <v>0</v>
      </c>
      <c r="X281">
        <v>0</v>
      </c>
      <c r="Y281">
        <v>0</v>
      </c>
      <c r="Z281">
        <v>0</v>
      </c>
      <c r="AA281">
        <v>0</v>
      </c>
      <c r="AB281">
        <v>0</v>
      </c>
      <c r="AC281">
        <v>1</v>
      </c>
      <c r="AD281">
        <v>0</v>
      </c>
      <c r="AE281">
        <v>0</v>
      </c>
      <c r="AF281">
        <v>0</v>
      </c>
      <c r="AG281">
        <v>0</v>
      </c>
      <c r="AH281">
        <v>0</v>
      </c>
      <c r="AI281">
        <v>1</v>
      </c>
      <c r="AJ281">
        <v>0</v>
      </c>
      <c r="AK281">
        <v>0</v>
      </c>
      <c r="AL281">
        <v>0</v>
      </c>
      <c r="AM281">
        <v>0</v>
      </c>
      <c r="AN281">
        <v>0</v>
      </c>
      <c r="AO281">
        <v>0</v>
      </c>
      <c r="AP281">
        <v>1</v>
      </c>
      <c r="AQ281">
        <v>0</v>
      </c>
      <c r="AR281">
        <v>0</v>
      </c>
      <c r="AS281">
        <v>0</v>
      </c>
      <c r="AT281">
        <v>0</v>
      </c>
      <c r="AU281">
        <v>0</v>
      </c>
      <c r="AV281">
        <v>7.4</v>
      </c>
      <c r="AW281">
        <v>7.4</v>
      </c>
      <c r="AX281">
        <v>0</v>
      </c>
      <c r="AY281">
        <v>7.5</v>
      </c>
      <c r="AZ281">
        <v>0</v>
      </c>
      <c r="BA281">
        <v>0</v>
      </c>
      <c r="BB281">
        <v>0</v>
      </c>
      <c r="BC281">
        <v>1</v>
      </c>
      <c r="BD281">
        <v>0</v>
      </c>
      <c r="BE281">
        <v>0</v>
      </c>
      <c r="BF281">
        <v>0</v>
      </c>
      <c r="BG281">
        <v>0</v>
      </c>
      <c r="BH281">
        <v>7.4</v>
      </c>
      <c r="BI281">
        <v>1</v>
      </c>
      <c r="BJ281">
        <v>0</v>
      </c>
      <c r="BK281">
        <v>0</v>
      </c>
    </row>
    <row r="282" spans="1:63" x14ac:dyDescent="0.25">
      <c r="A282" s="3">
        <v>5</v>
      </c>
      <c r="B282" s="1">
        <v>5703</v>
      </c>
      <c r="C282" s="3" t="s">
        <v>798</v>
      </c>
      <c r="D282" t="s">
        <v>1268</v>
      </c>
      <c r="E282" s="3">
        <v>1</v>
      </c>
      <c r="F282" t="s">
        <v>13767</v>
      </c>
      <c r="G282" s="3">
        <v>220104005</v>
      </c>
      <c r="H282">
        <v>220104</v>
      </c>
      <c r="I282" s="3" t="s">
        <v>13768</v>
      </c>
      <c r="J282" t="s">
        <v>10393</v>
      </c>
      <c r="K282" s="3">
        <v>1</v>
      </c>
      <c r="L282">
        <v>0</v>
      </c>
      <c r="M282" s="3">
        <v>4.2</v>
      </c>
      <c r="N282">
        <v>0</v>
      </c>
      <c r="O282" s="3">
        <v>4.0999999999999996</v>
      </c>
      <c r="P282">
        <v>1</v>
      </c>
      <c r="Q282" s="3">
        <v>0</v>
      </c>
      <c r="R282">
        <v>0</v>
      </c>
      <c r="S282" s="3">
        <v>0</v>
      </c>
      <c r="T282" s="3">
        <v>3.9</v>
      </c>
      <c r="U282">
        <v>0</v>
      </c>
      <c r="V282">
        <v>1</v>
      </c>
      <c r="W282">
        <v>0</v>
      </c>
      <c r="X282">
        <v>0</v>
      </c>
      <c r="Y282">
        <v>4.3</v>
      </c>
      <c r="Z282">
        <v>0</v>
      </c>
      <c r="AA282">
        <v>0</v>
      </c>
      <c r="AB282">
        <v>4.0999999999999996</v>
      </c>
      <c r="AC282">
        <v>1</v>
      </c>
      <c r="AD282">
        <v>0</v>
      </c>
      <c r="AE282">
        <v>0</v>
      </c>
      <c r="AF282">
        <v>0</v>
      </c>
      <c r="AG282">
        <v>0</v>
      </c>
      <c r="AH282">
        <v>3.9</v>
      </c>
      <c r="AI282">
        <v>1</v>
      </c>
      <c r="AJ282">
        <v>0</v>
      </c>
      <c r="AK282">
        <v>0</v>
      </c>
      <c r="AL282">
        <v>0</v>
      </c>
      <c r="AM282">
        <v>0</v>
      </c>
      <c r="AN282">
        <v>0</v>
      </c>
      <c r="AO282">
        <v>4.0999999999999996</v>
      </c>
      <c r="AP282">
        <v>1</v>
      </c>
      <c r="AQ282">
        <v>0</v>
      </c>
      <c r="AR282">
        <v>0</v>
      </c>
      <c r="AS282">
        <v>0</v>
      </c>
      <c r="AT282">
        <v>0</v>
      </c>
      <c r="AU282">
        <v>0</v>
      </c>
      <c r="AV282">
        <v>1</v>
      </c>
      <c r="AW282">
        <v>0</v>
      </c>
      <c r="AX282">
        <v>0</v>
      </c>
      <c r="AY282">
        <v>4.3</v>
      </c>
      <c r="AZ282">
        <v>0</v>
      </c>
      <c r="BA282">
        <v>0</v>
      </c>
      <c r="BB282">
        <v>0</v>
      </c>
      <c r="BC282">
        <v>4.0999999999999996</v>
      </c>
      <c r="BD282">
        <v>0</v>
      </c>
      <c r="BE282">
        <v>4.2</v>
      </c>
      <c r="BF282">
        <v>8.3000000000000007</v>
      </c>
      <c r="BG282">
        <v>4.2</v>
      </c>
      <c r="BH282">
        <v>0</v>
      </c>
      <c r="BI282">
        <v>4.2</v>
      </c>
      <c r="BJ282">
        <v>0</v>
      </c>
      <c r="BK282">
        <v>4.2</v>
      </c>
    </row>
    <row r="283" spans="1:63" x14ac:dyDescent="0.25">
      <c r="A283" s="3">
        <v>5</v>
      </c>
      <c r="B283" s="1">
        <v>5703</v>
      </c>
      <c r="C283" s="3" t="s">
        <v>798</v>
      </c>
      <c r="D283" t="s">
        <v>1268</v>
      </c>
      <c r="E283" s="3">
        <v>2</v>
      </c>
      <c r="F283" t="s">
        <v>13769</v>
      </c>
      <c r="G283" s="3">
        <v>220104005</v>
      </c>
      <c r="H283">
        <v>220104</v>
      </c>
      <c r="I283" s="3" t="s">
        <v>13768</v>
      </c>
      <c r="J283" t="s">
        <v>10393</v>
      </c>
      <c r="K283" s="3">
        <v>2</v>
      </c>
      <c r="L283">
        <v>0</v>
      </c>
      <c r="M283" s="3">
        <v>4.2</v>
      </c>
      <c r="N283">
        <v>4.2</v>
      </c>
      <c r="O283" s="3">
        <v>4.0999999999999996</v>
      </c>
      <c r="P283">
        <v>1</v>
      </c>
      <c r="Q283" s="3">
        <v>8.1</v>
      </c>
      <c r="R283">
        <v>0</v>
      </c>
      <c r="S283" s="3">
        <v>4.2</v>
      </c>
      <c r="T283" s="3">
        <v>12.5</v>
      </c>
      <c r="U283">
        <v>0</v>
      </c>
      <c r="V283">
        <v>1</v>
      </c>
      <c r="W283">
        <v>4.0999999999999996</v>
      </c>
      <c r="X283">
        <v>7.5</v>
      </c>
      <c r="Y283">
        <v>4.3</v>
      </c>
      <c r="Z283">
        <v>0</v>
      </c>
      <c r="AA283">
        <v>8.3000000000000007</v>
      </c>
      <c r="AB283">
        <v>8.3000000000000007</v>
      </c>
      <c r="AC283">
        <v>1</v>
      </c>
      <c r="AD283">
        <v>0</v>
      </c>
      <c r="AE283">
        <v>0</v>
      </c>
      <c r="AF283">
        <v>0</v>
      </c>
      <c r="AG283">
        <v>0</v>
      </c>
      <c r="AH283">
        <v>4.2</v>
      </c>
      <c r="AI283">
        <v>4.2</v>
      </c>
      <c r="AJ283">
        <v>0</v>
      </c>
      <c r="AK283">
        <v>3.8</v>
      </c>
      <c r="AL283">
        <v>4.3</v>
      </c>
      <c r="AM283">
        <v>0</v>
      </c>
      <c r="AN283">
        <v>8.3000000000000007</v>
      </c>
      <c r="AO283">
        <v>4.0999999999999996</v>
      </c>
      <c r="AP283">
        <v>1</v>
      </c>
      <c r="AQ283">
        <v>4.0999999999999996</v>
      </c>
      <c r="AR283">
        <v>0</v>
      </c>
      <c r="AS283">
        <v>0</v>
      </c>
      <c r="AT283">
        <v>4.2</v>
      </c>
      <c r="AU283">
        <v>4.2</v>
      </c>
      <c r="AV283">
        <v>1</v>
      </c>
      <c r="AW283">
        <v>0</v>
      </c>
      <c r="AX283">
        <v>3.8</v>
      </c>
      <c r="AY283">
        <v>8.5</v>
      </c>
      <c r="AZ283">
        <v>4.2</v>
      </c>
      <c r="BA283">
        <v>20.9</v>
      </c>
      <c r="BB283">
        <v>0</v>
      </c>
      <c r="BC283">
        <v>4.0999999999999996</v>
      </c>
      <c r="BD283">
        <v>0</v>
      </c>
      <c r="BE283">
        <v>4.2</v>
      </c>
      <c r="BF283">
        <v>4.2</v>
      </c>
      <c r="BG283">
        <v>8.3000000000000007</v>
      </c>
      <c r="BH283">
        <v>4.2</v>
      </c>
      <c r="BI283">
        <v>12.5</v>
      </c>
      <c r="BJ283">
        <v>0</v>
      </c>
      <c r="BK283">
        <v>12.5</v>
      </c>
    </row>
    <row r="284" spans="1:63" x14ac:dyDescent="0.25">
      <c r="A284" s="3">
        <v>5</v>
      </c>
      <c r="B284" s="1">
        <v>5703</v>
      </c>
      <c r="C284" s="3" t="s">
        <v>798</v>
      </c>
      <c r="D284" t="s">
        <v>1268</v>
      </c>
      <c r="E284" s="3">
        <v>3</v>
      </c>
      <c r="F284" t="s">
        <v>13367</v>
      </c>
      <c r="G284" s="3">
        <v>220104005</v>
      </c>
      <c r="H284">
        <v>220104</v>
      </c>
      <c r="I284" s="3" t="s">
        <v>13768</v>
      </c>
      <c r="J284" t="s">
        <v>10393</v>
      </c>
      <c r="K284" s="3">
        <v>3</v>
      </c>
      <c r="L284">
        <v>0</v>
      </c>
      <c r="M284" s="3">
        <v>0</v>
      </c>
      <c r="N284">
        <v>4.2</v>
      </c>
      <c r="O284" s="3">
        <v>0</v>
      </c>
      <c r="P284">
        <v>1</v>
      </c>
      <c r="Q284" s="3">
        <v>8.1</v>
      </c>
      <c r="R284">
        <v>0</v>
      </c>
      <c r="S284" s="3">
        <v>4.2</v>
      </c>
      <c r="T284" s="3">
        <v>8.3000000000000007</v>
      </c>
      <c r="U284">
        <v>0</v>
      </c>
      <c r="V284">
        <v>1</v>
      </c>
      <c r="W284">
        <v>4.0999999999999996</v>
      </c>
      <c r="X284">
        <v>3.8</v>
      </c>
      <c r="Y284">
        <v>0</v>
      </c>
      <c r="Z284">
        <v>0</v>
      </c>
      <c r="AA284">
        <v>8.3000000000000007</v>
      </c>
      <c r="AB284">
        <v>4.0999999999999996</v>
      </c>
      <c r="AC284">
        <v>1</v>
      </c>
      <c r="AD284">
        <v>0</v>
      </c>
      <c r="AE284">
        <v>0</v>
      </c>
      <c r="AF284">
        <v>0</v>
      </c>
      <c r="AG284">
        <v>0</v>
      </c>
      <c r="AH284">
        <v>0</v>
      </c>
      <c r="AI284">
        <v>4.2</v>
      </c>
      <c r="AJ284">
        <v>0</v>
      </c>
      <c r="AK284">
        <v>3.8</v>
      </c>
      <c r="AL284">
        <v>4.3</v>
      </c>
      <c r="AM284">
        <v>0</v>
      </c>
      <c r="AN284">
        <v>8.3000000000000007</v>
      </c>
      <c r="AO284">
        <v>0</v>
      </c>
      <c r="AP284">
        <v>1</v>
      </c>
      <c r="AQ284">
        <v>4.0999999999999996</v>
      </c>
      <c r="AR284">
        <v>0</v>
      </c>
      <c r="AS284">
        <v>0</v>
      </c>
      <c r="AT284">
        <v>4.2</v>
      </c>
      <c r="AU284">
        <v>4.2</v>
      </c>
      <c r="AV284">
        <v>1</v>
      </c>
      <c r="AW284">
        <v>0</v>
      </c>
      <c r="AX284">
        <v>3.8</v>
      </c>
      <c r="AY284">
        <v>4.3</v>
      </c>
      <c r="AZ284">
        <v>4.2</v>
      </c>
      <c r="BA284">
        <v>20.9</v>
      </c>
      <c r="BB284">
        <v>0</v>
      </c>
      <c r="BC284">
        <v>1</v>
      </c>
      <c r="BD284">
        <v>0</v>
      </c>
      <c r="BE284">
        <v>0</v>
      </c>
      <c r="BF284">
        <v>0</v>
      </c>
      <c r="BG284">
        <v>4.2</v>
      </c>
      <c r="BH284">
        <v>4.2</v>
      </c>
      <c r="BI284">
        <v>8.3000000000000007</v>
      </c>
      <c r="BJ284">
        <v>0</v>
      </c>
      <c r="BK284">
        <v>8.3000000000000007</v>
      </c>
    </row>
    <row r="285" spans="1:63" x14ac:dyDescent="0.25">
      <c r="A285" s="3">
        <v>5</v>
      </c>
      <c r="B285" s="1">
        <v>5703</v>
      </c>
      <c r="C285" s="3" t="s">
        <v>798</v>
      </c>
      <c r="D285" t="s">
        <v>1268</v>
      </c>
      <c r="E285" s="3">
        <v>4</v>
      </c>
      <c r="F285" t="s">
        <v>13369</v>
      </c>
      <c r="G285" s="3">
        <v>220104005</v>
      </c>
      <c r="H285">
        <v>220104</v>
      </c>
      <c r="I285" s="3" t="s">
        <v>13768</v>
      </c>
      <c r="J285" t="s">
        <v>10393</v>
      </c>
      <c r="K285" s="3">
        <v>4</v>
      </c>
      <c r="L285">
        <v>0</v>
      </c>
      <c r="M285" s="3">
        <v>4.2</v>
      </c>
      <c r="N285">
        <v>0</v>
      </c>
      <c r="O285" s="3">
        <v>4.0999999999999996</v>
      </c>
      <c r="P285">
        <v>1</v>
      </c>
      <c r="Q285" s="3">
        <v>0</v>
      </c>
      <c r="R285">
        <v>0</v>
      </c>
      <c r="S285" s="3">
        <v>0</v>
      </c>
      <c r="T285" s="3">
        <v>4.2</v>
      </c>
      <c r="U285">
        <v>0</v>
      </c>
      <c r="V285">
        <v>1</v>
      </c>
      <c r="W285">
        <v>0</v>
      </c>
      <c r="X285">
        <v>3.8</v>
      </c>
      <c r="Y285">
        <v>4.3</v>
      </c>
      <c r="Z285">
        <v>0</v>
      </c>
      <c r="AA285">
        <v>0</v>
      </c>
      <c r="AB285">
        <v>4.0999999999999996</v>
      </c>
      <c r="AC285">
        <v>1</v>
      </c>
      <c r="AD285">
        <v>0</v>
      </c>
      <c r="AE285">
        <v>0</v>
      </c>
      <c r="AF285">
        <v>0</v>
      </c>
      <c r="AG285">
        <v>0</v>
      </c>
      <c r="AH285">
        <v>4.2</v>
      </c>
      <c r="AI285">
        <v>1</v>
      </c>
      <c r="AJ285">
        <v>0</v>
      </c>
      <c r="AK285">
        <v>0</v>
      </c>
      <c r="AL285">
        <v>0</v>
      </c>
      <c r="AM285">
        <v>0</v>
      </c>
      <c r="AN285">
        <v>0</v>
      </c>
      <c r="AO285">
        <v>4.0999999999999996</v>
      </c>
      <c r="AP285">
        <v>1</v>
      </c>
      <c r="AQ285">
        <v>0</v>
      </c>
      <c r="AR285">
        <v>0</v>
      </c>
      <c r="AS285">
        <v>0</v>
      </c>
      <c r="AT285">
        <v>0</v>
      </c>
      <c r="AU285">
        <v>0</v>
      </c>
      <c r="AV285">
        <v>1</v>
      </c>
      <c r="AW285">
        <v>0</v>
      </c>
      <c r="AX285">
        <v>0</v>
      </c>
      <c r="AY285">
        <v>4.3</v>
      </c>
      <c r="AZ285">
        <v>0</v>
      </c>
      <c r="BA285">
        <v>0</v>
      </c>
      <c r="BB285">
        <v>0</v>
      </c>
      <c r="BC285">
        <v>4.0999999999999996</v>
      </c>
      <c r="BD285">
        <v>0</v>
      </c>
      <c r="BE285">
        <v>4.2</v>
      </c>
      <c r="BF285">
        <v>4.2</v>
      </c>
      <c r="BG285">
        <v>4.2</v>
      </c>
      <c r="BH285">
        <v>0</v>
      </c>
      <c r="BI285">
        <v>4.2</v>
      </c>
      <c r="BJ285">
        <v>0</v>
      </c>
      <c r="BK285">
        <v>4.2</v>
      </c>
    </row>
    <row r="286" spans="1:63" x14ac:dyDescent="0.25">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28.3</v>
      </c>
      <c r="P286">
        <v>1</v>
      </c>
      <c r="Q286" s="3">
        <v>0</v>
      </c>
      <c r="R286">
        <v>0</v>
      </c>
      <c r="S286" s="3">
        <v>0</v>
      </c>
      <c r="T286" s="3">
        <v>0</v>
      </c>
      <c r="U286">
        <v>0</v>
      </c>
      <c r="V286">
        <v>1</v>
      </c>
      <c r="W286">
        <v>0</v>
      </c>
      <c r="X286">
        <v>0</v>
      </c>
      <c r="Y286">
        <v>0</v>
      </c>
      <c r="Z286">
        <v>0</v>
      </c>
      <c r="AA286">
        <v>0</v>
      </c>
      <c r="AB286">
        <v>0</v>
      </c>
      <c r="AC286">
        <v>14</v>
      </c>
      <c r="AD286">
        <v>0</v>
      </c>
      <c r="AE286">
        <v>0</v>
      </c>
      <c r="AF286">
        <v>0</v>
      </c>
      <c r="AG286">
        <v>0</v>
      </c>
      <c r="AH286">
        <v>0</v>
      </c>
      <c r="AI286">
        <v>1</v>
      </c>
      <c r="AJ286">
        <v>0</v>
      </c>
      <c r="AK286">
        <v>0</v>
      </c>
      <c r="AL286">
        <v>0</v>
      </c>
      <c r="AM286">
        <v>0</v>
      </c>
      <c r="AN286">
        <v>0</v>
      </c>
      <c r="AO286">
        <v>0</v>
      </c>
      <c r="AP286">
        <v>14</v>
      </c>
      <c r="AQ286">
        <v>0</v>
      </c>
      <c r="AR286">
        <v>0</v>
      </c>
      <c r="AS286">
        <v>0</v>
      </c>
      <c r="AT286">
        <v>0</v>
      </c>
      <c r="AU286">
        <v>0</v>
      </c>
      <c r="AV286">
        <v>1</v>
      </c>
      <c r="AW286">
        <v>0</v>
      </c>
      <c r="AX286">
        <v>0</v>
      </c>
      <c r="AY286">
        <v>0</v>
      </c>
      <c r="AZ286">
        <v>0</v>
      </c>
      <c r="BA286">
        <v>0</v>
      </c>
      <c r="BB286">
        <v>0</v>
      </c>
      <c r="BC286">
        <v>1</v>
      </c>
      <c r="BD286">
        <v>0</v>
      </c>
      <c r="BE286">
        <v>0</v>
      </c>
      <c r="BF286">
        <v>0</v>
      </c>
      <c r="BG286">
        <v>0</v>
      </c>
      <c r="BH286">
        <v>0</v>
      </c>
      <c r="BI286">
        <v>1</v>
      </c>
      <c r="BJ286">
        <v>0</v>
      </c>
      <c r="BK286">
        <v>0</v>
      </c>
    </row>
    <row r="287" spans="1:63" x14ac:dyDescent="0.25">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28.3</v>
      </c>
      <c r="P287">
        <v>1</v>
      </c>
      <c r="Q287" s="3">
        <v>0</v>
      </c>
      <c r="R287">
        <v>0</v>
      </c>
      <c r="S287" s="3">
        <v>0</v>
      </c>
      <c r="T287" s="3">
        <v>0</v>
      </c>
      <c r="U287">
        <v>12.7</v>
      </c>
      <c r="V287">
        <v>1</v>
      </c>
      <c r="W287">
        <v>0</v>
      </c>
      <c r="X287">
        <v>0</v>
      </c>
      <c r="Y287">
        <v>0</v>
      </c>
      <c r="Z287">
        <v>0</v>
      </c>
      <c r="AA287">
        <v>0</v>
      </c>
      <c r="AB287">
        <v>0</v>
      </c>
      <c r="AC287">
        <v>14</v>
      </c>
      <c r="AD287">
        <v>14</v>
      </c>
      <c r="AE287">
        <v>13</v>
      </c>
      <c r="AF287">
        <v>0</v>
      </c>
      <c r="AG287">
        <v>12.8</v>
      </c>
      <c r="AH287">
        <v>0</v>
      </c>
      <c r="AI287">
        <v>1</v>
      </c>
      <c r="AJ287">
        <v>0</v>
      </c>
      <c r="AK287">
        <v>0</v>
      </c>
      <c r="AL287">
        <v>0</v>
      </c>
      <c r="AM287">
        <v>0</v>
      </c>
      <c r="AN287">
        <v>0</v>
      </c>
      <c r="AO287">
        <v>0</v>
      </c>
      <c r="AP287">
        <v>42.1</v>
      </c>
      <c r="AQ287">
        <v>0</v>
      </c>
      <c r="AR287">
        <v>13</v>
      </c>
      <c r="AS287">
        <v>25.7</v>
      </c>
      <c r="AT287">
        <v>0</v>
      </c>
      <c r="AU287">
        <v>0</v>
      </c>
      <c r="AV287">
        <v>12.6</v>
      </c>
      <c r="AW287">
        <v>0</v>
      </c>
      <c r="AX287">
        <v>13.1</v>
      </c>
      <c r="AY287">
        <v>0</v>
      </c>
      <c r="AZ287">
        <v>14.3</v>
      </c>
      <c r="BA287">
        <v>0</v>
      </c>
      <c r="BB287">
        <v>0</v>
      </c>
      <c r="BC287">
        <v>1</v>
      </c>
      <c r="BD287">
        <v>0</v>
      </c>
      <c r="BE287">
        <v>0</v>
      </c>
      <c r="BF287">
        <v>0</v>
      </c>
      <c r="BG287">
        <v>25.5</v>
      </c>
      <c r="BH287">
        <v>0</v>
      </c>
      <c r="BI287">
        <v>1</v>
      </c>
      <c r="BJ287">
        <v>0</v>
      </c>
      <c r="BK287">
        <v>0</v>
      </c>
    </row>
    <row r="288" spans="1:63" x14ac:dyDescent="0.25">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1</v>
      </c>
      <c r="Q288" s="3">
        <v>0</v>
      </c>
      <c r="R288">
        <v>0</v>
      </c>
      <c r="S288" s="3">
        <v>0</v>
      </c>
      <c r="T288" s="3">
        <v>0</v>
      </c>
      <c r="U288">
        <v>12.7</v>
      </c>
      <c r="V288">
        <v>1</v>
      </c>
      <c r="W288">
        <v>0</v>
      </c>
      <c r="X288">
        <v>0</v>
      </c>
      <c r="Y288">
        <v>0</v>
      </c>
      <c r="Z288">
        <v>0</v>
      </c>
      <c r="AA288">
        <v>0</v>
      </c>
      <c r="AB288">
        <v>0</v>
      </c>
      <c r="AC288">
        <v>1</v>
      </c>
      <c r="AD288">
        <v>14</v>
      </c>
      <c r="AE288">
        <v>13</v>
      </c>
      <c r="AF288">
        <v>0</v>
      </c>
      <c r="AG288">
        <v>12.8</v>
      </c>
      <c r="AH288">
        <v>0</v>
      </c>
      <c r="AI288">
        <v>1</v>
      </c>
      <c r="AJ288">
        <v>0</v>
      </c>
      <c r="AK288">
        <v>0</v>
      </c>
      <c r="AL288">
        <v>0</v>
      </c>
      <c r="AM288">
        <v>0</v>
      </c>
      <c r="AN288">
        <v>0</v>
      </c>
      <c r="AO288">
        <v>0</v>
      </c>
      <c r="AP288">
        <v>28.1</v>
      </c>
      <c r="AQ288">
        <v>0</v>
      </c>
      <c r="AR288">
        <v>13</v>
      </c>
      <c r="AS288">
        <v>25.7</v>
      </c>
      <c r="AT288">
        <v>0</v>
      </c>
      <c r="AU288">
        <v>0</v>
      </c>
      <c r="AV288">
        <v>12.6</v>
      </c>
      <c r="AW288">
        <v>0</v>
      </c>
      <c r="AX288">
        <v>13.1</v>
      </c>
      <c r="AY288">
        <v>0</v>
      </c>
      <c r="AZ288">
        <v>14.3</v>
      </c>
      <c r="BA288">
        <v>0</v>
      </c>
      <c r="BB288">
        <v>0</v>
      </c>
      <c r="BC288">
        <v>1</v>
      </c>
      <c r="BD288">
        <v>0</v>
      </c>
      <c r="BE288">
        <v>0</v>
      </c>
      <c r="BF288">
        <v>0</v>
      </c>
      <c r="BG288">
        <v>25.5</v>
      </c>
      <c r="BH288">
        <v>0</v>
      </c>
      <c r="BI288">
        <v>1</v>
      </c>
      <c r="BJ288">
        <v>0</v>
      </c>
      <c r="BK288">
        <v>0</v>
      </c>
    </row>
    <row r="289" spans="1:63" x14ac:dyDescent="0.25">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28.3</v>
      </c>
      <c r="P289">
        <v>1</v>
      </c>
      <c r="Q289" s="3">
        <v>0</v>
      </c>
      <c r="R289">
        <v>0</v>
      </c>
      <c r="S289" s="3">
        <v>0</v>
      </c>
      <c r="T289" s="3">
        <v>0</v>
      </c>
      <c r="U289">
        <v>0</v>
      </c>
      <c r="V289">
        <v>1</v>
      </c>
      <c r="W289">
        <v>0</v>
      </c>
      <c r="X289">
        <v>0</v>
      </c>
      <c r="Y289">
        <v>0</v>
      </c>
      <c r="Z289">
        <v>0</v>
      </c>
      <c r="AA289">
        <v>0</v>
      </c>
      <c r="AB289">
        <v>0</v>
      </c>
      <c r="AC289">
        <v>14</v>
      </c>
      <c r="AD289">
        <v>0</v>
      </c>
      <c r="AE289">
        <v>0</v>
      </c>
      <c r="AF289">
        <v>0</v>
      </c>
      <c r="AG289">
        <v>0</v>
      </c>
      <c r="AH289">
        <v>0</v>
      </c>
      <c r="AI289">
        <v>1</v>
      </c>
      <c r="AJ289">
        <v>0</v>
      </c>
      <c r="AK289">
        <v>0</v>
      </c>
      <c r="AL289">
        <v>0</v>
      </c>
      <c r="AM289">
        <v>0</v>
      </c>
      <c r="AN289">
        <v>0</v>
      </c>
      <c r="AO289">
        <v>0</v>
      </c>
      <c r="AP289">
        <v>14</v>
      </c>
      <c r="AQ289">
        <v>0</v>
      </c>
      <c r="AR289">
        <v>0</v>
      </c>
      <c r="AS289">
        <v>0</v>
      </c>
      <c r="AT289">
        <v>0</v>
      </c>
      <c r="AU289">
        <v>0</v>
      </c>
      <c r="AV289">
        <v>1</v>
      </c>
      <c r="AW289">
        <v>0</v>
      </c>
      <c r="AX289">
        <v>0</v>
      </c>
      <c r="AY289">
        <v>0</v>
      </c>
      <c r="AZ289">
        <v>0</v>
      </c>
      <c r="BA289">
        <v>0</v>
      </c>
      <c r="BB289">
        <v>0</v>
      </c>
      <c r="BC289">
        <v>1</v>
      </c>
      <c r="BD289">
        <v>0</v>
      </c>
      <c r="BE289">
        <v>0</v>
      </c>
      <c r="BF289">
        <v>0</v>
      </c>
      <c r="BG289">
        <v>0</v>
      </c>
      <c r="BH289">
        <v>0</v>
      </c>
      <c r="BI289">
        <v>1</v>
      </c>
      <c r="BJ289">
        <v>0</v>
      </c>
      <c r="BK289">
        <v>0</v>
      </c>
    </row>
    <row r="290" spans="1:63" x14ac:dyDescent="0.25">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1</v>
      </c>
      <c r="Q290" s="3">
        <v>6</v>
      </c>
      <c r="R290">
        <v>0</v>
      </c>
      <c r="S290" s="3">
        <v>0</v>
      </c>
      <c r="T290" s="3">
        <v>0</v>
      </c>
      <c r="U290">
        <v>0</v>
      </c>
      <c r="V290">
        <v>1</v>
      </c>
      <c r="W290">
        <v>0</v>
      </c>
      <c r="X290">
        <v>0</v>
      </c>
      <c r="Y290">
        <v>0</v>
      </c>
      <c r="Z290">
        <v>0</v>
      </c>
      <c r="AA290">
        <v>0</v>
      </c>
      <c r="AB290">
        <v>0</v>
      </c>
      <c r="AC290">
        <v>1</v>
      </c>
      <c r="AD290">
        <v>0</v>
      </c>
      <c r="AE290">
        <v>0</v>
      </c>
      <c r="AF290">
        <v>0</v>
      </c>
      <c r="AG290">
        <v>0</v>
      </c>
      <c r="AH290">
        <v>0</v>
      </c>
      <c r="AI290">
        <v>1</v>
      </c>
      <c r="AJ290">
        <v>0</v>
      </c>
      <c r="AK290">
        <v>0</v>
      </c>
      <c r="AL290">
        <v>0</v>
      </c>
      <c r="AM290">
        <v>0</v>
      </c>
      <c r="AN290">
        <v>0</v>
      </c>
      <c r="AO290">
        <v>0</v>
      </c>
      <c r="AP290">
        <v>6.1</v>
      </c>
      <c r="AQ290">
        <v>0</v>
      </c>
      <c r="AR290">
        <v>0</v>
      </c>
      <c r="AS290">
        <v>0</v>
      </c>
      <c r="AT290">
        <v>0</v>
      </c>
      <c r="AU290">
        <v>5.5</v>
      </c>
      <c r="AV290">
        <v>1</v>
      </c>
      <c r="AW290">
        <v>0</v>
      </c>
      <c r="AX290">
        <v>0</v>
      </c>
      <c r="AY290">
        <v>0</v>
      </c>
      <c r="AZ290">
        <v>0</v>
      </c>
      <c r="BA290">
        <v>0</v>
      </c>
      <c r="BB290">
        <v>0</v>
      </c>
      <c r="BC290">
        <v>6.1</v>
      </c>
      <c r="BD290">
        <v>0</v>
      </c>
      <c r="BE290">
        <v>0</v>
      </c>
      <c r="BF290">
        <v>0</v>
      </c>
      <c r="BG290">
        <v>0</v>
      </c>
      <c r="BH290">
        <v>0</v>
      </c>
      <c r="BI290">
        <v>1</v>
      </c>
      <c r="BJ290">
        <v>0</v>
      </c>
      <c r="BK290">
        <v>0</v>
      </c>
    </row>
    <row r="291" spans="1:63" x14ac:dyDescent="0.25">
      <c r="A291" s="3">
        <v>5</v>
      </c>
      <c r="B291" s="1">
        <v>5705</v>
      </c>
      <c r="C291" s="3" t="s">
        <v>798</v>
      </c>
      <c r="D291" t="s">
        <v>1274</v>
      </c>
      <c r="E291" s="3">
        <v>2</v>
      </c>
      <c r="F291" t="s">
        <v>13769</v>
      </c>
      <c r="G291" s="3">
        <v>220104005</v>
      </c>
      <c r="H291">
        <v>220104</v>
      </c>
      <c r="I291" s="3" t="s">
        <v>13768</v>
      </c>
      <c r="J291" t="s">
        <v>10393</v>
      </c>
      <c r="K291" s="3">
        <v>2</v>
      </c>
      <c r="L291">
        <v>0</v>
      </c>
      <c r="M291" s="3">
        <v>0</v>
      </c>
      <c r="N291">
        <v>6.2</v>
      </c>
      <c r="O291" s="3">
        <v>0</v>
      </c>
      <c r="P291">
        <v>1</v>
      </c>
      <c r="Q291" s="3">
        <v>6</v>
      </c>
      <c r="R291">
        <v>0</v>
      </c>
      <c r="S291" s="3">
        <v>0</v>
      </c>
      <c r="T291" s="3">
        <v>0</v>
      </c>
      <c r="U291">
        <v>0</v>
      </c>
      <c r="V291">
        <v>1</v>
      </c>
      <c r="W291">
        <v>0</v>
      </c>
      <c r="X291">
        <v>5.7</v>
      </c>
      <c r="Y291">
        <v>0</v>
      </c>
      <c r="Z291">
        <v>0</v>
      </c>
      <c r="AA291">
        <v>0</v>
      </c>
      <c r="AB291">
        <v>0</v>
      </c>
      <c r="AC291">
        <v>1</v>
      </c>
      <c r="AD291">
        <v>12.1</v>
      </c>
      <c r="AE291">
        <v>0</v>
      </c>
      <c r="AF291">
        <v>0</v>
      </c>
      <c r="AG291">
        <v>0</v>
      </c>
      <c r="AH291">
        <v>5.5</v>
      </c>
      <c r="AI291">
        <v>1</v>
      </c>
      <c r="AJ291">
        <v>5.4</v>
      </c>
      <c r="AK291">
        <v>11.3</v>
      </c>
      <c r="AL291">
        <v>0</v>
      </c>
      <c r="AM291">
        <v>6.3</v>
      </c>
      <c r="AN291">
        <v>0</v>
      </c>
      <c r="AO291">
        <v>0</v>
      </c>
      <c r="AP291">
        <v>6.1</v>
      </c>
      <c r="AQ291">
        <v>0</v>
      </c>
      <c r="AR291">
        <v>5.6</v>
      </c>
      <c r="AS291">
        <v>5.6</v>
      </c>
      <c r="AT291">
        <v>0</v>
      </c>
      <c r="AU291">
        <v>5.5</v>
      </c>
      <c r="AV291">
        <v>5.4</v>
      </c>
      <c r="AW291">
        <v>0</v>
      </c>
      <c r="AX291">
        <v>0</v>
      </c>
      <c r="AY291">
        <v>0</v>
      </c>
      <c r="AZ291">
        <v>6.3</v>
      </c>
      <c r="BA291">
        <v>0</v>
      </c>
      <c r="BB291">
        <v>6.1</v>
      </c>
      <c r="BC291">
        <v>6.1</v>
      </c>
      <c r="BD291">
        <v>6</v>
      </c>
      <c r="BE291">
        <v>0</v>
      </c>
      <c r="BF291">
        <v>0</v>
      </c>
      <c r="BG291">
        <v>0</v>
      </c>
      <c r="BH291">
        <v>0</v>
      </c>
      <c r="BI291">
        <v>5.4</v>
      </c>
      <c r="BJ291">
        <v>5.3</v>
      </c>
      <c r="BK291">
        <v>0</v>
      </c>
    </row>
    <row r="292" spans="1:63" x14ac:dyDescent="0.25">
      <c r="A292" s="3">
        <v>5</v>
      </c>
      <c r="B292" s="1">
        <v>5705</v>
      </c>
      <c r="C292" s="3" t="s">
        <v>798</v>
      </c>
      <c r="D292" t="s">
        <v>1274</v>
      </c>
      <c r="E292" s="3">
        <v>3</v>
      </c>
      <c r="F292" t="s">
        <v>13367</v>
      </c>
      <c r="G292" s="3">
        <v>220104005</v>
      </c>
      <c r="H292">
        <v>220104</v>
      </c>
      <c r="I292" s="3" t="s">
        <v>13768</v>
      </c>
      <c r="J292" t="s">
        <v>10393</v>
      </c>
      <c r="K292" s="3">
        <v>3</v>
      </c>
      <c r="L292">
        <v>0</v>
      </c>
      <c r="M292" s="3">
        <v>0</v>
      </c>
      <c r="N292">
        <v>6.2</v>
      </c>
      <c r="O292" s="3">
        <v>0</v>
      </c>
      <c r="P292">
        <v>1</v>
      </c>
      <c r="Q292" s="3">
        <v>0</v>
      </c>
      <c r="R292">
        <v>0</v>
      </c>
      <c r="S292" s="3">
        <v>0</v>
      </c>
      <c r="T292" s="3">
        <v>0</v>
      </c>
      <c r="U292">
        <v>0</v>
      </c>
      <c r="V292">
        <v>1</v>
      </c>
      <c r="W292">
        <v>0</v>
      </c>
      <c r="X292">
        <v>5.7</v>
      </c>
      <c r="Y292">
        <v>0</v>
      </c>
      <c r="Z292">
        <v>0</v>
      </c>
      <c r="AA292">
        <v>0</v>
      </c>
      <c r="AB292">
        <v>0</v>
      </c>
      <c r="AC292">
        <v>1</v>
      </c>
      <c r="AD292">
        <v>12.1</v>
      </c>
      <c r="AE292">
        <v>0</v>
      </c>
      <c r="AF292">
        <v>0</v>
      </c>
      <c r="AG292">
        <v>0</v>
      </c>
      <c r="AH292">
        <v>5.5</v>
      </c>
      <c r="AI292">
        <v>1</v>
      </c>
      <c r="AJ292">
        <v>5.4</v>
      </c>
      <c r="AK292">
        <v>11.3</v>
      </c>
      <c r="AL292">
        <v>0</v>
      </c>
      <c r="AM292">
        <v>6.3</v>
      </c>
      <c r="AN292">
        <v>0</v>
      </c>
      <c r="AO292">
        <v>0</v>
      </c>
      <c r="AP292">
        <v>1</v>
      </c>
      <c r="AQ292">
        <v>0</v>
      </c>
      <c r="AR292">
        <v>5.6</v>
      </c>
      <c r="AS292">
        <v>5.6</v>
      </c>
      <c r="AT292">
        <v>0</v>
      </c>
      <c r="AU292">
        <v>0</v>
      </c>
      <c r="AV292">
        <v>5.4</v>
      </c>
      <c r="AW292">
        <v>0</v>
      </c>
      <c r="AX292">
        <v>0</v>
      </c>
      <c r="AY292">
        <v>0</v>
      </c>
      <c r="AZ292">
        <v>6.3</v>
      </c>
      <c r="BA292">
        <v>0</v>
      </c>
      <c r="BB292">
        <v>6.1</v>
      </c>
      <c r="BC292">
        <v>1</v>
      </c>
      <c r="BD292">
        <v>6</v>
      </c>
      <c r="BE292">
        <v>0</v>
      </c>
      <c r="BF292">
        <v>0</v>
      </c>
      <c r="BG292">
        <v>0</v>
      </c>
      <c r="BH292">
        <v>0</v>
      </c>
      <c r="BI292">
        <v>5.4</v>
      </c>
      <c r="BJ292">
        <v>5.3</v>
      </c>
      <c r="BK292">
        <v>0</v>
      </c>
    </row>
    <row r="293" spans="1:63" x14ac:dyDescent="0.25">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1</v>
      </c>
      <c r="Q293" s="3">
        <v>6</v>
      </c>
      <c r="R293">
        <v>0</v>
      </c>
      <c r="S293" s="3">
        <v>0</v>
      </c>
      <c r="T293" s="3">
        <v>0</v>
      </c>
      <c r="U293">
        <v>0</v>
      </c>
      <c r="V293">
        <v>1</v>
      </c>
      <c r="W293">
        <v>0</v>
      </c>
      <c r="X293">
        <v>0</v>
      </c>
      <c r="Y293">
        <v>0</v>
      </c>
      <c r="Z293">
        <v>0</v>
      </c>
      <c r="AA293">
        <v>0</v>
      </c>
      <c r="AB293">
        <v>0</v>
      </c>
      <c r="AC293">
        <v>1</v>
      </c>
      <c r="AD293">
        <v>0</v>
      </c>
      <c r="AE293">
        <v>0</v>
      </c>
      <c r="AF293">
        <v>0</v>
      </c>
      <c r="AG293">
        <v>0</v>
      </c>
      <c r="AH293">
        <v>0</v>
      </c>
      <c r="AI293">
        <v>1</v>
      </c>
      <c r="AJ293">
        <v>0</v>
      </c>
      <c r="AK293">
        <v>0</v>
      </c>
      <c r="AL293">
        <v>0</v>
      </c>
      <c r="AM293">
        <v>0</v>
      </c>
      <c r="AN293">
        <v>0</v>
      </c>
      <c r="AO293">
        <v>0</v>
      </c>
      <c r="AP293">
        <v>6.1</v>
      </c>
      <c r="AQ293">
        <v>0</v>
      </c>
      <c r="AR293">
        <v>0</v>
      </c>
      <c r="AS293">
        <v>0</v>
      </c>
      <c r="AT293">
        <v>0</v>
      </c>
      <c r="AU293">
        <v>5.5</v>
      </c>
      <c r="AV293">
        <v>1</v>
      </c>
      <c r="AW293">
        <v>0</v>
      </c>
      <c r="AX293">
        <v>0</v>
      </c>
      <c r="AY293">
        <v>0</v>
      </c>
      <c r="AZ293">
        <v>0</v>
      </c>
      <c r="BA293">
        <v>0</v>
      </c>
      <c r="BB293">
        <v>0</v>
      </c>
      <c r="BC293">
        <v>6.1</v>
      </c>
      <c r="BD293">
        <v>0</v>
      </c>
      <c r="BE293">
        <v>0</v>
      </c>
      <c r="BF293">
        <v>0</v>
      </c>
      <c r="BG293">
        <v>0</v>
      </c>
      <c r="BH293">
        <v>0</v>
      </c>
      <c r="BI293">
        <v>1</v>
      </c>
      <c r="BJ293">
        <v>0</v>
      </c>
      <c r="BK293">
        <v>0</v>
      </c>
    </row>
    <row r="294" spans="1:63" x14ac:dyDescent="0.25">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6.8</v>
      </c>
      <c r="P294">
        <v>1</v>
      </c>
      <c r="Q294" s="3">
        <v>6.7</v>
      </c>
      <c r="R294">
        <v>0</v>
      </c>
      <c r="S294" s="3">
        <v>0</v>
      </c>
      <c r="T294" s="3">
        <v>0</v>
      </c>
      <c r="U294">
        <v>0</v>
      </c>
      <c r="V294">
        <v>1</v>
      </c>
      <c r="W294">
        <v>6.2</v>
      </c>
      <c r="X294">
        <v>0</v>
      </c>
      <c r="Y294">
        <v>0</v>
      </c>
      <c r="Z294">
        <v>0</v>
      </c>
      <c r="AA294">
        <v>0</v>
      </c>
      <c r="AB294">
        <v>0</v>
      </c>
      <c r="AC294">
        <v>1</v>
      </c>
      <c r="AD294">
        <v>0</v>
      </c>
      <c r="AE294">
        <v>0</v>
      </c>
      <c r="AF294">
        <v>0</v>
      </c>
      <c r="AG294">
        <v>0</v>
      </c>
      <c r="AH294">
        <v>0</v>
      </c>
      <c r="AI294">
        <v>1</v>
      </c>
      <c r="AJ294">
        <v>0</v>
      </c>
      <c r="AK294">
        <v>0</v>
      </c>
      <c r="AL294">
        <v>7.1</v>
      </c>
      <c r="AM294">
        <v>0</v>
      </c>
      <c r="AN294">
        <v>0</v>
      </c>
      <c r="AO294">
        <v>0</v>
      </c>
      <c r="AP294">
        <v>1</v>
      </c>
      <c r="AQ294">
        <v>0</v>
      </c>
      <c r="AR294">
        <v>0</v>
      </c>
      <c r="AS294">
        <v>0</v>
      </c>
      <c r="AT294">
        <v>0</v>
      </c>
      <c r="AU294">
        <v>0</v>
      </c>
      <c r="AV294">
        <v>1</v>
      </c>
      <c r="AW294">
        <v>0</v>
      </c>
      <c r="AX294">
        <v>0</v>
      </c>
      <c r="AY294">
        <v>0</v>
      </c>
      <c r="AZ294">
        <v>0</v>
      </c>
      <c r="BA294">
        <v>0</v>
      </c>
      <c r="BB294">
        <v>0</v>
      </c>
      <c r="BC294">
        <v>1</v>
      </c>
      <c r="BD294">
        <v>0</v>
      </c>
      <c r="BE294">
        <v>0</v>
      </c>
      <c r="BF294">
        <v>0</v>
      </c>
      <c r="BG294">
        <v>0</v>
      </c>
      <c r="BH294">
        <v>0</v>
      </c>
      <c r="BI294">
        <v>1</v>
      </c>
      <c r="BJ294">
        <v>0</v>
      </c>
      <c r="BK294">
        <v>0</v>
      </c>
    </row>
    <row r="295" spans="1:63" x14ac:dyDescent="0.25">
      <c r="A295" s="3">
        <v>5</v>
      </c>
      <c r="B295" s="1">
        <v>5706</v>
      </c>
      <c r="C295" s="3" t="s">
        <v>798</v>
      </c>
      <c r="D295" t="s">
        <v>1277</v>
      </c>
      <c r="E295" s="3">
        <v>2</v>
      </c>
      <c r="F295" t="s">
        <v>13769</v>
      </c>
      <c r="G295" s="3">
        <v>220104005</v>
      </c>
      <c r="H295">
        <v>220104</v>
      </c>
      <c r="I295" s="3" t="s">
        <v>13768</v>
      </c>
      <c r="J295" t="s">
        <v>10393</v>
      </c>
      <c r="K295" s="3">
        <v>2</v>
      </c>
      <c r="L295">
        <v>0</v>
      </c>
      <c r="M295" s="3">
        <v>14</v>
      </c>
      <c r="N295">
        <v>0</v>
      </c>
      <c r="O295" s="3">
        <v>6.8</v>
      </c>
      <c r="P295">
        <v>20.2</v>
      </c>
      <c r="Q295" s="3">
        <v>20</v>
      </c>
      <c r="R295">
        <v>6.7</v>
      </c>
      <c r="S295" s="3">
        <v>0</v>
      </c>
      <c r="T295" s="3">
        <v>6.6</v>
      </c>
      <c r="U295">
        <v>0</v>
      </c>
      <c r="V295">
        <v>6.6</v>
      </c>
      <c r="W295">
        <v>6.5</v>
      </c>
      <c r="X295">
        <v>6.1</v>
      </c>
      <c r="Y295">
        <v>0</v>
      </c>
      <c r="Z295">
        <v>7</v>
      </c>
      <c r="AA295">
        <v>0</v>
      </c>
      <c r="AB295">
        <v>0</v>
      </c>
      <c r="AC295">
        <v>1</v>
      </c>
      <c r="AD295">
        <v>0</v>
      </c>
      <c r="AE295">
        <v>20.2</v>
      </c>
      <c r="AF295">
        <v>0</v>
      </c>
      <c r="AG295">
        <v>0</v>
      </c>
      <c r="AH295">
        <v>0</v>
      </c>
      <c r="AI295">
        <v>1</v>
      </c>
      <c r="AJ295">
        <v>0</v>
      </c>
      <c r="AK295">
        <v>0</v>
      </c>
      <c r="AL295">
        <v>7.1</v>
      </c>
      <c r="AM295">
        <v>14</v>
      </c>
      <c r="AN295">
        <v>0</v>
      </c>
      <c r="AO295">
        <v>0</v>
      </c>
      <c r="AP295">
        <v>1</v>
      </c>
      <c r="AQ295">
        <v>6.7</v>
      </c>
      <c r="AR295">
        <v>6.7</v>
      </c>
      <c r="AS295">
        <v>0</v>
      </c>
      <c r="AT295">
        <v>0</v>
      </c>
      <c r="AU295">
        <v>0</v>
      </c>
      <c r="AV295">
        <v>1</v>
      </c>
      <c r="AW295">
        <v>6.5</v>
      </c>
      <c r="AX295">
        <v>6.1</v>
      </c>
      <c r="AY295">
        <v>0</v>
      </c>
      <c r="AZ295">
        <v>0</v>
      </c>
      <c r="BA295">
        <v>6.9</v>
      </c>
      <c r="BB295">
        <v>6.8</v>
      </c>
      <c r="BC295">
        <v>1</v>
      </c>
      <c r="BD295">
        <v>6.7</v>
      </c>
      <c r="BE295">
        <v>0</v>
      </c>
      <c r="BF295">
        <v>0</v>
      </c>
      <c r="BG295">
        <v>13.2</v>
      </c>
      <c r="BH295">
        <v>6.6</v>
      </c>
      <c r="BI295">
        <v>1</v>
      </c>
      <c r="BJ295">
        <v>0</v>
      </c>
      <c r="BK295">
        <v>6.6</v>
      </c>
    </row>
    <row r="296" spans="1:63" x14ac:dyDescent="0.25">
      <c r="A296" s="3">
        <v>5</v>
      </c>
      <c r="B296" s="1">
        <v>5706</v>
      </c>
      <c r="C296" s="3" t="s">
        <v>798</v>
      </c>
      <c r="D296" t="s">
        <v>1277</v>
      </c>
      <c r="E296" s="3">
        <v>3</v>
      </c>
      <c r="F296" t="s">
        <v>13367</v>
      </c>
      <c r="G296" s="3">
        <v>220104005</v>
      </c>
      <c r="H296">
        <v>220104</v>
      </c>
      <c r="I296" s="3" t="s">
        <v>13768</v>
      </c>
      <c r="J296" t="s">
        <v>10393</v>
      </c>
      <c r="K296" s="3">
        <v>3</v>
      </c>
      <c r="L296">
        <v>0</v>
      </c>
      <c r="M296" s="3">
        <v>14</v>
      </c>
      <c r="N296">
        <v>0</v>
      </c>
      <c r="O296" s="3">
        <v>0</v>
      </c>
      <c r="P296">
        <v>20.2</v>
      </c>
      <c r="Q296" s="3">
        <v>13.3</v>
      </c>
      <c r="R296">
        <v>6.7</v>
      </c>
      <c r="S296" s="3">
        <v>0</v>
      </c>
      <c r="T296" s="3">
        <v>6.6</v>
      </c>
      <c r="U296">
        <v>0</v>
      </c>
      <c r="V296">
        <v>6.6</v>
      </c>
      <c r="W296">
        <v>0</v>
      </c>
      <c r="X296">
        <v>6.1</v>
      </c>
      <c r="Y296">
        <v>0</v>
      </c>
      <c r="Z296">
        <v>7</v>
      </c>
      <c r="AA296">
        <v>0</v>
      </c>
      <c r="AB296">
        <v>0</v>
      </c>
      <c r="AC296">
        <v>1</v>
      </c>
      <c r="AD296">
        <v>0</v>
      </c>
      <c r="AE296">
        <v>20.2</v>
      </c>
      <c r="AF296">
        <v>0</v>
      </c>
      <c r="AG296">
        <v>0</v>
      </c>
      <c r="AH296">
        <v>0</v>
      </c>
      <c r="AI296">
        <v>1</v>
      </c>
      <c r="AJ296">
        <v>0</v>
      </c>
      <c r="AK296">
        <v>0</v>
      </c>
      <c r="AL296">
        <v>0</v>
      </c>
      <c r="AM296">
        <v>14</v>
      </c>
      <c r="AN296">
        <v>0</v>
      </c>
      <c r="AO296">
        <v>0</v>
      </c>
      <c r="AP296">
        <v>1</v>
      </c>
      <c r="AQ296">
        <v>6.7</v>
      </c>
      <c r="AR296">
        <v>6.7</v>
      </c>
      <c r="AS296">
        <v>0</v>
      </c>
      <c r="AT296">
        <v>0</v>
      </c>
      <c r="AU296">
        <v>0</v>
      </c>
      <c r="AV296">
        <v>1</v>
      </c>
      <c r="AW296">
        <v>6.5</v>
      </c>
      <c r="AX296">
        <v>6.1</v>
      </c>
      <c r="AY296">
        <v>0</v>
      </c>
      <c r="AZ296">
        <v>0</v>
      </c>
      <c r="BA296">
        <v>6.9</v>
      </c>
      <c r="BB296">
        <v>6.8</v>
      </c>
      <c r="BC296">
        <v>1</v>
      </c>
      <c r="BD296">
        <v>6.7</v>
      </c>
      <c r="BE296">
        <v>0</v>
      </c>
      <c r="BF296">
        <v>0</v>
      </c>
      <c r="BG296">
        <v>13.2</v>
      </c>
      <c r="BH296">
        <v>6.6</v>
      </c>
      <c r="BI296">
        <v>1</v>
      </c>
      <c r="BJ296">
        <v>0</v>
      </c>
      <c r="BK296">
        <v>6.6</v>
      </c>
    </row>
    <row r="297" spans="1:63" x14ac:dyDescent="0.25">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6.8</v>
      </c>
      <c r="P297">
        <v>1</v>
      </c>
      <c r="Q297" s="3">
        <v>6.7</v>
      </c>
      <c r="R297">
        <v>0</v>
      </c>
      <c r="S297" s="3">
        <v>0</v>
      </c>
      <c r="T297" s="3">
        <v>0</v>
      </c>
      <c r="U297">
        <v>0</v>
      </c>
      <c r="V297">
        <v>1</v>
      </c>
      <c r="W297">
        <v>6.5</v>
      </c>
      <c r="X297">
        <v>0</v>
      </c>
      <c r="Y297">
        <v>0</v>
      </c>
      <c r="Z297">
        <v>0</v>
      </c>
      <c r="AA297">
        <v>0</v>
      </c>
      <c r="AB297">
        <v>0</v>
      </c>
      <c r="AC297">
        <v>1</v>
      </c>
      <c r="AD297">
        <v>0</v>
      </c>
      <c r="AE297">
        <v>0</v>
      </c>
      <c r="AF297">
        <v>0</v>
      </c>
      <c r="AG297">
        <v>0</v>
      </c>
      <c r="AH297">
        <v>0</v>
      </c>
      <c r="AI297">
        <v>1</v>
      </c>
      <c r="AJ297">
        <v>0</v>
      </c>
      <c r="AK297">
        <v>0</v>
      </c>
      <c r="AL297">
        <v>7.1</v>
      </c>
      <c r="AM297">
        <v>0</v>
      </c>
      <c r="AN297">
        <v>0</v>
      </c>
      <c r="AO297">
        <v>0</v>
      </c>
      <c r="AP297">
        <v>1</v>
      </c>
      <c r="AQ297">
        <v>0</v>
      </c>
      <c r="AR297">
        <v>0</v>
      </c>
      <c r="AS297">
        <v>0</v>
      </c>
      <c r="AT297">
        <v>0</v>
      </c>
      <c r="AU297">
        <v>0</v>
      </c>
      <c r="AV297">
        <v>1</v>
      </c>
      <c r="AW297">
        <v>0</v>
      </c>
      <c r="AX297">
        <v>0</v>
      </c>
      <c r="AY297">
        <v>0</v>
      </c>
      <c r="AZ297">
        <v>0</v>
      </c>
      <c r="BA297">
        <v>0</v>
      </c>
      <c r="BB297">
        <v>0</v>
      </c>
      <c r="BC297">
        <v>1</v>
      </c>
      <c r="BD297">
        <v>0</v>
      </c>
      <c r="BE297">
        <v>0</v>
      </c>
      <c r="BF297">
        <v>0</v>
      </c>
      <c r="BG297">
        <v>0</v>
      </c>
      <c r="BH297">
        <v>0</v>
      </c>
      <c r="BI297">
        <v>1</v>
      </c>
      <c r="BJ297">
        <v>0</v>
      </c>
      <c r="BK297">
        <v>0</v>
      </c>
    </row>
    <row r="298" spans="1:63" x14ac:dyDescent="0.25">
      <c r="A298" s="3">
        <v>5</v>
      </c>
      <c r="B298" s="1">
        <v>5801</v>
      </c>
      <c r="C298" s="3" t="s">
        <v>798</v>
      </c>
      <c r="D298" t="s">
        <v>1280</v>
      </c>
      <c r="E298" s="3">
        <v>1</v>
      </c>
      <c r="F298" t="s">
        <v>13767</v>
      </c>
      <c r="G298" s="3">
        <v>220104005</v>
      </c>
      <c r="H298">
        <v>220104</v>
      </c>
      <c r="I298" s="3" t="s">
        <v>13768</v>
      </c>
      <c r="J298" t="s">
        <v>10393</v>
      </c>
      <c r="K298" s="3">
        <v>1</v>
      </c>
      <c r="L298">
        <v>0.7</v>
      </c>
      <c r="M298" s="3">
        <v>0</v>
      </c>
      <c r="N298">
        <v>0.7</v>
      </c>
      <c r="O298" s="3">
        <v>0</v>
      </c>
      <c r="P298">
        <v>0.7</v>
      </c>
      <c r="Q298" s="3">
        <v>0.7</v>
      </c>
      <c r="R298">
        <v>0</v>
      </c>
      <c r="S298" s="3">
        <v>0</v>
      </c>
      <c r="T298" s="3">
        <v>0</v>
      </c>
      <c r="U298">
        <v>0</v>
      </c>
      <c r="V298">
        <v>1</v>
      </c>
      <c r="W298">
        <v>0.6</v>
      </c>
      <c r="X298">
        <v>0.6</v>
      </c>
      <c r="Y298">
        <v>0</v>
      </c>
      <c r="Z298">
        <v>0</v>
      </c>
      <c r="AA298">
        <v>1.4</v>
      </c>
      <c r="AB298">
        <v>0.7</v>
      </c>
      <c r="AC298">
        <v>1</v>
      </c>
      <c r="AD298">
        <v>0</v>
      </c>
      <c r="AE298">
        <v>0</v>
      </c>
      <c r="AF298">
        <v>0</v>
      </c>
      <c r="AG298">
        <v>0.6</v>
      </c>
      <c r="AH298">
        <v>0</v>
      </c>
      <c r="AI298">
        <v>1</v>
      </c>
      <c r="AJ298">
        <v>0</v>
      </c>
      <c r="AK298">
        <v>1.2</v>
      </c>
      <c r="AL298">
        <v>1.4</v>
      </c>
      <c r="AM298">
        <v>2.1</v>
      </c>
      <c r="AN298">
        <v>0</v>
      </c>
      <c r="AO298">
        <v>0</v>
      </c>
      <c r="AP298">
        <v>0.7</v>
      </c>
      <c r="AQ298">
        <v>0</v>
      </c>
      <c r="AR298">
        <v>0</v>
      </c>
      <c r="AS298">
        <v>1.2</v>
      </c>
      <c r="AT298">
        <v>0</v>
      </c>
      <c r="AU298">
        <v>0</v>
      </c>
      <c r="AV298">
        <v>1</v>
      </c>
      <c r="AW298">
        <v>0.5</v>
      </c>
      <c r="AX298">
        <v>1.8</v>
      </c>
      <c r="AY298">
        <v>1.4</v>
      </c>
      <c r="AZ298">
        <v>0</v>
      </c>
      <c r="BA298">
        <v>0.7</v>
      </c>
      <c r="BB298">
        <v>1.3</v>
      </c>
      <c r="BC298">
        <v>1</v>
      </c>
      <c r="BD298">
        <v>0</v>
      </c>
      <c r="BE298">
        <v>0.6</v>
      </c>
      <c r="BF298">
        <v>0</v>
      </c>
      <c r="BG298">
        <v>0</v>
      </c>
      <c r="BH298">
        <v>0.6</v>
      </c>
      <c r="BI298">
        <v>1</v>
      </c>
      <c r="BJ298">
        <v>0</v>
      </c>
      <c r="BK298">
        <v>0</v>
      </c>
    </row>
    <row r="299" spans="1:63" x14ac:dyDescent="0.25">
      <c r="A299" s="3">
        <v>5</v>
      </c>
      <c r="B299" s="1">
        <v>5801</v>
      </c>
      <c r="C299" s="3" t="s">
        <v>798</v>
      </c>
      <c r="D299" t="s">
        <v>1280</v>
      </c>
      <c r="E299" s="3">
        <v>2</v>
      </c>
      <c r="F299" t="s">
        <v>13769</v>
      </c>
      <c r="G299" s="3">
        <v>220104005</v>
      </c>
      <c r="H299">
        <v>220104</v>
      </c>
      <c r="I299" s="3" t="s">
        <v>13768</v>
      </c>
      <c r="J299" t="s">
        <v>10393</v>
      </c>
      <c r="K299" s="3">
        <v>2</v>
      </c>
      <c r="L299">
        <v>1.4</v>
      </c>
      <c r="M299" s="3">
        <v>1.4</v>
      </c>
      <c r="N299">
        <v>2</v>
      </c>
      <c r="O299" s="3">
        <v>2</v>
      </c>
      <c r="P299">
        <v>3.3</v>
      </c>
      <c r="Q299" s="3">
        <v>1.3</v>
      </c>
      <c r="R299">
        <v>0.6</v>
      </c>
      <c r="S299" s="3">
        <v>2.2999999999999998</v>
      </c>
      <c r="T299" s="3">
        <v>1.7</v>
      </c>
      <c r="U299">
        <v>4.5</v>
      </c>
      <c r="V299">
        <v>4.5</v>
      </c>
      <c r="W299">
        <v>2.2000000000000002</v>
      </c>
      <c r="X299">
        <v>7.8</v>
      </c>
      <c r="Y299">
        <v>2.1</v>
      </c>
      <c r="Z299">
        <v>1.4</v>
      </c>
      <c r="AA299">
        <v>3.4</v>
      </c>
      <c r="AB299">
        <v>2.7</v>
      </c>
      <c r="AC299">
        <v>3.3</v>
      </c>
      <c r="AD299">
        <v>2.6</v>
      </c>
      <c r="AE299">
        <v>1.8</v>
      </c>
      <c r="AF299">
        <v>2.9</v>
      </c>
      <c r="AG299">
        <v>4</v>
      </c>
      <c r="AH299">
        <v>4</v>
      </c>
      <c r="AI299">
        <v>3.9</v>
      </c>
      <c r="AJ299">
        <v>4.9000000000000004</v>
      </c>
      <c r="AK299">
        <v>5.4</v>
      </c>
      <c r="AL299">
        <v>3.5</v>
      </c>
      <c r="AM299">
        <v>5.5</v>
      </c>
      <c r="AN299">
        <v>2.7</v>
      </c>
      <c r="AO299">
        <v>2</v>
      </c>
      <c r="AP299">
        <v>1.3</v>
      </c>
      <c r="AQ299">
        <v>2.6</v>
      </c>
      <c r="AR299">
        <v>2.9</v>
      </c>
      <c r="AS299">
        <v>2.9</v>
      </c>
      <c r="AT299">
        <v>1.7</v>
      </c>
      <c r="AU299">
        <v>2.2999999999999998</v>
      </c>
      <c r="AV299">
        <v>4.4000000000000004</v>
      </c>
      <c r="AW299">
        <v>3.8</v>
      </c>
      <c r="AX299">
        <v>3.6</v>
      </c>
      <c r="AY299">
        <v>2.8</v>
      </c>
      <c r="AZ299">
        <v>3.4</v>
      </c>
      <c r="BA299">
        <v>2.7</v>
      </c>
      <c r="BB299">
        <v>6.7</v>
      </c>
      <c r="BC299">
        <v>4.5999999999999996</v>
      </c>
      <c r="BD299">
        <v>2</v>
      </c>
      <c r="BE299">
        <v>2.9</v>
      </c>
      <c r="BF299">
        <v>1.2</v>
      </c>
      <c r="BG299">
        <v>1.1000000000000001</v>
      </c>
      <c r="BH299">
        <v>2.8</v>
      </c>
      <c r="BI299">
        <v>3.9</v>
      </c>
      <c r="BJ299">
        <v>3.3</v>
      </c>
      <c r="BK299">
        <v>1.7</v>
      </c>
    </row>
    <row r="300" spans="1:63" x14ac:dyDescent="0.25">
      <c r="A300" s="3">
        <v>5</v>
      </c>
      <c r="B300" s="1">
        <v>5801</v>
      </c>
      <c r="C300" s="3" t="s">
        <v>798</v>
      </c>
      <c r="D300" t="s">
        <v>1280</v>
      </c>
      <c r="E300" s="3">
        <v>3</v>
      </c>
      <c r="F300" t="s">
        <v>13367</v>
      </c>
      <c r="G300" s="3">
        <v>220104005</v>
      </c>
      <c r="H300">
        <v>220104</v>
      </c>
      <c r="I300" s="3" t="s">
        <v>13768</v>
      </c>
      <c r="J300" t="s">
        <v>10393</v>
      </c>
      <c r="K300" s="3">
        <v>3</v>
      </c>
      <c r="L300">
        <v>0.7</v>
      </c>
      <c r="M300" s="3">
        <v>1.4</v>
      </c>
      <c r="N300">
        <v>1.4</v>
      </c>
      <c r="O300" s="3">
        <v>2</v>
      </c>
      <c r="P300">
        <v>2.6</v>
      </c>
      <c r="Q300" s="3">
        <v>0.7</v>
      </c>
      <c r="R300">
        <v>0.6</v>
      </c>
      <c r="S300" s="3">
        <v>2.2999999999999998</v>
      </c>
      <c r="T300" s="3">
        <v>1.7</v>
      </c>
      <c r="U300">
        <v>4.5</v>
      </c>
      <c r="V300">
        <v>4.5</v>
      </c>
      <c r="W300">
        <v>1.7</v>
      </c>
      <c r="X300">
        <v>7.2</v>
      </c>
      <c r="Y300">
        <v>2.1</v>
      </c>
      <c r="Z300">
        <v>1.4</v>
      </c>
      <c r="AA300">
        <v>2</v>
      </c>
      <c r="AB300">
        <v>2</v>
      </c>
      <c r="AC300">
        <v>3.3</v>
      </c>
      <c r="AD300">
        <v>2.6</v>
      </c>
      <c r="AE300">
        <v>1.8</v>
      </c>
      <c r="AF300">
        <v>2.9</v>
      </c>
      <c r="AG300">
        <v>3.4</v>
      </c>
      <c r="AH300">
        <v>4</v>
      </c>
      <c r="AI300">
        <v>3.9</v>
      </c>
      <c r="AJ300">
        <v>4.9000000000000004</v>
      </c>
      <c r="AK300">
        <v>3.6</v>
      </c>
      <c r="AL300">
        <v>2.1</v>
      </c>
      <c r="AM300">
        <v>3.4</v>
      </c>
      <c r="AN300">
        <v>2.7</v>
      </c>
      <c r="AO300">
        <v>2</v>
      </c>
      <c r="AP300">
        <v>0.7</v>
      </c>
      <c r="AQ300">
        <v>2.6</v>
      </c>
      <c r="AR300">
        <v>2.9</v>
      </c>
      <c r="AS300">
        <v>1.7</v>
      </c>
      <c r="AT300">
        <v>1.7</v>
      </c>
      <c r="AU300">
        <v>2.2999999999999998</v>
      </c>
      <c r="AV300">
        <v>4.4000000000000004</v>
      </c>
      <c r="AW300">
        <v>3.3</v>
      </c>
      <c r="AX300">
        <v>2.4</v>
      </c>
      <c r="AY300">
        <v>1.4</v>
      </c>
      <c r="AZ300">
        <v>3.4</v>
      </c>
      <c r="BA300">
        <v>2</v>
      </c>
      <c r="BB300">
        <v>5.4</v>
      </c>
      <c r="BC300">
        <v>4.5999999999999996</v>
      </c>
      <c r="BD300">
        <v>2</v>
      </c>
      <c r="BE300">
        <v>2.2999999999999998</v>
      </c>
      <c r="BF300">
        <v>1.2</v>
      </c>
      <c r="BG300">
        <v>1.1000000000000001</v>
      </c>
      <c r="BH300">
        <v>2.2000000000000002</v>
      </c>
      <c r="BI300">
        <v>3.9</v>
      </c>
      <c r="BJ300">
        <v>3.3</v>
      </c>
      <c r="BK300">
        <v>1.7</v>
      </c>
    </row>
    <row r="301" spans="1:63" x14ac:dyDescent="0.25">
      <c r="A301" s="3">
        <v>5</v>
      </c>
      <c r="B301" s="1">
        <v>5801</v>
      </c>
      <c r="C301" s="3" t="s">
        <v>798</v>
      </c>
      <c r="D301" t="s">
        <v>1280</v>
      </c>
      <c r="E301" s="3">
        <v>4</v>
      </c>
      <c r="F301" t="s">
        <v>13369</v>
      </c>
      <c r="G301" s="3">
        <v>220104005</v>
      </c>
      <c r="H301">
        <v>220104</v>
      </c>
      <c r="I301" s="3" t="s">
        <v>13768</v>
      </c>
      <c r="J301" t="s">
        <v>10393</v>
      </c>
      <c r="K301" s="3">
        <v>4</v>
      </c>
      <c r="L301">
        <v>0.7</v>
      </c>
      <c r="M301" s="3">
        <v>0</v>
      </c>
      <c r="N301">
        <v>0.7</v>
      </c>
      <c r="O301" s="3">
        <v>0</v>
      </c>
      <c r="P301">
        <v>0.7</v>
      </c>
      <c r="Q301" s="3">
        <v>0.7</v>
      </c>
      <c r="R301">
        <v>0</v>
      </c>
      <c r="S301" s="3">
        <v>0</v>
      </c>
      <c r="T301" s="3">
        <v>0</v>
      </c>
      <c r="U301">
        <v>0</v>
      </c>
      <c r="V301">
        <v>1</v>
      </c>
      <c r="W301">
        <v>0.6</v>
      </c>
      <c r="X301">
        <v>0.6</v>
      </c>
      <c r="Y301">
        <v>0</v>
      </c>
      <c r="Z301">
        <v>0</v>
      </c>
      <c r="AA301">
        <v>1.4</v>
      </c>
      <c r="AB301">
        <v>0.7</v>
      </c>
      <c r="AC301">
        <v>1</v>
      </c>
      <c r="AD301">
        <v>0</v>
      </c>
      <c r="AE301">
        <v>0</v>
      </c>
      <c r="AF301">
        <v>0</v>
      </c>
      <c r="AG301">
        <v>0.6</v>
      </c>
      <c r="AH301">
        <v>0</v>
      </c>
      <c r="AI301">
        <v>1</v>
      </c>
      <c r="AJ301">
        <v>0</v>
      </c>
      <c r="AK301">
        <v>1.8</v>
      </c>
      <c r="AL301">
        <v>1.4</v>
      </c>
      <c r="AM301">
        <v>2.1</v>
      </c>
      <c r="AN301">
        <v>0</v>
      </c>
      <c r="AO301">
        <v>0</v>
      </c>
      <c r="AP301">
        <v>0.7</v>
      </c>
      <c r="AQ301">
        <v>0</v>
      </c>
      <c r="AR301">
        <v>0</v>
      </c>
      <c r="AS301">
        <v>1.2</v>
      </c>
      <c r="AT301">
        <v>0</v>
      </c>
      <c r="AU301">
        <v>0</v>
      </c>
      <c r="AV301">
        <v>1</v>
      </c>
      <c r="AW301">
        <v>0.5</v>
      </c>
      <c r="AX301">
        <v>1.2</v>
      </c>
      <c r="AY301">
        <v>1.4</v>
      </c>
      <c r="AZ301">
        <v>0</v>
      </c>
      <c r="BA301">
        <v>0.7</v>
      </c>
      <c r="BB301">
        <v>1.3</v>
      </c>
      <c r="BC301">
        <v>1</v>
      </c>
      <c r="BD301">
        <v>0</v>
      </c>
      <c r="BE301">
        <v>0.6</v>
      </c>
      <c r="BF301">
        <v>0</v>
      </c>
      <c r="BG301">
        <v>0</v>
      </c>
      <c r="BH301">
        <v>0.6</v>
      </c>
      <c r="BI301">
        <v>1</v>
      </c>
      <c r="BJ301">
        <v>0</v>
      </c>
      <c r="BK301">
        <v>0</v>
      </c>
    </row>
    <row r="302" spans="1:63" x14ac:dyDescent="0.25">
      <c r="A302" s="3">
        <v>5</v>
      </c>
      <c r="B302" s="1">
        <v>5802</v>
      </c>
      <c r="C302" s="3" t="s">
        <v>798</v>
      </c>
      <c r="D302" t="s">
        <v>1283</v>
      </c>
      <c r="E302" s="3">
        <v>1</v>
      </c>
      <c r="F302" t="s">
        <v>13767</v>
      </c>
      <c r="G302" s="3">
        <v>220104005</v>
      </c>
      <c r="H302">
        <v>220104</v>
      </c>
      <c r="I302" s="3" t="s">
        <v>13768</v>
      </c>
      <c r="J302" t="s">
        <v>10393</v>
      </c>
      <c r="K302" s="3">
        <v>1</v>
      </c>
      <c r="L302">
        <v>0</v>
      </c>
      <c r="M302" s="3">
        <v>2.2999999999999998</v>
      </c>
      <c r="N302">
        <v>2.2999999999999998</v>
      </c>
      <c r="O302" s="3">
        <v>0</v>
      </c>
      <c r="P302">
        <v>1</v>
      </c>
      <c r="Q302" s="3">
        <v>0</v>
      </c>
      <c r="R302">
        <v>0</v>
      </c>
      <c r="S302" s="3">
        <v>0</v>
      </c>
      <c r="T302" s="3">
        <v>0</v>
      </c>
      <c r="U302">
        <v>0</v>
      </c>
      <c r="V302">
        <v>1</v>
      </c>
      <c r="W302">
        <v>2</v>
      </c>
      <c r="X302">
        <v>2</v>
      </c>
      <c r="Y302">
        <v>0</v>
      </c>
      <c r="Z302">
        <v>0</v>
      </c>
      <c r="AA302">
        <v>0</v>
      </c>
      <c r="AB302">
        <v>0</v>
      </c>
      <c r="AC302">
        <v>1</v>
      </c>
      <c r="AD302">
        <v>0</v>
      </c>
      <c r="AE302">
        <v>0</v>
      </c>
      <c r="AF302">
        <v>6.4</v>
      </c>
      <c r="AG302">
        <v>0</v>
      </c>
      <c r="AH302">
        <v>0</v>
      </c>
      <c r="AI302">
        <v>1</v>
      </c>
      <c r="AJ302">
        <v>0</v>
      </c>
      <c r="AK302">
        <v>0</v>
      </c>
      <c r="AL302">
        <v>0</v>
      </c>
      <c r="AM302">
        <v>0</v>
      </c>
      <c r="AN302">
        <v>0</v>
      </c>
      <c r="AO302">
        <v>0</v>
      </c>
      <c r="AP302">
        <v>1</v>
      </c>
      <c r="AQ302">
        <v>0</v>
      </c>
      <c r="AR302">
        <v>0</v>
      </c>
      <c r="AS302">
        <v>0</v>
      </c>
      <c r="AT302">
        <v>0</v>
      </c>
      <c r="AU302">
        <v>0</v>
      </c>
      <c r="AV302">
        <v>1</v>
      </c>
      <c r="AW302">
        <v>0</v>
      </c>
      <c r="AX302">
        <v>0</v>
      </c>
      <c r="AY302">
        <v>0</v>
      </c>
      <c r="AZ302">
        <v>0</v>
      </c>
      <c r="BA302">
        <v>0</v>
      </c>
      <c r="BB302">
        <v>0</v>
      </c>
      <c r="BC302">
        <v>1</v>
      </c>
      <c r="BD302">
        <v>0</v>
      </c>
      <c r="BE302">
        <v>0</v>
      </c>
      <c r="BF302">
        <v>0</v>
      </c>
      <c r="BG302">
        <v>0</v>
      </c>
      <c r="BH302">
        <v>0</v>
      </c>
      <c r="BI302">
        <v>2.1</v>
      </c>
      <c r="BJ302">
        <v>0</v>
      </c>
      <c r="BK302">
        <v>0</v>
      </c>
    </row>
    <row r="303" spans="1:63" x14ac:dyDescent="0.25">
      <c r="A303" s="3">
        <v>5</v>
      </c>
      <c r="B303" s="1">
        <v>5802</v>
      </c>
      <c r="C303" s="3" t="s">
        <v>798</v>
      </c>
      <c r="D303" t="s">
        <v>1283</v>
      </c>
      <c r="E303" s="3">
        <v>2</v>
      </c>
      <c r="F303" t="s">
        <v>13769</v>
      </c>
      <c r="G303" s="3">
        <v>220104005</v>
      </c>
      <c r="H303">
        <v>220104</v>
      </c>
      <c r="I303" s="3" t="s">
        <v>13768</v>
      </c>
      <c r="J303" t="s">
        <v>10393</v>
      </c>
      <c r="K303" s="3">
        <v>2</v>
      </c>
      <c r="L303">
        <v>0</v>
      </c>
      <c r="M303" s="3">
        <v>6.8</v>
      </c>
      <c r="N303">
        <v>2.2999999999999998</v>
      </c>
      <c r="O303" s="3">
        <v>2.2000000000000002</v>
      </c>
      <c r="P303">
        <v>8.8000000000000007</v>
      </c>
      <c r="Q303" s="3">
        <v>2.2000000000000002</v>
      </c>
      <c r="R303">
        <v>2.1</v>
      </c>
      <c r="S303" s="3">
        <v>4.3</v>
      </c>
      <c r="T303" s="3">
        <v>4.2</v>
      </c>
      <c r="U303">
        <v>8.4</v>
      </c>
      <c r="V303">
        <v>4.2</v>
      </c>
      <c r="W303">
        <v>4.0999999999999996</v>
      </c>
      <c r="X303">
        <v>4</v>
      </c>
      <c r="Y303">
        <v>2.2999999999999998</v>
      </c>
      <c r="Z303">
        <v>6.8</v>
      </c>
      <c r="AA303">
        <v>2.2999999999999998</v>
      </c>
      <c r="AB303">
        <v>2.2000000000000002</v>
      </c>
      <c r="AC303">
        <v>2.2000000000000002</v>
      </c>
      <c r="AD303">
        <v>6.5</v>
      </c>
      <c r="AE303">
        <v>2.1</v>
      </c>
      <c r="AF303">
        <v>2.1</v>
      </c>
      <c r="AG303">
        <v>2.1</v>
      </c>
      <c r="AH303">
        <v>4.2</v>
      </c>
      <c r="AI303">
        <v>2.1</v>
      </c>
      <c r="AJ303">
        <v>6.2</v>
      </c>
      <c r="AK303">
        <v>2</v>
      </c>
      <c r="AL303">
        <v>0</v>
      </c>
      <c r="AM303">
        <v>2.2999999999999998</v>
      </c>
      <c r="AN303">
        <v>2.2999999999999998</v>
      </c>
      <c r="AO303">
        <v>4.5</v>
      </c>
      <c r="AP303">
        <v>1</v>
      </c>
      <c r="AQ303">
        <v>2.2000000000000002</v>
      </c>
      <c r="AR303">
        <v>8.6</v>
      </c>
      <c r="AS303">
        <v>0</v>
      </c>
      <c r="AT303">
        <v>4.2</v>
      </c>
      <c r="AU303">
        <v>0</v>
      </c>
      <c r="AV303">
        <v>1</v>
      </c>
      <c r="AW303">
        <v>0</v>
      </c>
      <c r="AX303">
        <v>0</v>
      </c>
      <c r="AY303">
        <v>2.2999999999999998</v>
      </c>
      <c r="AZ303">
        <v>0</v>
      </c>
      <c r="BA303">
        <v>0</v>
      </c>
      <c r="BB303">
        <v>2.2000000000000002</v>
      </c>
      <c r="BC303">
        <v>1</v>
      </c>
      <c r="BD303">
        <v>0</v>
      </c>
      <c r="BE303">
        <v>0</v>
      </c>
      <c r="BF303">
        <v>2.1</v>
      </c>
      <c r="BG303">
        <v>0</v>
      </c>
      <c r="BH303">
        <v>2.1</v>
      </c>
      <c r="BI303">
        <v>8.3000000000000007</v>
      </c>
      <c r="BJ303">
        <v>2.1</v>
      </c>
      <c r="BK303">
        <v>4.2</v>
      </c>
    </row>
    <row r="304" spans="1:63" x14ac:dyDescent="0.25">
      <c r="A304" s="3">
        <v>5</v>
      </c>
      <c r="B304" s="1">
        <v>5802</v>
      </c>
      <c r="C304" s="3" t="s">
        <v>798</v>
      </c>
      <c r="D304" t="s">
        <v>1283</v>
      </c>
      <c r="E304" s="3">
        <v>3</v>
      </c>
      <c r="F304" t="s">
        <v>13367</v>
      </c>
      <c r="G304" s="3">
        <v>220104005</v>
      </c>
      <c r="H304">
        <v>220104</v>
      </c>
      <c r="I304" s="3" t="s">
        <v>13768</v>
      </c>
      <c r="J304" t="s">
        <v>10393</v>
      </c>
      <c r="K304" s="3">
        <v>3</v>
      </c>
      <c r="L304">
        <v>0</v>
      </c>
      <c r="M304" s="3">
        <v>4.5999999999999996</v>
      </c>
      <c r="N304">
        <v>0</v>
      </c>
      <c r="O304" s="3">
        <v>2.2000000000000002</v>
      </c>
      <c r="P304">
        <v>8.8000000000000007</v>
      </c>
      <c r="Q304" s="3">
        <v>2.2000000000000002</v>
      </c>
      <c r="R304">
        <v>2.1</v>
      </c>
      <c r="S304" s="3">
        <v>4.3</v>
      </c>
      <c r="T304" s="3">
        <v>4.2</v>
      </c>
      <c r="U304">
        <v>4.2</v>
      </c>
      <c r="V304">
        <v>4.2</v>
      </c>
      <c r="W304">
        <v>2.1</v>
      </c>
      <c r="X304">
        <v>2</v>
      </c>
      <c r="Y304">
        <v>2.2999999999999998</v>
      </c>
      <c r="Z304">
        <v>6.8</v>
      </c>
      <c r="AA304">
        <v>2.2999999999999998</v>
      </c>
      <c r="AB304">
        <v>2.2000000000000002</v>
      </c>
      <c r="AC304">
        <v>2.2000000000000002</v>
      </c>
      <c r="AD304">
        <v>6.5</v>
      </c>
      <c r="AE304">
        <v>2.1</v>
      </c>
      <c r="AF304">
        <v>0</v>
      </c>
      <c r="AG304">
        <v>2.1</v>
      </c>
      <c r="AH304">
        <v>4.2</v>
      </c>
      <c r="AI304">
        <v>2.1</v>
      </c>
      <c r="AJ304">
        <v>6.2</v>
      </c>
      <c r="AK304">
        <v>2</v>
      </c>
      <c r="AL304">
        <v>0</v>
      </c>
      <c r="AM304">
        <v>2.2999999999999998</v>
      </c>
      <c r="AN304">
        <v>2.2999999999999998</v>
      </c>
      <c r="AO304">
        <v>4.5</v>
      </c>
      <c r="AP304">
        <v>1</v>
      </c>
      <c r="AQ304">
        <v>2.2000000000000002</v>
      </c>
      <c r="AR304">
        <v>8.6</v>
      </c>
      <c r="AS304">
        <v>0</v>
      </c>
      <c r="AT304">
        <v>4.2</v>
      </c>
      <c r="AU304">
        <v>0</v>
      </c>
      <c r="AV304">
        <v>1</v>
      </c>
      <c r="AW304">
        <v>0</v>
      </c>
      <c r="AX304">
        <v>0</v>
      </c>
      <c r="AY304">
        <v>2.2999999999999998</v>
      </c>
      <c r="AZ304">
        <v>0</v>
      </c>
      <c r="BA304">
        <v>0</v>
      </c>
      <c r="BB304">
        <v>2.2000000000000002</v>
      </c>
      <c r="BC304">
        <v>1</v>
      </c>
      <c r="BD304">
        <v>0</v>
      </c>
      <c r="BE304">
        <v>0</v>
      </c>
      <c r="BF304">
        <v>2.1</v>
      </c>
      <c r="BG304">
        <v>0</v>
      </c>
      <c r="BH304">
        <v>2.1</v>
      </c>
      <c r="BI304">
        <v>6.2</v>
      </c>
      <c r="BJ304">
        <v>2.1</v>
      </c>
      <c r="BK304">
        <v>4.2</v>
      </c>
    </row>
    <row r="305" spans="1:63" x14ac:dyDescent="0.25">
      <c r="A305" s="3">
        <v>5</v>
      </c>
      <c r="B305" s="1">
        <v>5802</v>
      </c>
      <c r="C305" s="3" t="s">
        <v>798</v>
      </c>
      <c r="D305" t="s">
        <v>1283</v>
      </c>
      <c r="E305" s="3">
        <v>4</v>
      </c>
      <c r="F305" t="s">
        <v>13369</v>
      </c>
      <c r="G305" s="3">
        <v>220104005</v>
      </c>
      <c r="H305">
        <v>220104</v>
      </c>
      <c r="I305" s="3" t="s">
        <v>13768</v>
      </c>
      <c r="J305" t="s">
        <v>10393</v>
      </c>
      <c r="K305" s="3">
        <v>4</v>
      </c>
      <c r="L305">
        <v>0</v>
      </c>
      <c r="M305" s="3">
        <v>2.2999999999999998</v>
      </c>
      <c r="N305">
        <v>2.2999999999999998</v>
      </c>
      <c r="O305" s="3">
        <v>0</v>
      </c>
      <c r="P305">
        <v>1</v>
      </c>
      <c r="Q305" s="3">
        <v>0</v>
      </c>
      <c r="R305">
        <v>0</v>
      </c>
      <c r="S305" s="3">
        <v>0</v>
      </c>
      <c r="T305" s="3">
        <v>0</v>
      </c>
      <c r="U305">
        <v>4.2</v>
      </c>
      <c r="V305">
        <v>1</v>
      </c>
      <c r="W305">
        <v>2.1</v>
      </c>
      <c r="X305">
        <v>2</v>
      </c>
      <c r="Y305">
        <v>0</v>
      </c>
      <c r="Z305">
        <v>0</v>
      </c>
      <c r="AA305">
        <v>0</v>
      </c>
      <c r="AB305">
        <v>0</v>
      </c>
      <c r="AC305">
        <v>1</v>
      </c>
      <c r="AD305">
        <v>0</v>
      </c>
      <c r="AE305">
        <v>0</v>
      </c>
      <c r="AF305">
        <v>2.1</v>
      </c>
      <c r="AG305">
        <v>0</v>
      </c>
      <c r="AH305">
        <v>0</v>
      </c>
      <c r="AI305">
        <v>1</v>
      </c>
      <c r="AJ305">
        <v>0</v>
      </c>
      <c r="AK305">
        <v>0</v>
      </c>
      <c r="AL305">
        <v>0</v>
      </c>
      <c r="AM305">
        <v>0</v>
      </c>
      <c r="AN305">
        <v>0</v>
      </c>
      <c r="AO305">
        <v>0</v>
      </c>
      <c r="AP305">
        <v>1</v>
      </c>
      <c r="AQ305">
        <v>0</v>
      </c>
      <c r="AR305">
        <v>0</v>
      </c>
      <c r="AS305">
        <v>0</v>
      </c>
      <c r="AT305">
        <v>0</v>
      </c>
      <c r="AU305">
        <v>0</v>
      </c>
      <c r="AV305">
        <v>1</v>
      </c>
      <c r="AW305">
        <v>0</v>
      </c>
      <c r="AX305">
        <v>0</v>
      </c>
      <c r="AY305">
        <v>0</v>
      </c>
      <c r="AZ305">
        <v>0</v>
      </c>
      <c r="BA305">
        <v>0</v>
      </c>
      <c r="BB305">
        <v>0</v>
      </c>
      <c r="BC305">
        <v>1</v>
      </c>
      <c r="BD305">
        <v>0</v>
      </c>
      <c r="BE305">
        <v>0</v>
      </c>
      <c r="BF305">
        <v>0</v>
      </c>
      <c r="BG305">
        <v>0</v>
      </c>
      <c r="BH305">
        <v>0</v>
      </c>
      <c r="BI305">
        <v>2.1</v>
      </c>
      <c r="BJ305">
        <v>0</v>
      </c>
      <c r="BK305">
        <v>0</v>
      </c>
    </row>
    <row r="306" spans="1:63" x14ac:dyDescent="0.25">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1</v>
      </c>
      <c r="Q306" s="3">
        <v>0</v>
      </c>
      <c r="R306">
        <v>0</v>
      </c>
      <c r="S306" s="3">
        <v>0</v>
      </c>
      <c r="T306" s="3">
        <v>0</v>
      </c>
      <c r="U306">
        <v>0</v>
      </c>
      <c r="V306">
        <v>1</v>
      </c>
      <c r="W306">
        <v>0</v>
      </c>
      <c r="X306">
        <v>0</v>
      </c>
      <c r="Y306">
        <v>6.2</v>
      </c>
      <c r="Z306">
        <v>0</v>
      </c>
      <c r="AA306">
        <v>0</v>
      </c>
      <c r="AB306">
        <v>0</v>
      </c>
      <c r="AC306">
        <v>1</v>
      </c>
      <c r="AD306">
        <v>0</v>
      </c>
      <c r="AE306">
        <v>0</v>
      </c>
      <c r="AF306">
        <v>0</v>
      </c>
      <c r="AG306">
        <v>0</v>
      </c>
      <c r="AH306">
        <v>0</v>
      </c>
      <c r="AI306">
        <v>1</v>
      </c>
      <c r="AJ306">
        <v>0</v>
      </c>
      <c r="AK306">
        <v>0</v>
      </c>
      <c r="AL306">
        <v>0</v>
      </c>
      <c r="AM306">
        <v>0</v>
      </c>
      <c r="AN306">
        <v>0</v>
      </c>
      <c r="AO306">
        <v>0</v>
      </c>
      <c r="AP306">
        <v>1</v>
      </c>
      <c r="AQ306">
        <v>0</v>
      </c>
      <c r="AR306">
        <v>0</v>
      </c>
      <c r="AS306">
        <v>6</v>
      </c>
      <c r="AT306">
        <v>0</v>
      </c>
      <c r="AU306">
        <v>0</v>
      </c>
      <c r="AV306">
        <v>1</v>
      </c>
      <c r="AW306">
        <v>0</v>
      </c>
      <c r="AX306">
        <v>0</v>
      </c>
      <c r="AY306">
        <v>0</v>
      </c>
      <c r="AZ306">
        <v>0</v>
      </c>
      <c r="BA306">
        <v>0</v>
      </c>
      <c r="BB306">
        <v>0</v>
      </c>
      <c r="BC306">
        <v>1</v>
      </c>
      <c r="BD306">
        <v>0</v>
      </c>
      <c r="BE306">
        <v>0</v>
      </c>
      <c r="BF306">
        <v>0</v>
      </c>
      <c r="BG306">
        <v>0</v>
      </c>
      <c r="BH306">
        <v>0</v>
      </c>
      <c r="BI306">
        <v>1</v>
      </c>
      <c r="BJ306">
        <v>0</v>
      </c>
      <c r="BK306">
        <v>0</v>
      </c>
    </row>
    <row r="307" spans="1:63" x14ac:dyDescent="0.25">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1</v>
      </c>
      <c r="Q307" s="3">
        <v>0</v>
      </c>
      <c r="R307">
        <v>0</v>
      </c>
      <c r="S307" s="3">
        <v>6</v>
      </c>
      <c r="T307" s="3">
        <v>11.9</v>
      </c>
      <c r="U307">
        <v>0</v>
      </c>
      <c r="V307">
        <v>1</v>
      </c>
      <c r="W307">
        <v>5.9</v>
      </c>
      <c r="X307">
        <v>0</v>
      </c>
      <c r="Y307">
        <v>25</v>
      </c>
      <c r="Z307">
        <v>6.1</v>
      </c>
      <c r="AA307">
        <v>6.1</v>
      </c>
      <c r="AB307">
        <v>11.9</v>
      </c>
      <c r="AC307">
        <v>5.9</v>
      </c>
      <c r="AD307">
        <v>0</v>
      </c>
      <c r="AE307">
        <v>0</v>
      </c>
      <c r="AF307">
        <v>0</v>
      </c>
      <c r="AG307">
        <v>0</v>
      </c>
      <c r="AH307">
        <v>0</v>
      </c>
      <c r="AI307">
        <v>1</v>
      </c>
      <c r="AJ307">
        <v>5.8</v>
      </c>
      <c r="AK307">
        <v>0</v>
      </c>
      <c r="AL307">
        <v>0</v>
      </c>
      <c r="AM307">
        <v>12.3</v>
      </c>
      <c r="AN307">
        <v>0</v>
      </c>
      <c r="AO307">
        <v>0</v>
      </c>
      <c r="AP307">
        <v>1</v>
      </c>
      <c r="AQ307">
        <v>0</v>
      </c>
      <c r="AR307">
        <v>0</v>
      </c>
      <c r="AS307">
        <v>6</v>
      </c>
      <c r="AT307">
        <v>0</v>
      </c>
      <c r="AU307">
        <v>5.9</v>
      </c>
      <c r="AV307">
        <v>5.9</v>
      </c>
      <c r="AW307">
        <v>5.8</v>
      </c>
      <c r="AX307">
        <v>0</v>
      </c>
      <c r="AY307">
        <v>0</v>
      </c>
      <c r="AZ307">
        <v>6.1</v>
      </c>
      <c r="BA307">
        <v>6.1</v>
      </c>
      <c r="BB307">
        <v>6</v>
      </c>
      <c r="BC307">
        <v>1</v>
      </c>
      <c r="BD307">
        <v>5.8</v>
      </c>
      <c r="BE307">
        <v>6</v>
      </c>
      <c r="BF307">
        <v>6</v>
      </c>
      <c r="BG307">
        <v>0</v>
      </c>
      <c r="BH307">
        <v>5.9</v>
      </c>
      <c r="BI307">
        <v>1</v>
      </c>
      <c r="BJ307">
        <v>11.6</v>
      </c>
      <c r="BK307">
        <v>11.9</v>
      </c>
    </row>
    <row r="308" spans="1:63" x14ac:dyDescent="0.25">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1</v>
      </c>
      <c r="Q308" s="3">
        <v>0</v>
      </c>
      <c r="R308">
        <v>0</v>
      </c>
      <c r="S308" s="3">
        <v>6</v>
      </c>
      <c r="T308" s="3">
        <v>11.9</v>
      </c>
      <c r="U308">
        <v>0</v>
      </c>
      <c r="V308">
        <v>1</v>
      </c>
      <c r="W308">
        <v>5.9</v>
      </c>
      <c r="X308">
        <v>0</v>
      </c>
      <c r="Y308">
        <v>18.7</v>
      </c>
      <c r="Z308">
        <v>6.1</v>
      </c>
      <c r="AA308">
        <v>6.1</v>
      </c>
      <c r="AB308">
        <v>11.9</v>
      </c>
      <c r="AC308">
        <v>5.9</v>
      </c>
      <c r="AD308">
        <v>0</v>
      </c>
      <c r="AE308">
        <v>0</v>
      </c>
      <c r="AF308">
        <v>0</v>
      </c>
      <c r="AG308">
        <v>0</v>
      </c>
      <c r="AH308">
        <v>0</v>
      </c>
      <c r="AI308">
        <v>1</v>
      </c>
      <c r="AJ308">
        <v>5.8</v>
      </c>
      <c r="AK308">
        <v>0</v>
      </c>
      <c r="AL308">
        <v>0</v>
      </c>
      <c r="AM308">
        <v>12.3</v>
      </c>
      <c r="AN308">
        <v>0</v>
      </c>
      <c r="AO308">
        <v>0</v>
      </c>
      <c r="AP308">
        <v>1</v>
      </c>
      <c r="AQ308">
        <v>0</v>
      </c>
      <c r="AR308">
        <v>0</v>
      </c>
      <c r="AS308">
        <v>0</v>
      </c>
      <c r="AT308">
        <v>0</v>
      </c>
      <c r="AU308">
        <v>5.9</v>
      </c>
      <c r="AV308">
        <v>5.9</v>
      </c>
      <c r="AW308">
        <v>5.8</v>
      </c>
      <c r="AX308">
        <v>0</v>
      </c>
      <c r="AY308">
        <v>0</v>
      </c>
      <c r="AZ308">
        <v>6.1</v>
      </c>
      <c r="BA308">
        <v>6.1</v>
      </c>
      <c r="BB308">
        <v>6</v>
      </c>
      <c r="BC308">
        <v>1</v>
      </c>
      <c r="BD308">
        <v>5.8</v>
      </c>
      <c r="BE308">
        <v>6</v>
      </c>
      <c r="BF308">
        <v>6</v>
      </c>
      <c r="BG308">
        <v>0</v>
      </c>
      <c r="BH308">
        <v>5.9</v>
      </c>
      <c r="BI308">
        <v>1</v>
      </c>
      <c r="BJ308">
        <v>11.6</v>
      </c>
      <c r="BK308">
        <v>11.9</v>
      </c>
    </row>
    <row r="309" spans="1:63" x14ac:dyDescent="0.25">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1</v>
      </c>
      <c r="Q309" s="3">
        <v>0</v>
      </c>
      <c r="R309">
        <v>0</v>
      </c>
      <c r="S309" s="3">
        <v>0</v>
      </c>
      <c r="T309" s="3">
        <v>0</v>
      </c>
      <c r="U309">
        <v>0</v>
      </c>
      <c r="V309">
        <v>1</v>
      </c>
      <c r="W309">
        <v>0</v>
      </c>
      <c r="X309">
        <v>0</v>
      </c>
      <c r="Y309">
        <v>6.2</v>
      </c>
      <c r="Z309">
        <v>0</v>
      </c>
      <c r="AA309">
        <v>0</v>
      </c>
      <c r="AB309">
        <v>0</v>
      </c>
      <c r="AC309">
        <v>1</v>
      </c>
      <c r="AD309">
        <v>0</v>
      </c>
      <c r="AE309">
        <v>0</v>
      </c>
      <c r="AF309">
        <v>0</v>
      </c>
      <c r="AG309">
        <v>0</v>
      </c>
      <c r="AH309">
        <v>0</v>
      </c>
      <c r="AI309">
        <v>1</v>
      </c>
      <c r="AJ309">
        <v>0</v>
      </c>
      <c r="AK309">
        <v>0</v>
      </c>
      <c r="AL309">
        <v>0</v>
      </c>
      <c r="AM309">
        <v>0</v>
      </c>
      <c r="AN309">
        <v>0</v>
      </c>
      <c r="AO309">
        <v>0</v>
      </c>
      <c r="AP309">
        <v>1</v>
      </c>
      <c r="AQ309">
        <v>0</v>
      </c>
      <c r="AR309">
        <v>0</v>
      </c>
      <c r="AS309">
        <v>6</v>
      </c>
      <c r="AT309">
        <v>0</v>
      </c>
      <c r="AU309">
        <v>0</v>
      </c>
      <c r="AV309">
        <v>1</v>
      </c>
      <c r="AW309">
        <v>0</v>
      </c>
      <c r="AX309">
        <v>0</v>
      </c>
      <c r="AY309">
        <v>0</v>
      </c>
      <c r="AZ309">
        <v>0</v>
      </c>
      <c r="BA309">
        <v>0</v>
      </c>
      <c r="BB309">
        <v>0</v>
      </c>
      <c r="BC309">
        <v>1</v>
      </c>
      <c r="BD309">
        <v>0</v>
      </c>
      <c r="BE309">
        <v>0</v>
      </c>
      <c r="BF309">
        <v>0</v>
      </c>
      <c r="BG309">
        <v>0</v>
      </c>
      <c r="BH309">
        <v>0</v>
      </c>
      <c r="BI309">
        <v>1</v>
      </c>
      <c r="BJ309">
        <v>0</v>
      </c>
      <c r="BK309">
        <v>0</v>
      </c>
    </row>
    <row r="310" spans="1:63" x14ac:dyDescent="0.25">
      <c r="A310" s="3">
        <v>5</v>
      </c>
      <c r="B310" s="1">
        <v>5804</v>
      </c>
      <c r="C310" s="3" t="s">
        <v>798</v>
      </c>
      <c r="D310" t="s">
        <v>1289</v>
      </c>
      <c r="E310" s="3">
        <v>1</v>
      </c>
      <c r="F310" t="s">
        <v>13767</v>
      </c>
      <c r="G310" s="3">
        <v>220104005</v>
      </c>
      <c r="H310">
        <v>220104</v>
      </c>
      <c r="I310" s="3" t="s">
        <v>13768</v>
      </c>
      <c r="J310" t="s">
        <v>10393</v>
      </c>
      <c r="K310" s="3">
        <v>1</v>
      </c>
      <c r="L310">
        <v>1.8</v>
      </c>
      <c r="M310" s="3">
        <v>0</v>
      </c>
      <c r="N310">
        <v>0</v>
      </c>
      <c r="O310" s="3">
        <v>0.8</v>
      </c>
      <c r="P310">
        <v>1</v>
      </c>
      <c r="Q310" s="3">
        <v>0</v>
      </c>
      <c r="R310">
        <v>0</v>
      </c>
      <c r="S310" s="3">
        <v>0</v>
      </c>
      <c r="T310" s="3">
        <v>0</v>
      </c>
      <c r="U310">
        <v>0</v>
      </c>
      <c r="V310">
        <v>1</v>
      </c>
      <c r="W310">
        <v>0.7</v>
      </c>
      <c r="X310">
        <v>0.7</v>
      </c>
      <c r="Y310">
        <v>0.9</v>
      </c>
      <c r="Z310">
        <v>0.9</v>
      </c>
      <c r="AA310">
        <v>3.4</v>
      </c>
      <c r="AB310">
        <v>0</v>
      </c>
      <c r="AC310">
        <v>0.8</v>
      </c>
      <c r="AD310">
        <v>0</v>
      </c>
      <c r="AE310">
        <v>0</v>
      </c>
      <c r="AF310">
        <v>0</v>
      </c>
      <c r="AG310">
        <v>0</v>
      </c>
      <c r="AH310">
        <v>0.8</v>
      </c>
      <c r="AI310">
        <v>1</v>
      </c>
      <c r="AJ310">
        <v>0</v>
      </c>
      <c r="AK310">
        <v>0</v>
      </c>
      <c r="AL310">
        <v>0.9</v>
      </c>
      <c r="AM310">
        <v>0.9</v>
      </c>
      <c r="AN310">
        <v>0</v>
      </c>
      <c r="AO310">
        <v>0.8</v>
      </c>
      <c r="AP310">
        <v>0.8</v>
      </c>
      <c r="AQ310">
        <v>0</v>
      </c>
      <c r="AR310">
        <v>0</v>
      </c>
      <c r="AS310">
        <v>0</v>
      </c>
      <c r="AT310">
        <v>0</v>
      </c>
      <c r="AU310">
        <v>1.3</v>
      </c>
      <c r="AV310">
        <v>1</v>
      </c>
      <c r="AW310">
        <v>0</v>
      </c>
      <c r="AX310">
        <v>0</v>
      </c>
      <c r="AY310">
        <v>0</v>
      </c>
      <c r="AZ310">
        <v>0</v>
      </c>
      <c r="BA310">
        <v>0</v>
      </c>
      <c r="BB310">
        <v>0</v>
      </c>
      <c r="BC310">
        <v>0.8</v>
      </c>
      <c r="BD310">
        <v>0.8</v>
      </c>
      <c r="BE310">
        <v>0</v>
      </c>
      <c r="BF310">
        <v>0.7</v>
      </c>
      <c r="BG310">
        <v>0</v>
      </c>
      <c r="BH310">
        <v>0</v>
      </c>
      <c r="BI310">
        <v>1</v>
      </c>
      <c r="BJ310">
        <v>0</v>
      </c>
      <c r="BK310">
        <v>0</v>
      </c>
    </row>
    <row r="311" spans="1:63" x14ac:dyDescent="0.25">
      <c r="A311" s="3">
        <v>5</v>
      </c>
      <c r="B311" s="1">
        <v>5804</v>
      </c>
      <c r="C311" s="3" t="s">
        <v>798</v>
      </c>
      <c r="D311" t="s">
        <v>1289</v>
      </c>
      <c r="E311" s="3">
        <v>2</v>
      </c>
      <c r="F311" t="s">
        <v>13769</v>
      </c>
      <c r="G311" s="3">
        <v>220104005</v>
      </c>
      <c r="H311">
        <v>220104</v>
      </c>
      <c r="I311" s="3" t="s">
        <v>13768</v>
      </c>
      <c r="J311" t="s">
        <v>10393</v>
      </c>
      <c r="K311" s="3">
        <v>2</v>
      </c>
      <c r="L311">
        <v>2.7</v>
      </c>
      <c r="M311" s="3">
        <v>6.1</v>
      </c>
      <c r="N311">
        <v>1.7</v>
      </c>
      <c r="O311" s="3">
        <v>5.9</v>
      </c>
      <c r="P311">
        <v>1.7</v>
      </c>
      <c r="Q311" s="3">
        <v>1.6</v>
      </c>
      <c r="R311">
        <v>2.8</v>
      </c>
      <c r="S311" s="3">
        <v>3.5</v>
      </c>
      <c r="T311" s="3">
        <v>1.4</v>
      </c>
      <c r="U311">
        <v>2.6</v>
      </c>
      <c r="V311">
        <v>0.6</v>
      </c>
      <c r="W311">
        <v>4.4000000000000004</v>
      </c>
      <c r="X311">
        <v>1.4</v>
      </c>
      <c r="Y311">
        <v>1.8</v>
      </c>
      <c r="Z311">
        <v>5.3</v>
      </c>
      <c r="AA311">
        <v>6</v>
      </c>
      <c r="AB311">
        <v>4.2</v>
      </c>
      <c r="AC311">
        <v>4.0999999999999996</v>
      </c>
      <c r="AD311">
        <v>1.6</v>
      </c>
      <c r="AE311">
        <v>4.2</v>
      </c>
      <c r="AF311">
        <v>3.4</v>
      </c>
      <c r="AG311">
        <v>4</v>
      </c>
      <c r="AH311">
        <v>3.3</v>
      </c>
      <c r="AI311">
        <v>3.2</v>
      </c>
      <c r="AJ311">
        <v>0.6</v>
      </c>
      <c r="AK311">
        <v>4.3</v>
      </c>
      <c r="AL311">
        <v>5.4</v>
      </c>
      <c r="AM311">
        <v>6.1</v>
      </c>
      <c r="AN311">
        <v>0.9</v>
      </c>
      <c r="AO311">
        <v>7.6</v>
      </c>
      <c r="AP311">
        <v>4.0999999999999996</v>
      </c>
      <c r="AQ311">
        <v>1.6</v>
      </c>
      <c r="AR311">
        <v>2.8</v>
      </c>
      <c r="AS311">
        <v>2.1</v>
      </c>
      <c r="AT311">
        <v>1.3</v>
      </c>
      <c r="AU311">
        <v>3.3</v>
      </c>
      <c r="AV311">
        <v>2.6</v>
      </c>
      <c r="AW311">
        <v>2.5</v>
      </c>
      <c r="AX311">
        <v>5.7</v>
      </c>
      <c r="AY311">
        <v>3.6</v>
      </c>
      <c r="AZ311">
        <v>2.6</v>
      </c>
      <c r="BA311">
        <v>6.9</v>
      </c>
      <c r="BB311">
        <v>5.9</v>
      </c>
      <c r="BC311">
        <v>5</v>
      </c>
      <c r="BD311">
        <v>0.8</v>
      </c>
      <c r="BE311">
        <v>1.4</v>
      </c>
      <c r="BF311">
        <v>5.4</v>
      </c>
      <c r="BG311">
        <v>4</v>
      </c>
      <c r="BH311">
        <v>1.9</v>
      </c>
      <c r="BI311">
        <v>1.9</v>
      </c>
      <c r="BJ311">
        <v>2.5</v>
      </c>
      <c r="BK311">
        <v>1.4</v>
      </c>
    </row>
    <row r="312" spans="1:63" x14ac:dyDescent="0.25">
      <c r="A312" s="3">
        <v>5</v>
      </c>
      <c r="B312" s="1">
        <v>5804</v>
      </c>
      <c r="C312" s="3" t="s">
        <v>798</v>
      </c>
      <c r="D312" t="s">
        <v>1289</v>
      </c>
      <c r="E312" s="3">
        <v>3</v>
      </c>
      <c r="F312" t="s">
        <v>13367</v>
      </c>
      <c r="G312" s="3">
        <v>220104005</v>
      </c>
      <c r="H312">
        <v>220104</v>
      </c>
      <c r="I312" s="3" t="s">
        <v>13768</v>
      </c>
      <c r="J312" t="s">
        <v>10393</v>
      </c>
      <c r="K312" s="3">
        <v>3</v>
      </c>
      <c r="L312">
        <v>0.9</v>
      </c>
      <c r="M312" s="3">
        <v>6.1</v>
      </c>
      <c r="N312">
        <v>1.7</v>
      </c>
      <c r="O312" s="3">
        <v>5.0999999999999996</v>
      </c>
      <c r="P312">
        <v>1.7</v>
      </c>
      <c r="Q312" s="3">
        <v>1.6</v>
      </c>
      <c r="R312">
        <v>2.8</v>
      </c>
      <c r="S312" s="3">
        <v>3.5</v>
      </c>
      <c r="T312" s="3">
        <v>1.4</v>
      </c>
      <c r="U312">
        <v>2.6</v>
      </c>
      <c r="V312">
        <v>0.6</v>
      </c>
      <c r="W312">
        <v>3.8</v>
      </c>
      <c r="X312">
        <v>0.7</v>
      </c>
      <c r="Y312">
        <v>0.9</v>
      </c>
      <c r="Z312">
        <v>4.4000000000000004</v>
      </c>
      <c r="AA312">
        <v>3.4</v>
      </c>
      <c r="AB312">
        <v>4.2</v>
      </c>
      <c r="AC312">
        <v>3.3</v>
      </c>
      <c r="AD312">
        <v>1.6</v>
      </c>
      <c r="AE312">
        <v>4.2</v>
      </c>
      <c r="AF312">
        <v>3.4</v>
      </c>
      <c r="AG312">
        <v>4</v>
      </c>
      <c r="AH312">
        <v>2.6</v>
      </c>
      <c r="AI312">
        <v>3.2</v>
      </c>
      <c r="AJ312">
        <v>0.6</v>
      </c>
      <c r="AK312">
        <v>4.3</v>
      </c>
      <c r="AL312">
        <v>4.5</v>
      </c>
      <c r="AM312">
        <v>5.3</v>
      </c>
      <c r="AN312">
        <v>0.9</v>
      </c>
      <c r="AO312">
        <v>6.8</v>
      </c>
      <c r="AP312">
        <v>3.3</v>
      </c>
      <c r="AQ312">
        <v>1.6</v>
      </c>
      <c r="AR312">
        <v>2.8</v>
      </c>
      <c r="AS312">
        <v>2.1</v>
      </c>
      <c r="AT312">
        <v>1.3</v>
      </c>
      <c r="AU312">
        <v>2</v>
      </c>
      <c r="AV312">
        <v>2.6</v>
      </c>
      <c r="AW312">
        <v>2.5</v>
      </c>
      <c r="AX312">
        <v>5.7</v>
      </c>
      <c r="AY312">
        <v>3.6</v>
      </c>
      <c r="AZ312">
        <v>2.6</v>
      </c>
      <c r="BA312">
        <v>6.9</v>
      </c>
      <c r="BB312">
        <v>5.9</v>
      </c>
      <c r="BC312">
        <v>4.0999999999999996</v>
      </c>
      <c r="BD312">
        <v>0</v>
      </c>
      <c r="BE312">
        <v>1.4</v>
      </c>
      <c r="BF312">
        <v>4.8</v>
      </c>
      <c r="BG312">
        <v>4</v>
      </c>
      <c r="BH312">
        <v>1.9</v>
      </c>
      <c r="BI312">
        <v>1.9</v>
      </c>
      <c r="BJ312">
        <v>2.5</v>
      </c>
      <c r="BK312">
        <v>1.4</v>
      </c>
    </row>
    <row r="313" spans="1:63" x14ac:dyDescent="0.25">
      <c r="A313" s="3">
        <v>5</v>
      </c>
      <c r="B313" s="1">
        <v>5804</v>
      </c>
      <c r="C313" s="3" t="s">
        <v>798</v>
      </c>
      <c r="D313" t="s">
        <v>1289</v>
      </c>
      <c r="E313" s="3">
        <v>4</v>
      </c>
      <c r="F313" t="s">
        <v>13369</v>
      </c>
      <c r="G313" s="3">
        <v>220104005</v>
      </c>
      <c r="H313">
        <v>220104</v>
      </c>
      <c r="I313" s="3" t="s">
        <v>13768</v>
      </c>
      <c r="J313" t="s">
        <v>10393</v>
      </c>
      <c r="K313" s="3">
        <v>4</v>
      </c>
      <c r="L313">
        <v>1.8</v>
      </c>
      <c r="M313" s="3">
        <v>0</v>
      </c>
      <c r="N313">
        <v>0</v>
      </c>
      <c r="O313" s="3">
        <v>0.8</v>
      </c>
      <c r="P313">
        <v>1</v>
      </c>
      <c r="Q313" s="3">
        <v>0</v>
      </c>
      <c r="R313">
        <v>0</v>
      </c>
      <c r="S313" s="3">
        <v>0</v>
      </c>
      <c r="T313" s="3">
        <v>0</v>
      </c>
      <c r="U313">
        <v>0</v>
      </c>
      <c r="V313">
        <v>1</v>
      </c>
      <c r="W313">
        <v>0.6</v>
      </c>
      <c r="X313">
        <v>0.7</v>
      </c>
      <c r="Y313">
        <v>0.9</v>
      </c>
      <c r="Z313">
        <v>0.9</v>
      </c>
      <c r="AA313">
        <v>2.6</v>
      </c>
      <c r="AB313">
        <v>0</v>
      </c>
      <c r="AC313">
        <v>0.8</v>
      </c>
      <c r="AD313">
        <v>0</v>
      </c>
      <c r="AE313">
        <v>0</v>
      </c>
      <c r="AF313">
        <v>0</v>
      </c>
      <c r="AG313">
        <v>0</v>
      </c>
      <c r="AH313">
        <v>0.7</v>
      </c>
      <c r="AI313">
        <v>1</v>
      </c>
      <c r="AJ313">
        <v>0</v>
      </c>
      <c r="AK313">
        <v>0</v>
      </c>
      <c r="AL313">
        <v>0.9</v>
      </c>
      <c r="AM313">
        <v>0.9</v>
      </c>
      <c r="AN313">
        <v>0</v>
      </c>
      <c r="AO313">
        <v>0.8</v>
      </c>
      <c r="AP313">
        <v>0.8</v>
      </c>
      <c r="AQ313">
        <v>0</v>
      </c>
      <c r="AR313">
        <v>0</v>
      </c>
      <c r="AS313">
        <v>0</v>
      </c>
      <c r="AT313">
        <v>0</v>
      </c>
      <c r="AU313">
        <v>1.3</v>
      </c>
      <c r="AV313">
        <v>1</v>
      </c>
      <c r="AW313">
        <v>0</v>
      </c>
      <c r="AX313">
        <v>0</v>
      </c>
      <c r="AY313">
        <v>0</v>
      </c>
      <c r="AZ313">
        <v>0</v>
      </c>
      <c r="BA313">
        <v>0</v>
      </c>
      <c r="BB313">
        <v>0</v>
      </c>
      <c r="BC313">
        <v>0.8</v>
      </c>
      <c r="BD313">
        <v>0.8</v>
      </c>
      <c r="BE313">
        <v>0</v>
      </c>
      <c r="BF313">
        <v>0.7</v>
      </c>
      <c r="BG313">
        <v>0</v>
      </c>
      <c r="BH313">
        <v>0</v>
      </c>
      <c r="BI313">
        <v>1</v>
      </c>
      <c r="BJ313">
        <v>0</v>
      </c>
      <c r="BK313">
        <v>0</v>
      </c>
    </row>
    <row r="314" spans="1:63" x14ac:dyDescent="0.25">
      <c r="A314" s="3">
        <v>6</v>
      </c>
      <c r="B314" s="1">
        <v>6101</v>
      </c>
      <c r="C314" s="3" t="s">
        <v>1781</v>
      </c>
      <c r="D314" t="s">
        <v>1292</v>
      </c>
      <c r="E314" s="3">
        <v>1</v>
      </c>
      <c r="F314" t="s">
        <v>13767</v>
      </c>
      <c r="G314" s="3">
        <v>220104005</v>
      </c>
      <c r="H314">
        <v>220104</v>
      </c>
      <c r="I314" s="3" t="s">
        <v>13768</v>
      </c>
      <c r="J314" t="s">
        <v>10393</v>
      </c>
      <c r="K314" s="3">
        <v>1</v>
      </c>
      <c r="L314">
        <v>0.9</v>
      </c>
      <c r="M314" s="3">
        <v>0.4</v>
      </c>
      <c r="N314">
        <v>1.3</v>
      </c>
      <c r="O314" s="3">
        <v>0.4</v>
      </c>
      <c r="P314">
        <v>0.4</v>
      </c>
      <c r="Q314" s="3">
        <v>1.2</v>
      </c>
      <c r="R314">
        <v>0.4</v>
      </c>
      <c r="S314" s="3">
        <v>0</v>
      </c>
      <c r="T314" s="3">
        <v>0.4</v>
      </c>
      <c r="U314">
        <v>0</v>
      </c>
      <c r="V314">
        <v>0.8</v>
      </c>
      <c r="W314">
        <v>0.4</v>
      </c>
      <c r="X314">
        <v>1.1000000000000001</v>
      </c>
      <c r="Y314">
        <v>0.9</v>
      </c>
      <c r="Z314">
        <v>0.9</v>
      </c>
      <c r="AA314">
        <v>0</v>
      </c>
      <c r="AB314">
        <v>0.4</v>
      </c>
      <c r="AC314">
        <v>1</v>
      </c>
      <c r="AD314">
        <v>0</v>
      </c>
      <c r="AE314">
        <v>0</v>
      </c>
      <c r="AF314">
        <v>0</v>
      </c>
      <c r="AG314">
        <v>0.4</v>
      </c>
      <c r="AH314">
        <v>0.4</v>
      </c>
      <c r="AI314">
        <v>1</v>
      </c>
      <c r="AJ314">
        <v>0.4</v>
      </c>
      <c r="AK314">
        <v>0</v>
      </c>
      <c r="AL314">
        <v>0</v>
      </c>
      <c r="AM314">
        <v>0.4</v>
      </c>
      <c r="AN314">
        <v>0.8</v>
      </c>
      <c r="AO314">
        <v>0</v>
      </c>
      <c r="AP314">
        <v>1</v>
      </c>
      <c r="AQ314">
        <v>0.4</v>
      </c>
      <c r="AR314">
        <v>0.8</v>
      </c>
      <c r="AS314">
        <v>0</v>
      </c>
      <c r="AT314">
        <v>0.4</v>
      </c>
      <c r="AU314">
        <v>0</v>
      </c>
      <c r="AV314">
        <v>0.4</v>
      </c>
      <c r="AW314">
        <v>0</v>
      </c>
      <c r="AX314">
        <v>0.8</v>
      </c>
      <c r="AY314">
        <v>1.7</v>
      </c>
      <c r="AZ314">
        <v>0.4</v>
      </c>
      <c r="BA314">
        <v>0</v>
      </c>
      <c r="BB314">
        <v>0.8</v>
      </c>
      <c r="BC314">
        <v>1</v>
      </c>
      <c r="BD314">
        <v>0.8</v>
      </c>
      <c r="BE314">
        <v>0</v>
      </c>
      <c r="BF314">
        <v>0</v>
      </c>
      <c r="BG314">
        <v>0.4</v>
      </c>
      <c r="BH314">
        <v>0.4</v>
      </c>
      <c r="BI314">
        <v>0.8</v>
      </c>
      <c r="BJ314">
        <v>0</v>
      </c>
      <c r="BK314">
        <v>0.4</v>
      </c>
    </row>
    <row r="315" spans="1:63" x14ac:dyDescent="0.25">
      <c r="A315" s="3">
        <v>6</v>
      </c>
      <c r="B315" s="1">
        <v>6101</v>
      </c>
      <c r="C315" s="3" t="s">
        <v>1781</v>
      </c>
      <c r="D315" t="s">
        <v>1292</v>
      </c>
      <c r="E315" s="3">
        <v>2</v>
      </c>
      <c r="F315" t="s">
        <v>13769</v>
      </c>
      <c r="G315" s="3">
        <v>220104005</v>
      </c>
      <c r="H315">
        <v>220104</v>
      </c>
      <c r="I315" s="3" t="s">
        <v>13768</v>
      </c>
      <c r="J315" t="s">
        <v>10393</v>
      </c>
      <c r="K315" s="3">
        <v>2</v>
      </c>
      <c r="L315">
        <v>4.7</v>
      </c>
      <c r="M315" s="3">
        <v>6</v>
      </c>
      <c r="N315">
        <v>5.9</v>
      </c>
      <c r="O315" s="3">
        <v>5</v>
      </c>
      <c r="P315">
        <v>3.3</v>
      </c>
      <c r="Q315" s="3">
        <v>5.3</v>
      </c>
      <c r="R315">
        <v>5.0999999999999996</v>
      </c>
      <c r="S315" s="3">
        <v>4.3</v>
      </c>
      <c r="T315" s="3">
        <v>2.7</v>
      </c>
      <c r="U315">
        <v>3.8</v>
      </c>
      <c r="V315">
        <v>4.9000000000000004</v>
      </c>
      <c r="W315">
        <v>5.6</v>
      </c>
      <c r="X315">
        <v>8.3000000000000007</v>
      </c>
      <c r="Y315">
        <v>5.2</v>
      </c>
      <c r="Z315">
        <v>6.4</v>
      </c>
      <c r="AA315">
        <v>4.2</v>
      </c>
      <c r="AB315">
        <v>2.9</v>
      </c>
      <c r="AC315">
        <v>4.5</v>
      </c>
      <c r="AD315">
        <v>3.3</v>
      </c>
      <c r="AE315">
        <v>5.9</v>
      </c>
      <c r="AF315">
        <v>3.9</v>
      </c>
      <c r="AG315">
        <v>3.1</v>
      </c>
      <c r="AH315">
        <v>4.5999999999999996</v>
      </c>
      <c r="AI315">
        <v>8.6999999999999993</v>
      </c>
      <c r="AJ315">
        <v>6</v>
      </c>
      <c r="AK315">
        <v>2.6</v>
      </c>
      <c r="AL315">
        <v>5.2</v>
      </c>
      <c r="AM315">
        <v>6.4</v>
      </c>
      <c r="AN315">
        <v>5.5</v>
      </c>
      <c r="AO315">
        <v>5</v>
      </c>
      <c r="AP315">
        <v>3.7</v>
      </c>
      <c r="AQ315">
        <v>5.3</v>
      </c>
      <c r="AR315">
        <v>4.3</v>
      </c>
      <c r="AS315">
        <v>2.7</v>
      </c>
      <c r="AT315">
        <v>5</v>
      </c>
      <c r="AU315">
        <v>4.5999999999999996</v>
      </c>
      <c r="AV315">
        <v>6</v>
      </c>
      <c r="AW315">
        <v>4.5</v>
      </c>
      <c r="AX315">
        <v>4.5</v>
      </c>
      <c r="AY315">
        <v>7.7</v>
      </c>
      <c r="AZ315">
        <v>6</v>
      </c>
      <c r="BA315">
        <v>5.5</v>
      </c>
      <c r="BB315">
        <v>5.8</v>
      </c>
      <c r="BC315">
        <v>3.3</v>
      </c>
      <c r="BD315">
        <v>6.1</v>
      </c>
      <c r="BE315">
        <v>1.6</v>
      </c>
      <c r="BF315">
        <v>3.5</v>
      </c>
      <c r="BG315">
        <v>4.2</v>
      </c>
      <c r="BH315">
        <v>3.8</v>
      </c>
      <c r="BI315">
        <v>3</v>
      </c>
      <c r="BJ315">
        <v>6</v>
      </c>
      <c r="BK315">
        <v>2.7</v>
      </c>
    </row>
    <row r="316" spans="1:63" x14ac:dyDescent="0.25">
      <c r="A316" s="3">
        <v>6</v>
      </c>
      <c r="B316" s="1">
        <v>6101</v>
      </c>
      <c r="C316" s="3" t="s">
        <v>1781</v>
      </c>
      <c r="D316" t="s">
        <v>1292</v>
      </c>
      <c r="E316" s="3">
        <v>3</v>
      </c>
      <c r="F316" t="s">
        <v>13367</v>
      </c>
      <c r="G316" s="3">
        <v>220104005</v>
      </c>
      <c r="H316">
        <v>220104</v>
      </c>
      <c r="I316" s="3" t="s">
        <v>13768</v>
      </c>
      <c r="J316" t="s">
        <v>10393</v>
      </c>
      <c r="K316" s="3">
        <v>3</v>
      </c>
      <c r="L316">
        <v>4.3</v>
      </c>
      <c r="M316" s="3">
        <v>5.5</v>
      </c>
      <c r="N316">
        <v>4.5999999999999996</v>
      </c>
      <c r="O316" s="3">
        <v>4.5999999999999996</v>
      </c>
      <c r="P316">
        <v>2.9</v>
      </c>
      <c r="Q316" s="3">
        <v>4.0999999999999996</v>
      </c>
      <c r="R316">
        <v>4.7</v>
      </c>
      <c r="S316" s="3">
        <v>4.3</v>
      </c>
      <c r="T316" s="3">
        <v>2.2999999999999998</v>
      </c>
      <c r="U316">
        <v>3.8</v>
      </c>
      <c r="V316">
        <v>4.2</v>
      </c>
      <c r="W316">
        <v>5.2</v>
      </c>
      <c r="X316">
        <v>6.8</v>
      </c>
      <c r="Y316">
        <v>4.3</v>
      </c>
      <c r="Z316">
        <v>5.5</v>
      </c>
      <c r="AA316">
        <v>4.2</v>
      </c>
      <c r="AB316">
        <v>2.5</v>
      </c>
      <c r="AC316">
        <v>4.5</v>
      </c>
      <c r="AD316">
        <v>3.3</v>
      </c>
      <c r="AE316">
        <v>5.9</v>
      </c>
      <c r="AF316">
        <v>3.9</v>
      </c>
      <c r="AG316">
        <v>2.7</v>
      </c>
      <c r="AH316">
        <v>4.2</v>
      </c>
      <c r="AI316">
        <v>8.3000000000000007</v>
      </c>
      <c r="AJ316">
        <v>5.2</v>
      </c>
      <c r="AK316">
        <v>2.6</v>
      </c>
      <c r="AL316">
        <v>5.2</v>
      </c>
      <c r="AM316">
        <v>6</v>
      </c>
      <c r="AN316">
        <v>4.5999999999999996</v>
      </c>
      <c r="AO316">
        <v>5</v>
      </c>
      <c r="AP316">
        <v>3.7</v>
      </c>
      <c r="AQ316">
        <v>4.9000000000000004</v>
      </c>
      <c r="AR316">
        <v>3.5</v>
      </c>
      <c r="AS316">
        <v>2.7</v>
      </c>
      <c r="AT316">
        <v>4.5999999999999996</v>
      </c>
      <c r="AU316">
        <v>4.5999999999999996</v>
      </c>
      <c r="AV316">
        <v>5.3</v>
      </c>
      <c r="AW316">
        <v>4.5</v>
      </c>
      <c r="AX316">
        <v>3.4</v>
      </c>
      <c r="AY316">
        <v>6</v>
      </c>
      <c r="AZ316">
        <v>5.5</v>
      </c>
      <c r="BA316">
        <v>5.5</v>
      </c>
      <c r="BB316">
        <v>5</v>
      </c>
      <c r="BC316">
        <v>3.3</v>
      </c>
      <c r="BD316">
        <v>5.3</v>
      </c>
      <c r="BE316">
        <v>1.6</v>
      </c>
      <c r="BF316">
        <v>3.5</v>
      </c>
      <c r="BG316">
        <v>3.8</v>
      </c>
      <c r="BH316">
        <v>3.4</v>
      </c>
      <c r="BI316">
        <v>2.2999999999999998</v>
      </c>
      <c r="BJ316">
        <v>6</v>
      </c>
      <c r="BK316">
        <v>2.2999999999999998</v>
      </c>
    </row>
    <row r="317" spans="1:63" x14ac:dyDescent="0.25">
      <c r="A317" s="3">
        <v>6</v>
      </c>
      <c r="B317" s="1">
        <v>6101</v>
      </c>
      <c r="C317" s="3" t="s">
        <v>1781</v>
      </c>
      <c r="D317" t="s">
        <v>1292</v>
      </c>
      <c r="E317" s="3">
        <v>4</v>
      </c>
      <c r="F317" t="s">
        <v>13369</v>
      </c>
      <c r="G317" s="3">
        <v>220104005</v>
      </c>
      <c r="H317">
        <v>220104</v>
      </c>
      <c r="I317" s="3" t="s">
        <v>13768</v>
      </c>
      <c r="J317" t="s">
        <v>10393</v>
      </c>
      <c r="K317" s="3">
        <v>4</v>
      </c>
      <c r="L317">
        <v>0.4</v>
      </c>
      <c r="M317" s="3">
        <v>0.4</v>
      </c>
      <c r="N317">
        <v>1.3</v>
      </c>
      <c r="O317" s="3">
        <v>0.4</v>
      </c>
      <c r="P317">
        <v>0.4</v>
      </c>
      <c r="Q317" s="3">
        <v>1.2</v>
      </c>
      <c r="R317">
        <v>0.4</v>
      </c>
      <c r="S317" s="3">
        <v>0</v>
      </c>
      <c r="T317" s="3">
        <v>0.4</v>
      </c>
      <c r="U317">
        <v>0</v>
      </c>
      <c r="V317">
        <v>0.8</v>
      </c>
      <c r="W317">
        <v>0.4</v>
      </c>
      <c r="X317">
        <v>1.5</v>
      </c>
      <c r="Y317">
        <v>0.9</v>
      </c>
      <c r="Z317">
        <v>0.9</v>
      </c>
      <c r="AA317">
        <v>0</v>
      </c>
      <c r="AB317">
        <v>0.4</v>
      </c>
      <c r="AC317">
        <v>1</v>
      </c>
      <c r="AD317">
        <v>0</v>
      </c>
      <c r="AE317">
        <v>0</v>
      </c>
      <c r="AF317">
        <v>0</v>
      </c>
      <c r="AG317">
        <v>0.4</v>
      </c>
      <c r="AH317">
        <v>0.4</v>
      </c>
      <c r="AI317">
        <v>0.4</v>
      </c>
      <c r="AJ317">
        <v>0.7</v>
      </c>
      <c r="AK317">
        <v>0</v>
      </c>
      <c r="AL317">
        <v>0</v>
      </c>
      <c r="AM317">
        <v>0.4</v>
      </c>
      <c r="AN317">
        <v>0.8</v>
      </c>
      <c r="AO317">
        <v>0</v>
      </c>
      <c r="AP317">
        <v>1</v>
      </c>
      <c r="AQ317">
        <v>0.4</v>
      </c>
      <c r="AR317">
        <v>0.8</v>
      </c>
      <c r="AS317">
        <v>0</v>
      </c>
      <c r="AT317">
        <v>0.4</v>
      </c>
      <c r="AU317">
        <v>0</v>
      </c>
      <c r="AV317">
        <v>0.8</v>
      </c>
      <c r="AW317">
        <v>0</v>
      </c>
      <c r="AX317">
        <v>1.1000000000000001</v>
      </c>
      <c r="AY317">
        <v>1.7</v>
      </c>
      <c r="AZ317">
        <v>0.4</v>
      </c>
      <c r="BA317">
        <v>0</v>
      </c>
      <c r="BB317">
        <v>0.8</v>
      </c>
      <c r="BC317">
        <v>1</v>
      </c>
      <c r="BD317">
        <v>0.8</v>
      </c>
      <c r="BE317">
        <v>0</v>
      </c>
      <c r="BF317">
        <v>0</v>
      </c>
      <c r="BG317">
        <v>0.4</v>
      </c>
      <c r="BH317">
        <v>0.4</v>
      </c>
      <c r="BI317">
        <v>0.8</v>
      </c>
      <c r="BJ317">
        <v>0</v>
      </c>
      <c r="BK317">
        <v>0.4</v>
      </c>
    </row>
    <row r="318" spans="1:63" x14ac:dyDescent="0.25">
      <c r="A318" s="3">
        <v>6</v>
      </c>
      <c r="B318" s="1">
        <v>6102</v>
      </c>
      <c r="C318" s="3" t="s">
        <v>1781</v>
      </c>
      <c r="D318" t="s">
        <v>1295</v>
      </c>
      <c r="E318" s="3">
        <v>1</v>
      </c>
      <c r="F318" t="s">
        <v>13767</v>
      </c>
      <c r="G318" s="3">
        <v>220104005</v>
      </c>
      <c r="H318">
        <v>220104</v>
      </c>
      <c r="I318" s="3" t="s">
        <v>13768</v>
      </c>
      <c r="J318" t="s">
        <v>10393</v>
      </c>
      <c r="K318" s="3">
        <v>1</v>
      </c>
      <c r="L318">
        <v>0</v>
      </c>
      <c r="M318" s="3">
        <v>8.1</v>
      </c>
      <c r="N318">
        <v>0</v>
      </c>
      <c r="O318" s="3">
        <v>0</v>
      </c>
      <c r="P318">
        <v>1</v>
      </c>
      <c r="Q318" s="3">
        <v>0</v>
      </c>
      <c r="R318">
        <v>0</v>
      </c>
      <c r="S318" s="3">
        <v>0</v>
      </c>
      <c r="T318" s="3">
        <v>0</v>
      </c>
      <c r="U318">
        <v>0</v>
      </c>
      <c r="V318">
        <v>1</v>
      </c>
      <c r="W318">
        <v>0</v>
      </c>
      <c r="X318">
        <v>0</v>
      </c>
      <c r="Y318">
        <v>0</v>
      </c>
      <c r="Z318">
        <v>0</v>
      </c>
      <c r="AA318">
        <v>0</v>
      </c>
      <c r="AB318">
        <v>0</v>
      </c>
      <c r="AC318">
        <v>1</v>
      </c>
      <c r="AD318">
        <v>0</v>
      </c>
      <c r="AE318">
        <v>0</v>
      </c>
      <c r="AF318">
        <v>0</v>
      </c>
      <c r="AG318">
        <v>0</v>
      </c>
      <c r="AH318">
        <v>0</v>
      </c>
      <c r="AI318">
        <v>1</v>
      </c>
      <c r="AJ318">
        <v>0</v>
      </c>
      <c r="AK318">
        <v>0</v>
      </c>
      <c r="AL318">
        <v>8.3000000000000007</v>
      </c>
      <c r="AM318">
        <v>0</v>
      </c>
      <c r="AN318">
        <v>0</v>
      </c>
      <c r="AO318">
        <v>0</v>
      </c>
      <c r="AP318">
        <v>7.8</v>
      </c>
      <c r="AQ318">
        <v>0</v>
      </c>
      <c r="AR318">
        <v>0</v>
      </c>
      <c r="AS318">
        <v>0</v>
      </c>
      <c r="AT318">
        <v>0</v>
      </c>
      <c r="AU318">
        <v>0</v>
      </c>
      <c r="AV318">
        <v>1</v>
      </c>
      <c r="AW318">
        <v>0</v>
      </c>
      <c r="AX318">
        <v>0</v>
      </c>
      <c r="AY318">
        <v>0</v>
      </c>
      <c r="AZ318">
        <v>0</v>
      </c>
      <c r="BA318">
        <v>0</v>
      </c>
      <c r="BB318">
        <v>0</v>
      </c>
      <c r="BC318">
        <v>1</v>
      </c>
      <c r="BD318">
        <v>0</v>
      </c>
      <c r="BE318">
        <v>0</v>
      </c>
      <c r="BF318">
        <v>0</v>
      </c>
      <c r="BG318">
        <v>0</v>
      </c>
      <c r="BH318">
        <v>0</v>
      </c>
      <c r="BI318">
        <v>1</v>
      </c>
      <c r="BJ318">
        <v>0</v>
      </c>
      <c r="BK318">
        <v>0</v>
      </c>
    </row>
    <row r="319" spans="1:63" x14ac:dyDescent="0.25">
      <c r="A319" s="3">
        <v>6</v>
      </c>
      <c r="B319" s="1">
        <v>6102</v>
      </c>
      <c r="C319" s="3" t="s">
        <v>1781</v>
      </c>
      <c r="D319" t="s">
        <v>1295</v>
      </c>
      <c r="E319" s="3">
        <v>2</v>
      </c>
      <c r="F319" t="s">
        <v>13769</v>
      </c>
      <c r="G319" s="3">
        <v>220104005</v>
      </c>
      <c r="H319">
        <v>220104</v>
      </c>
      <c r="I319" s="3" t="s">
        <v>13768</v>
      </c>
      <c r="J319" t="s">
        <v>10393</v>
      </c>
      <c r="K319" s="3">
        <v>2</v>
      </c>
      <c r="L319">
        <v>0</v>
      </c>
      <c r="M319" s="3">
        <v>16.3</v>
      </c>
      <c r="N319">
        <v>0</v>
      </c>
      <c r="O319" s="3">
        <v>0</v>
      </c>
      <c r="P319">
        <v>1</v>
      </c>
      <c r="Q319" s="3">
        <v>7.8</v>
      </c>
      <c r="R319">
        <v>0</v>
      </c>
      <c r="S319" s="3">
        <v>0</v>
      </c>
      <c r="T319" s="3">
        <v>0</v>
      </c>
      <c r="U319">
        <v>0</v>
      </c>
      <c r="V319">
        <v>1</v>
      </c>
      <c r="W319">
        <v>0</v>
      </c>
      <c r="X319">
        <v>7.1</v>
      </c>
      <c r="Y319">
        <v>0</v>
      </c>
      <c r="Z319">
        <v>0</v>
      </c>
      <c r="AA319">
        <v>0</v>
      </c>
      <c r="AB319">
        <v>7.9</v>
      </c>
      <c r="AC319">
        <v>1</v>
      </c>
      <c r="AD319">
        <v>0</v>
      </c>
      <c r="AE319">
        <v>0</v>
      </c>
      <c r="AF319">
        <v>22.9</v>
      </c>
      <c r="AG319">
        <v>7.5</v>
      </c>
      <c r="AH319">
        <v>0</v>
      </c>
      <c r="AI319">
        <v>1</v>
      </c>
      <c r="AJ319">
        <v>0</v>
      </c>
      <c r="AK319">
        <v>0</v>
      </c>
      <c r="AL319">
        <v>8.3000000000000007</v>
      </c>
      <c r="AM319">
        <v>8.1</v>
      </c>
      <c r="AN319">
        <v>0</v>
      </c>
      <c r="AO319">
        <v>7.9</v>
      </c>
      <c r="AP319">
        <v>7.8</v>
      </c>
      <c r="AQ319">
        <v>0</v>
      </c>
      <c r="AR319">
        <v>0</v>
      </c>
      <c r="AS319">
        <v>15.2</v>
      </c>
      <c r="AT319">
        <v>7.5</v>
      </c>
      <c r="AU319">
        <v>14.9</v>
      </c>
      <c r="AV319">
        <v>1</v>
      </c>
      <c r="AW319">
        <v>0</v>
      </c>
      <c r="AX319">
        <v>0</v>
      </c>
      <c r="AY319">
        <v>0</v>
      </c>
      <c r="AZ319">
        <v>8.1</v>
      </c>
      <c r="BA319">
        <v>0</v>
      </c>
      <c r="BB319">
        <v>23.8</v>
      </c>
      <c r="BC319">
        <v>7.8</v>
      </c>
      <c r="BD319">
        <v>7.8</v>
      </c>
      <c r="BE319">
        <v>7.7</v>
      </c>
      <c r="BF319">
        <v>0</v>
      </c>
      <c r="BG319">
        <v>15</v>
      </c>
      <c r="BH319">
        <v>0</v>
      </c>
      <c r="BI319">
        <v>1</v>
      </c>
      <c r="BJ319">
        <v>7.3</v>
      </c>
      <c r="BK319">
        <v>0</v>
      </c>
    </row>
    <row r="320" spans="1:63" x14ac:dyDescent="0.25">
      <c r="A320" s="3">
        <v>6</v>
      </c>
      <c r="B320" s="1">
        <v>6102</v>
      </c>
      <c r="C320" s="3" t="s">
        <v>1781</v>
      </c>
      <c r="D320" t="s">
        <v>1295</v>
      </c>
      <c r="E320" s="3">
        <v>3</v>
      </c>
      <c r="F320" t="s">
        <v>13367</v>
      </c>
      <c r="G320" s="3">
        <v>220104005</v>
      </c>
      <c r="H320">
        <v>220104</v>
      </c>
      <c r="I320" s="3" t="s">
        <v>13768</v>
      </c>
      <c r="J320" t="s">
        <v>10393</v>
      </c>
      <c r="K320" s="3">
        <v>3</v>
      </c>
      <c r="L320">
        <v>0</v>
      </c>
      <c r="M320" s="3">
        <v>8.1</v>
      </c>
      <c r="N320">
        <v>0</v>
      </c>
      <c r="O320" s="3">
        <v>0</v>
      </c>
      <c r="P320">
        <v>1</v>
      </c>
      <c r="Q320" s="3">
        <v>7.8</v>
      </c>
      <c r="R320">
        <v>0</v>
      </c>
      <c r="S320" s="3">
        <v>0</v>
      </c>
      <c r="T320" s="3">
        <v>0</v>
      </c>
      <c r="U320">
        <v>0</v>
      </c>
      <c r="V320">
        <v>1</v>
      </c>
      <c r="W320">
        <v>0</v>
      </c>
      <c r="X320">
        <v>7.1</v>
      </c>
      <c r="Y320">
        <v>0</v>
      </c>
      <c r="Z320">
        <v>0</v>
      </c>
      <c r="AA320">
        <v>0</v>
      </c>
      <c r="AB320">
        <v>7.9</v>
      </c>
      <c r="AC320">
        <v>1</v>
      </c>
      <c r="AD320">
        <v>0</v>
      </c>
      <c r="AE320">
        <v>0</v>
      </c>
      <c r="AF320">
        <v>22.9</v>
      </c>
      <c r="AG320">
        <v>7.5</v>
      </c>
      <c r="AH320">
        <v>0</v>
      </c>
      <c r="AI320">
        <v>1</v>
      </c>
      <c r="AJ320">
        <v>0</v>
      </c>
      <c r="AK320">
        <v>0</v>
      </c>
      <c r="AL320">
        <v>0</v>
      </c>
      <c r="AM320">
        <v>8.1</v>
      </c>
      <c r="AN320">
        <v>0</v>
      </c>
      <c r="AO320">
        <v>7.9</v>
      </c>
      <c r="AP320">
        <v>1</v>
      </c>
      <c r="AQ320">
        <v>0</v>
      </c>
      <c r="AR320">
        <v>0</v>
      </c>
      <c r="AS320">
        <v>15.2</v>
      </c>
      <c r="AT320">
        <v>7.5</v>
      </c>
      <c r="AU320">
        <v>14.9</v>
      </c>
      <c r="AV320">
        <v>1</v>
      </c>
      <c r="AW320">
        <v>0</v>
      </c>
      <c r="AX320">
        <v>0</v>
      </c>
      <c r="AY320">
        <v>0</v>
      </c>
      <c r="AZ320">
        <v>8.1</v>
      </c>
      <c r="BA320">
        <v>0</v>
      </c>
      <c r="BB320">
        <v>23.8</v>
      </c>
      <c r="BC320">
        <v>7.8</v>
      </c>
      <c r="BD320">
        <v>7.8</v>
      </c>
      <c r="BE320">
        <v>7.7</v>
      </c>
      <c r="BF320">
        <v>0</v>
      </c>
      <c r="BG320">
        <v>15</v>
      </c>
      <c r="BH320">
        <v>0</v>
      </c>
      <c r="BI320">
        <v>1</v>
      </c>
      <c r="BJ320">
        <v>7.3</v>
      </c>
      <c r="BK320">
        <v>0</v>
      </c>
    </row>
    <row r="321" spans="1:63" x14ac:dyDescent="0.25">
      <c r="A321" s="3">
        <v>6</v>
      </c>
      <c r="B321" s="1">
        <v>6102</v>
      </c>
      <c r="C321" s="3" t="s">
        <v>1781</v>
      </c>
      <c r="D321" t="s">
        <v>1295</v>
      </c>
      <c r="E321" s="3">
        <v>4</v>
      </c>
      <c r="F321" t="s">
        <v>13369</v>
      </c>
      <c r="G321" s="3">
        <v>220104005</v>
      </c>
      <c r="H321">
        <v>220104</v>
      </c>
      <c r="I321" s="3" t="s">
        <v>13768</v>
      </c>
      <c r="J321" t="s">
        <v>10393</v>
      </c>
      <c r="K321" s="3">
        <v>4</v>
      </c>
      <c r="L321">
        <v>0</v>
      </c>
      <c r="M321" s="3">
        <v>8.1</v>
      </c>
      <c r="N321">
        <v>0</v>
      </c>
      <c r="O321" s="3">
        <v>0</v>
      </c>
      <c r="P321">
        <v>1</v>
      </c>
      <c r="Q321" s="3">
        <v>0</v>
      </c>
      <c r="R321">
        <v>0</v>
      </c>
      <c r="S321" s="3">
        <v>0</v>
      </c>
      <c r="T321" s="3">
        <v>0</v>
      </c>
      <c r="U321">
        <v>0</v>
      </c>
      <c r="V321">
        <v>1</v>
      </c>
      <c r="W321">
        <v>0</v>
      </c>
      <c r="X321">
        <v>0</v>
      </c>
      <c r="Y321">
        <v>0</v>
      </c>
      <c r="Z321">
        <v>0</v>
      </c>
      <c r="AA321">
        <v>0</v>
      </c>
      <c r="AB321">
        <v>0</v>
      </c>
      <c r="AC321">
        <v>1</v>
      </c>
      <c r="AD321">
        <v>0</v>
      </c>
      <c r="AE321">
        <v>0</v>
      </c>
      <c r="AF321">
        <v>0</v>
      </c>
      <c r="AG321">
        <v>0</v>
      </c>
      <c r="AH321">
        <v>0</v>
      </c>
      <c r="AI321">
        <v>1</v>
      </c>
      <c r="AJ321">
        <v>0</v>
      </c>
      <c r="AK321">
        <v>0</v>
      </c>
      <c r="AL321">
        <v>8.3000000000000007</v>
      </c>
      <c r="AM321">
        <v>0</v>
      </c>
      <c r="AN321">
        <v>0</v>
      </c>
      <c r="AO321">
        <v>0</v>
      </c>
      <c r="AP321">
        <v>7.8</v>
      </c>
      <c r="AQ321">
        <v>0</v>
      </c>
      <c r="AR321">
        <v>0</v>
      </c>
      <c r="AS321">
        <v>0</v>
      </c>
      <c r="AT321">
        <v>0</v>
      </c>
      <c r="AU321">
        <v>0</v>
      </c>
      <c r="AV321">
        <v>1</v>
      </c>
      <c r="AW321">
        <v>0</v>
      </c>
      <c r="AX321">
        <v>0</v>
      </c>
      <c r="AY321">
        <v>0</v>
      </c>
      <c r="AZ321">
        <v>0</v>
      </c>
      <c r="BA321">
        <v>0</v>
      </c>
      <c r="BB321">
        <v>0</v>
      </c>
      <c r="BC321">
        <v>1</v>
      </c>
      <c r="BD321">
        <v>0</v>
      </c>
      <c r="BE321">
        <v>0</v>
      </c>
      <c r="BF321">
        <v>0</v>
      </c>
      <c r="BG321">
        <v>0</v>
      </c>
      <c r="BH321">
        <v>0</v>
      </c>
      <c r="BI321">
        <v>1</v>
      </c>
      <c r="BJ321">
        <v>0</v>
      </c>
      <c r="BK321">
        <v>0</v>
      </c>
    </row>
    <row r="322" spans="1:63" x14ac:dyDescent="0.25">
      <c r="A322" s="3">
        <v>6</v>
      </c>
      <c r="B322" s="1">
        <v>6103</v>
      </c>
      <c r="C322" s="3" t="s">
        <v>1781</v>
      </c>
      <c r="D322" t="s">
        <v>1298</v>
      </c>
      <c r="E322" s="3">
        <v>1</v>
      </c>
      <c r="F322" t="s">
        <v>13767</v>
      </c>
      <c r="G322" s="3">
        <v>220104005</v>
      </c>
      <c r="H322">
        <v>220104</v>
      </c>
      <c r="I322" s="3" t="s">
        <v>13768</v>
      </c>
      <c r="J322" t="s">
        <v>10393</v>
      </c>
      <c r="K322" s="3">
        <v>1</v>
      </c>
      <c r="L322">
        <v>14.3</v>
      </c>
      <c r="M322" s="3">
        <v>0</v>
      </c>
      <c r="N322">
        <v>0</v>
      </c>
      <c r="O322" s="3">
        <v>0</v>
      </c>
      <c r="P322">
        <v>1</v>
      </c>
      <c r="Q322" s="3">
        <v>0</v>
      </c>
      <c r="R322">
        <v>0</v>
      </c>
      <c r="S322" s="3">
        <v>0</v>
      </c>
      <c r="T322" s="3">
        <v>0</v>
      </c>
      <c r="U322">
        <v>0</v>
      </c>
      <c r="V322">
        <v>1</v>
      </c>
      <c r="W322">
        <v>0</v>
      </c>
      <c r="X322">
        <v>0</v>
      </c>
      <c r="Y322">
        <v>0</v>
      </c>
      <c r="Z322">
        <v>0</v>
      </c>
      <c r="AA322">
        <v>0</v>
      </c>
      <c r="AB322">
        <v>0</v>
      </c>
      <c r="AC322">
        <v>1</v>
      </c>
      <c r="AD322">
        <v>0</v>
      </c>
      <c r="AE322">
        <v>0</v>
      </c>
      <c r="AF322">
        <v>0</v>
      </c>
      <c r="AG322">
        <v>0</v>
      </c>
      <c r="AH322">
        <v>0</v>
      </c>
      <c r="AI322">
        <v>1</v>
      </c>
      <c r="AJ322">
        <v>0</v>
      </c>
      <c r="AK322">
        <v>0</v>
      </c>
      <c r="AL322">
        <v>0</v>
      </c>
      <c r="AM322">
        <v>0</v>
      </c>
      <c r="AN322">
        <v>0</v>
      </c>
      <c r="AO322">
        <v>0</v>
      </c>
      <c r="AP322">
        <v>1</v>
      </c>
      <c r="AQ322">
        <v>0</v>
      </c>
      <c r="AR322">
        <v>0</v>
      </c>
      <c r="AS322">
        <v>13.4</v>
      </c>
      <c r="AT322">
        <v>0</v>
      </c>
      <c r="AU322">
        <v>0</v>
      </c>
      <c r="AV322">
        <v>1</v>
      </c>
      <c r="AW322">
        <v>0</v>
      </c>
      <c r="AX322">
        <v>0</v>
      </c>
      <c r="AY322">
        <v>0</v>
      </c>
      <c r="AZ322">
        <v>0</v>
      </c>
      <c r="BA322">
        <v>0</v>
      </c>
      <c r="BB322">
        <v>0</v>
      </c>
      <c r="BC322">
        <v>1</v>
      </c>
      <c r="BD322">
        <v>0</v>
      </c>
      <c r="BE322">
        <v>0</v>
      </c>
      <c r="BF322">
        <v>0</v>
      </c>
      <c r="BG322">
        <v>0</v>
      </c>
      <c r="BH322">
        <v>0</v>
      </c>
      <c r="BI322">
        <v>1</v>
      </c>
      <c r="BJ322">
        <v>0</v>
      </c>
      <c r="BK322">
        <v>0</v>
      </c>
    </row>
    <row r="323" spans="1:63" x14ac:dyDescent="0.25">
      <c r="A323" s="3">
        <v>6</v>
      </c>
      <c r="B323" s="1">
        <v>6103</v>
      </c>
      <c r="C323" s="3" t="s">
        <v>1781</v>
      </c>
      <c r="D323" t="s">
        <v>1298</v>
      </c>
      <c r="E323" s="3">
        <v>2</v>
      </c>
      <c r="F323" t="s">
        <v>13769</v>
      </c>
      <c r="G323" s="3">
        <v>220104005</v>
      </c>
      <c r="H323">
        <v>220104</v>
      </c>
      <c r="I323" s="3" t="s">
        <v>13768</v>
      </c>
      <c r="J323" t="s">
        <v>10393</v>
      </c>
      <c r="K323" s="3">
        <v>2</v>
      </c>
      <c r="L323">
        <v>14.3</v>
      </c>
      <c r="M323" s="3">
        <v>0</v>
      </c>
      <c r="N323">
        <v>14</v>
      </c>
      <c r="O323" s="3">
        <v>0</v>
      </c>
      <c r="P323">
        <v>13.8</v>
      </c>
      <c r="Q323" s="3">
        <v>0</v>
      </c>
      <c r="R323">
        <v>0</v>
      </c>
      <c r="S323" s="3">
        <v>0</v>
      </c>
      <c r="T323" s="3">
        <v>0</v>
      </c>
      <c r="U323">
        <v>0</v>
      </c>
      <c r="V323">
        <v>1</v>
      </c>
      <c r="W323">
        <v>13.1</v>
      </c>
      <c r="X323">
        <v>0</v>
      </c>
      <c r="Y323">
        <v>0</v>
      </c>
      <c r="Z323">
        <v>28.4</v>
      </c>
      <c r="AA323">
        <v>0</v>
      </c>
      <c r="AB323">
        <v>0</v>
      </c>
      <c r="AC323">
        <v>13.8</v>
      </c>
      <c r="AD323">
        <v>0</v>
      </c>
      <c r="AE323">
        <v>0</v>
      </c>
      <c r="AF323">
        <v>0</v>
      </c>
      <c r="AG323">
        <v>0</v>
      </c>
      <c r="AH323">
        <v>13.3</v>
      </c>
      <c r="AI323">
        <v>1</v>
      </c>
      <c r="AJ323">
        <v>0</v>
      </c>
      <c r="AK323">
        <v>0</v>
      </c>
      <c r="AL323">
        <v>0</v>
      </c>
      <c r="AM323">
        <v>14.2</v>
      </c>
      <c r="AN323">
        <v>0</v>
      </c>
      <c r="AO323">
        <v>0</v>
      </c>
      <c r="AP323">
        <v>13.8</v>
      </c>
      <c r="AQ323">
        <v>0</v>
      </c>
      <c r="AR323">
        <v>0</v>
      </c>
      <c r="AS323">
        <v>13.4</v>
      </c>
      <c r="AT323">
        <v>26.7</v>
      </c>
      <c r="AU323">
        <v>0</v>
      </c>
      <c r="AV323">
        <v>1</v>
      </c>
      <c r="AW323">
        <v>26.1</v>
      </c>
      <c r="AX323">
        <v>0</v>
      </c>
      <c r="AY323">
        <v>0</v>
      </c>
      <c r="AZ323">
        <v>0</v>
      </c>
      <c r="BA323">
        <v>0</v>
      </c>
      <c r="BB323">
        <v>0</v>
      </c>
      <c r="BC323">
        <v>1</v>
      </c>
      <c r="BD323">
        <v>0</v>
      </c>
      <c r="BE323">
        <v>0</v>
      </c>
      <c r="BF323">
        <v>13.4</v>
      </c>
      <c r="BG323">
        <v>0</v>
      </c>
      <c r="BH323">
        <v>0</v>
      </c>
      <c r="BI323">
        <v>1</v>
      </c>
      <c r="BJ323">
        <v>0</v>
      </c>
      <c r="BK323">
        <v>0</v>
      </c>
    </row>
    <row r="324" spans="1:63" x14ac:dyDescent="0.25">
      <c r="A324" s="3">
        <v>6</v>
      </c>
      <c r="B324" s="1">
        <v>6103</v>
      </c>
      <c r="C324" s="3" t="s">
        <v>1781</v>
      </c>
      <c r="D324" t="s">
        <v>1298</v>
      </c>
      <c r="E324" s="3">
        <v>3</v>
      </c>
      <c r="F324" t="s">
        <v>13367</v>
      </c>
      <c r="G324" s="3">
        <v>220104005</v>
      </c>
      <c r="H324">
        <v>220104</v>
      </c>
      <c r="I324" s="3" t="s">
        <v>13768</v>
      </c>
      <c r="J324" t="s">
        <v>10393</v>
      </c>
      <c r="K324" s="3">
        <v>3</v>
      </c>
      <c r="L324">
        <v>0</v>
      </c>
      <c r="M324" s="3">
        <v>0</v>
      </c>
      <c r="N324">
        <v>14</v>
      </c>
      <c r="O324" s="3">
        <v>0</v>
      </c>
      <c r="P324">
        <v>13.8</v>
      </c>
      <c r="Q324" s="3">
        <v>0</v>
      </c>
      <c r="R324">
        <v>0</v>
      </c>
      <c r="S324" s="3">
        <v>0</v>
      </c>
      <c r="T324" s="3">
        <v>0</v>
      </c>
      <c r="U324">
        <v>0</v>
      </c>
      <c r="V324">
        <v>1</v>
      </c>
      <c r="W324">
        <v>13.1</v>
      </c>
      <c r="X324">
        <v>0</v>
      </c>
      <c r="Y324">
        <v>0</v>
      </c>
      <c r="Z324">
        <v>28.4</v>
      </c>
      <c r="AA324">
        <v>0</v>
      </c>
      <c r="AB324">
        <v>0</v>
      </c>
      <c r="AC324">
        <v>13.8</v>
      </c>
      <c r="AD324">
        <v>0</v>
      </c>
      <c r="AE324">
        <v>0</v>
      </c>
      <c r="AF324">
        <v>0</v>
      </c>
      <c r="AG324">
        <v>0</v>
      </c>
      <c r="AH324">
        <v>13.3</v>
      </c>
      <c r="AI324">
        <v>1</v>
      </c>
      <c r="AJ324">
        <v>0</v>
      </c>
      <c r="AK324">
        <v>0</v>
      </c>
      <c r="AL324">
        <v>0</v>
      </c>
      <c r="AM324">
        <v>14.2</v>
      </c>
      <c r="AN324">
        <v>0</v>
      </c>
      <c r="AO324">
        <v>0</v>
      </c>
      <c r="AP324">
        <v>13.8</v>
      </c>
      <c r="AQ324">
        <v>0</v>
      </c>
      <c r="AR324">
        <v>0</v>
      </c>
      <c r="AS324">
        <v>0</v>
      </c>
      <c r="AT324">
        <v>26.7</v>
      </c>
      <c r="AU324">
        <v>0</v>
      </c>
      <c r="AV324">
        <v>1</v>
      </c>
      <c r="AW324">
        <v>26.1</v>
      </c>
      <c r="AX324">
        <v>0</v>
      </c>
      <c r="AY324">
        <v>0</v>
      </c>
      <c r="AZ324">
        <v>0</v>
      </c>
      <c r="BA324">
        <v>0</v>
      </c>
      <c r="BB324">
        <v>0</v>
      </c>
      <c r="BC324">
        <v>1</v>
      </c>
      <c r="BD324">
        <v>0</v>
      </c>
      <c r="BE324">
        <v>0</v>
      </c>
      <c r="BF324">
        <v>13.4</v>
      </c>
      <c r="BG324">
        <v>0</v>
      </c>
      <c r="BH324">
        <v>0</v>
      </c>
      <c r="BI324">
        <v>1</v>
      </c>
      <c r="BJ324">
        <v>0</v>
      </c>
      <c r="BK324">
        <v>0</v>
      </c>
    </row>
    <row r="325" spans="1:63" x14ac:dyDescent="0.25">
      <c r="A325" s="3">
        <v>6</v>
      </c>
      <c r="B325" s="1">
        <v>6103</v>
      </c>
      <c r="C325" s="3" t="s">
        <v>1781</v>
      </c>
      <c r="D325" t="s">
        <v>1298</v>
      </c>
      <c r="E325" s="3">
        <v>4</v>
      </c>
      <c r="F325" t="s">
        <v>13369</v>
      </c>
      <c r="G325" s="3">
        <v>220104005</v>
      </c>
      <c r="H325">
        <v>220104</v>
      </c>
      <c r="I325" s="3" t="s">
        <v>13768</v>
      </c>
      <c r="J325" t="s">
        <v>10393</v>
      </c>
      <c r="K325" s="3">
        <v>4</v>
      </c>
      <c r="L325">
        <v>14.3</v>
      </c>
      <c r="M325" s="3">
        <v>0</v>
      </c>
      <c r="N325">
        <v>0</v>
      </c>
      <c r="O325" s="3">
        <v>0</v>
      </c>
      <c r="P325">
        <v>1</v>
      </c>
      <c r="Q325" s="3">
        <v>0</v>
      </c>
      <c r="R325">
        <v>0</v>
      </c>
      <c r="S325" s="3">
        <v>0</v>
      </c>
      <c r="T325" s="3">
        <v>0</v>
      </c>
      <c r="U325">
        <v>0</v>
      </c>
      <c r="V325">
        <v>1</v>
      </c>
      <c r="W325">
        <v>0</v>
      </c>
      <c r="X325">
        <v>0</v>
      </c>
      <c r="Y325">
        <v>0</v>
      </c>
      <c r="Z325">
        <v>0</v>
      </c>
      <c r="AA325">
        <v>0</v>
      </c>
      <c r="AB325">
        <v>0</v>
      </c>
      <c r="AC325">
        <v>1</v>
      </c>
      <c r="AD325">
        <v>0</v>
      </c>
      <c r="AE325">
        <v>0</v>
      </c>
      <c r="AF325">
        <v>0</v>
      </c>
      <c r="AG325">
        <v>0</v>
      </c>
      <c r="AH325">
        <v>0</v>
      </c>
      <c r="AI325">
        <v>1</v>
      </c>
      <c r="AJ325">
        <v>0</v>
      </c>
      <c r="AK325">
        <v>0</v>
      </c>
      <c r="AL325">
        <v>0</v>
      </c>
      <c r="AM325">
        <v>0</v>
      </c>
      <c r="AN325">
        <v>0</v>
      </c>
      <c r="AO325">
        <v>0</v>
      </c>
      <c r="AP325">
        <v>1</v>
      </c>
      <c r="AQ325">
        <v>0</v>
      </c>
      <c r="AR325">
        <v>0</v>
      </c>
      <c r="AS325">
        <v>13.4</v>
      </c>
      <c r="AT325">
        <v>0</v>
      </c>
      <c r="AU325">
        <v>0</v>
      </c>
      <c r="AV325">
        <v>1</v>
      </c>
      <c r="AW325">
        <v>0</v>
      </c>
      <c r="AX325">
        <v>0</v>
      </c>
      <c r="AY325">
        <v>0</v>
      </c>
      <c r="AZ325">
        <v>0</v>
      </c>
      <c r="BA325">
        <v>0</v>
      </c>
      <c r="BB325">
        <v>0</v>
      </c>
      <c r="BC325">
        <v>1</v>
      </c>
      <c r="BD325">
        <v>0</v>
      </c>
      <c r="BE325">
        <v>0</v>
      </c>
      <c r="BF325">
        <v>0</v>
      </c>
      <c r="BG325">
        <v>0</v>
      </c>
      <c r="BH325">
        <v>0</v>
      </c>
      <c r="BI325">
        <v>1</v>
      </c>
      <c r="BJ325">
        <v>0</v>
      </c>
      <c r="BK325">
        <v>0</v>
      </c>
    </row>
    <row r="326" spans="1:63" x14ac:dyDescent="0.25">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1</v>
      </c>
      <c r="Q326" s="3">
        <v>0</v>
      </c>
      <c r="R326">
        <v>0</v>
      </c>
      <c r="S326" s="3">
        <v>0</v>
      </c>
      <c r="T326" s="3">
        <v>0</v>
      </c>
      <c r="U326">
        <v>0</v>
      </c>
      <c r="V326">
        <v>1</v>
      </c>
      <c r="W326">
        <v>0</v>
      </c>
      <c r="X326">
        <v>0</v>
      </c>
      <c r="Y326">
        <v>0</v>
      </c>
      <c r="Z326">
        <v>0</v>
      </c>
      <c r="AA326">
        <v>0</v>
      </c>
      <c r="AB326">
        <v>0</v>
      </c>
      <c r="AC326">
        <v>10.4</v>
      </c>
      <c r="AD326">
        <v>0</v>
      </c>
      <c r="AE326">
        <v>5.6</v>
      </c>
      <c r="AF326">
        <v>5.6</v>
      </c>
      <c r="AG326">
        <v>0</v>
      </c>
      <c r="AH326">
        <v>0</v>
      </c>
      <c r="AI326">
        <v>1</v>
      </c>
      <c r="AJ326">
        <v>0</v>
      </c>
      <c r="AK326">
        <v>4.7</v>
      </c>
      <c r="AL326">
        <v>0</v>
      </c>
      <c r="AM326">
        <v>0</v>
      </c>
      <c r="AN326">
        <v>0</v>
      </c>
      <c r="AO326">
        <v>0</v>
      </c>
      <c r="AP326">
        <v>1</v>
      </c>
      <c r="AQ326">
        <v>0</v>
      </c>
      <c r="AR326">
        <v>0</v>
      </c>
      <c r="AS326">
        <v>0</v>
      </c>
      <c r="AT326">
        <v>0</v>
      </c>
      <c r="AU326">
        <v>0</v>
      </c>
      <c r="AV326">
        <v>1</v>
      </c>
      <c r="AW326">
        <v>0</v>
      </c>
      <c r="AX326">
        <v>0</v>
      </c>
      <c r="AY326">
        <v>0</v>
      </c>
      <c r="AZ326">
        <v>0</v>
      </c>
      <c r="BA326">
        <v>5.4</v>
      </c>
      <c r="BB326">
        <v>0</v>
      </c>
      <c r="BC326">
        <v>1</v>
      </c>
      <c r="BD326">
        <v>0</v>
      </c>
      <c r="BE326">
        <v>0</v>
      </c>
      <c r="BF326">
        <v>0</v>
      </c>
      <c r="BG326">
        <v>0</v>
      </c>
      <c r="BH326">
        <v>0</v>
      </c>
      <c r="BI326">
        <v>1</v>
      </c>
      <c r="BJ326">
        <v>0</v>
      </c>
      <c r="BK326">
        <v>0</v>
      </c>
    </row>
    <row r="327" spans="1:63" x14ac:dyDescent="0.25">
      <c r="A327" s="3">
        <v>6</v>
      </c>
      <c r="B327" s="1">
        <v>6104</v>
      </c>
      <c r="C327" s="3" t="s">
        <v>1781</v>
      </c>
      <c r="D327" t="s">
        <v>1301</v>
      </c>
      <c r="E327" s="3">
        <v>2</v>
      </c>
      <c r="F327" t="s">
        <v>13769</v>
      </c>
      <c r="G327" s="3">
        <v>220104005</v>
      </c>
      <c r="H327">
        <v>220104</v>
      </c>
      <c r="I327" s="3" t="s">
        <v>13768</v>
      </c>
      <c r="J327" t="s">
        <v>10393</v>
      </c>
      <c r="K327" s="3">
        <v>2</v>
      </c>
      <c r="L327">
        <v>0</v>
      </c>
      <c r="M327" s="3">
        <v>0</v>
      </c>
      <c r="N327">
        <v>10.7</v>
      </c>
      <c r="O327" s="3">
        <v>0</v>
      </c>
      <c r="P327">
        <v>1</v>
      </c>
      <c r="Q327" s="3">
        <v>0</v>
      </c>
      <c r="R327">
        <v>0</v>
      </c>
      <c r="S327" s="3">
        <v>5.6</v>
      </c>
      <c r="T327" s="3">
        <v>0</v>
      </c>
      <c r="U327">
        <v>5.6</v>
      </c>
      <c r="V327">
        <v>5.5</v>
      </c>
      <c r="W327">
        <v>0</v>
      </c>
      <c r="X327">
        <v>0</v>
      </c>
      <c r="Y327">
        <v>5.5</v>
      </c>
      <c r="Z327">
        <v>0</v>
      </c>
      <c r="AA327">
        <v>5.4</v>
      </c>
      <c r="AB327">
        <v>5.3</v>
      </c>
      <c r="AC327">
        <v>15.7</v>
      </c>
      <c r="AD327">
        <v>15.5</v>
      </c>
      <c r="AE327">
        <v>5.6</v>
      </c>
      <c r="AF327">
        <v>5.6</v>
      </c>
      <c r="AG327">
        <v>5.6</v>
      </c>
      <c r="AH327">
        <v>5.6</v>
      </c>
      <c r="AI327">
        <v>1</v>
      </c>
      <c r="AJ327">
        <v>0</v>
      </c>
      <c r="AK327">
        <v>9.4</v>
      </c>
      <c r="AL327">
        <v>5.5</v>
      </c>
      <c r="AM327">
        <v>5.4</v>
      </c>
      <c r="AN327">
        <v>0</v>
      </c>
      <c r="AO327">
        <v>5.3</v>
      </c>
      <c r="AP327">
        <v>10.4</v>
      </c>
      <c r="AQ327">
        <v>5.2</v>
      </c>
      <c r="AR327">
        <v>5.6</v>
      </c>
      <c r="AS327">
        <v>5.6</v>
      </c>
      <c r="AT327">
        <v>0</v>
      </c>
      <c r="AU327">
        <v>0</v>
      </c>
      <c r="AV327">
        <v>1</v>
      </c>
      <c r="AW327">
        <v>0</v>
      </c>
      <c r="AX327">
        <v>9.4</v>
      </c>
      <c r="AY327">
        <v>5.5</v>
      </c>
      <c r="AZ327">
        <v>0</v>
      </c>
      <c r="BA327">
        <v>5.4</v>
      </c>
      <c r="BB327">
        <v>0</v>
      </c>
      <c r="BC327">
        <v>5.2</v>
      </c>
      <c r="BD327">
        <v>0</v>
      </c>
      <c r="BE327">
        <v>0</v>
      </c>
      <c r="BF327">
        <v>0</v>
      </c>
      <c r="BG327">
        <v>11.1</v>
      </c>
      <c r="BH327">
        <v>5.5</v>
      </c>
      <c r="BI327">
        <v>1</v>
      </c>
      <c r="BJ327">
        <v>11</v>
      </c>
      <c r="BK327">
        <v>0</v>
      </c>
    </row>
    <row r="328" spans="1:63" x14ac:dyDescent="0.25">
      <c r="A328" s="3">
        <v>6</v>
      </c>
      <c r="B328" s="1">
        <v>6104</v>
      </c>
      <c r="C328" s="3" t="s">
        <v>1781</v>
      </c>
      <c r="D328" t="s">
        <v>1301</v>
      </c>
      <c r="E328" s="3">
        <v>3</v>
      </c>
      <c r="F328" t="s">
        <v>13367</v>
      </c>
      <c r="G328" s="3">
        <v>220104005</v>
      </c>
      <c r="H328">
        <v>220104</v>
      </c>
      <c r="I328" s="3" t="s">
        <v>13768</v>
      </c>
      <c r="J328" t="s">
        <v>10393</v>
      </c>
      <c r="K328" s="3">
        <v>3</v>
      </c>
      <c r="L328">
        <v>0</v>
      </c>
      <c r="M328" s="3">
        <v>0</v>
      </c>
      <c r="N328">
        <v>10.7</v>
      </c>
      <c r="O328" s="3">
        <v>0</v>
      </c>
      <c r="P328">
        <v>1</v>
      </c>
      <c r="Q328" s="3">
        <v>0</v>
      </c>
      <c r="R328">
        <v>0</v>
      </c>
      <c r="S328" s="3">
        <v>5.6</v>
      </c>
      <c r="T328" s="3">
        <v>0</v>
      </c>
      <c r="U328">
        <v>5.6</v>
      </c>
      <c r="V328">
        <v>5.5</v>
      </c>
      <c r="W328">
        <v>0</v>
      </c>
      <c r="X328">
        <v>0</v>
      </c>
      <c r="Y328">
        <v>5.5</v>
      </c>
      <c r="Z328">
        <v>0</v>
      </c>
      <c r="AA328">
        <v>5.4</v>
      </c>
      <c r="AB328">
        <v>5.3</v>
      </c>
      <c r="AC328">
        <v>15.7</v>
      </c>
      <c r="AD328">
        <v>15.5</v>
      </c>
      <c r="AE328">
        <v>0</v>
      </c>
      <c r="AF328">
        <v>0</v>
      </c>
      <c r="AG328">
        <v>5.6</v>
      </c>
      <c r="AH328">
        <v>5.6</v>
      </c>
      <c r="AI328">
        <v>1</v>
      </c>
      <c r="AJ328">
        <v>0</v>
      </c>
      <c r="AK328">
        <v>0</v>
      </c>
      <c r="AL328">
        <v>5.5</v>
      </c>
      <c r="AM328">
        <v>5.4</v>
      </c>
      <c r="AN328">
        <v>0</v>
      </c>
      <c r="AO328">
        <v>5.3</v>
      </c>
      <c r="AP328">
        <v>10.4</v>
      </c>
      <c r="AQ328">
        <v>5.2</v>
      </c>
      <c r="AR328">
        <v>5.6</v>
      </c>
      <c r="AS328">
        <v>5.6</v>
      </c>
      <c r="AT328">
        <v>0</v>
      </c>
      <c r="AU328">
        <v>0</v>
      </c>
      <c r="AV328">
        <v>1</v>
      </c>
      <c r="AW328">
        <v>0</v>
      </c>
      <c r="AX328">
        <v>9.4</v>
      </c>
      <c r="AY328">
        <v>5.5</v>
      </c>
      <c r="AZ328">
        <v>0</v>
      </c>
      <c r="BA328">
        <v>0</v>
      </c>
      <c r="BB328">
        <v>0</v>
      </c>
      <c r="BC328">
        <v>5.2</v>
      </c>
      <c r="BD328">
        <v>0</v>
      </c>
      <c r="BE328">
        <v>0</v>
      </c>
      <c r="BF328">
        <v>0</v>
      </c>
      <c r="BG328">
        <v>11.1</v>
      </c>
      <c r="BH328">
        <v>5.5</v>
      </c>
      <c r="BI328">
        <v>1</v>
      </c>
      <c r="BJ328">
        <v>11</v>
      </c>
      <c r="BK328">
        <v>0</v>
      </c>
    </row>
    <row r="329" spans="1:63" x14ac:dyDescent="0.25">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1</v>
      </c>
      <c r="Q329" s="3">
        <v>0</v>
      </c>
      <c r="R329">
        <v>0</v>
      </c>
      <c r="S329" s="3">
        <v>0</v>
      </c>
      <c r="T329" s="3">
        <v>0</v>
      </c>
      <c r="U329">
        <v>0</v>
      </c>
      <c r="V329">
        <v>1</v>
      </c>
      <c r="W329">
        <v>0</v>
      </c>
      <c r="X329">
        <v>0</v>
      </c>
      <c r="Y329">
        <v>0</v>
      </c>
      <c r="Z329">
        <v>0</v>
      </c>
      <c r="AA329">
        <v>0</v>
      </c>
      <c r="AB329">
        <v>0</v>
      </c>
      <c r="AC329">
        <v>10.4</v>
      </c>
      <c r="AD329">
        <v>0</v>
      </c>
      <c r="AE329">
        <v>5.6</v>
      </c>
      <c r="AF329">
        <v>5.6</v>
      </c>
      <c r="AG329">
        <v>0</v>
      </c>
      <c r="AH329">
        <v>0</v>
      </c>
      <c r="AI329">
        <v>1</v>
      </c>
      <c r="AJ329">
        <v>0</v>
      </c>
      <c r="AK329">
        <v>9.4</v>
      </c>
      <c r="AL329">
        <v>0</v>
      </c>
      <c r="AM329">
        <v>0</v>
      </c>
      <c r="AN329">
        <v>0</v>
      </c>
      <c r="AO329">
        <v>0</v>
      </c>
      <c r="AP329">
        <v>1</v>
      </c>
      <c r="AQ329">
        <v>0</v>
      </c>
      <c r="AR329">
        <v>0</v>
      </c>
      <c r="AS329">
        <v>0</v>
      </c>
      <c r="AT329">
        <v>0</v>
      </c>
      <c r="AU329">
        <v>0</v>
      </c>
      <c r="AV329">
        <v>1</v>
      </c>
      <c r="AW329">
        <v>0</v>
      </c>
      <c r="AX329">
        <v>0</v>
      </c>
      <c r="AY329">
        <v>0</v>
      </c>
      <c r="AZ329">
        <v>0</v>
      </c>
      <c r="BA329">
        <v>5.4</v>
      </c>
      <c r="BB329">
        <v>0</v>
      </c>
      <c r="BC329">
        <v>1</v>
      </c>
      <c r="BD329">
        <v>0</v>
      </c>
      <c r="BE329">
        <v>0</v>
      </c>
      <c r="BF329">
        <v>0</v>
      </c>
      <c r="BG329">
        <v>0</v>
      </c>
      <c r="BH329">
        <v>0</v>
      </c>
      <c r="BI329">
        <v>1</v>
      </c>
      <c r="BJ329">
        <v>0</v>
      </c>
      <c r="BK329">
        <v>0</v>
      </c>
    </row>
    <row r="330" spans="1:63" x14ac:dyDescent="0.25">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1</v>
      </c>
      <c r="Q330" s="3">
        <v>0</v>
      </c>
      <c r="R330">
        <v>4.8</v>
      </c>
      <c r="S330" s="3">
        <v>0</v>
      </c>
      <c r="T330" s="3">
        <v>0</v>
      </c>
      <c r="U330">
        <v>0</v>
      </c>
      <c r="V330">
        <v>1</v>
      </c>
      <c r="W330">
        <v>0</v>
      </c>
      <c r="X330">
        <v>0</v>
      </c>
      <c r="Y330">
        <v>0</v>
      </c>
      <c r="Z330">
        <v>0</v>
      </c>
      <c r="AA330">
        <v>0</v>
      </c>
      <c r="AB330">
        <v>0</v>
      </c>
      <c r="AC330">
        <v>4.9000000000000004</v>
      </c>
      <c r="AD330">
        <v>0</v>
      </c>
      <c r="AE330">
        <v>0</v>
      </c>
      <c r="AF330">
        <v>0</v>
      </c>
      <c r="AG330">
        <v>0</v>
      </c>
      <c r="AH330">
        <v>0</v>
      </c>
      <c r="AI330">
        <v>1</v>
      </c>
      <c r="AJ330">
        <v>0</v>
      </c>
      <c r="AK330">
        <v>0</v>
      </c>
      <c r="AL330">
        <v>0</v>
      </c>
      <c r="AM330">
        <v>5.0999999999999996</v>
      </c>
      <c r="AN330">
        <v>0</v>
      </c>
      <c r="AO330">
        <v>0</v>
      </c>
      <c r="AP330">
        <v>1</v>
      </c>
      <c r="AQ330">
        <v>0</v>
      </c>
      <c r="AR330">
        <v>0</v>
      </c>
      <c r="AS330">
        <v>0</v>
      </c>
      <c r="AT330">
        <v>0</v>
      </c>
      <c r="AU330">
        <v>0</v>
      </c>
      <c r="AV330">
        <v>1</v>
      </c>
      <c r="AW330">
        <v>0</v>
      </c>
      <c r="AX330">
        <v>0</v>
      </c>
      <c r="AY330">
        <v>0</v>
      </c>
      <c r="AZ330">
        <v>0</v>
      </c>
      <c r="BA330">
        <v>0</v>
      </c>
      <c r="BB330">
        <v>0</v>
      </c>
      <c r="BC330">
        <v>1</v>
      </c>
      <c r="BD330">
        <v>0</v>
      </c>
      <c r="BE330">
        <v>4.7</v>
      </c>
      <c r="BF330">
        <v>4.7</v>
      </c>
      <c r="BG330">
        <v>0</v>
      </c>
      <c r="BH330">
        <v>4.5999999999999996</v>
      </c>
      <c r="BI330">
        <v>1</v>
      </c>
      <c r="BJ330">
        <v>0</v>
      </c>
      <c r="BK330">
        <v>0</v>
      </c>
    </row>
    <row r="331" spans="1:63" x14ac:dyDescent="0.25">
      <c r="A331" s="3">
        <v>6</v>
      </c>
      <c r="B331" s="1">
        <v>6105</v>
      </c>
      <c r="C331" s="3" t="s">
        <v>1781</v>
      </c>
      <c r="D331" t="s">
        <v>1304</v>
      </c>
      <c r="E331" s="3">
        <v>2</v>
      </c>
      <c r="F331" t="s">
        <v>13769</v>
      </c>
      <c r="G331" s="3">
        <v>220104005</v>
      </c>
      <c r="H331">
        <v>220104</v>
      </c>
      <c r="I331" s="3" t="s">
        <v>13768</v>
      </c>
      <c r="J331" t="s">
        <v>10393</v>
      </c>
      <c r="K331" s="3">
        <v>2</v>
      </c>
      <c r="L331">
        <v>5.2</v>
      </c>
      <c r="M331" s="3">
        <v>0</v>
      </c>
      <c r="N331">
        <v>5</v>
      </c>
      <c r="O331" s="3">
        <v>9.9</v>
      </c>
      <c r="P331">
        <v>1</v>
      </c>
      <c r="Q331" s="3">
        <v>9.6999999999999993</v>
      </c>
      <c r="R331">
        <v>14.3</v>
      </c>
      <c r="S331" s="3">
        <v>4.7</v>
      </c>
      <c r="T331" s="3">
        <v>0</v>
      </c>
      <c r="U331">
        <v>4.5999999999999996</v>
      </c>
      <c r="V331">
        <v>9.1</v>
      </c>
      <c r="W331">
        <v>9</v>
      </c>
      <c r="X331">
        <v>4.4000000000000004</v>
      </c>
      <c r="Y331">
        <v>5.2</v>
      </c>
      <c r="Z331">
        <v>5.0999999999999996</v>
      </c>
      <c r="AA331">
        <v>5</v>
      </c>
      <c r="AB331">
        <v>0</v>
      </c>
      <c r="AC331">
        <v>9.8000000000000007</v>
      </c>
      <c r="AD331">
        <v>4.8</v>
      </c>
      <c r="AE331">
        <v>4.8</v>
      </c>
      <c r="AF331">
        <v>4.7</v>
      </c>
      <c r="AG331">
        <v>0</v>
      </c>
      <c r="AH331">
        <v>4.5999999999999996</v>
      </c>
      <c r="AI331">
        <v>1</v>
      </c>
      <c r="AJ331">
        <v>4.5</v>
      </c>
      <c r="AK331">
        <v>0</v>
      </c>
      <c r="AL331">
        <v>0</v>
      </c>
      <c r="AM331">
        <v>25.5</v>
      </c>
      <c r="AN331">
        <v>10.1</v>
      </c>
      <c r="AO331">
        <v>5</v>
      </c>
      <c r="AP331">
        <v>1</v>
      </c>
      <c r="AQ331">
        <v>0</v>
      </c>
      <c r="AR331">
        <v>9.5</v>
      </c>
      <c r="AS331">
        <v>4.7</v>
      </c>
      <c r="AT331">
        <v>0</v>
      </c>
      <c r="AU331">
        <v>0</v>
      </c>
      <c r="AV331">
        <v>1</v>
      </c>
      <c r="AW331">
        <v>8.9</v>
      </c>
      <c r="AX331">
        <v>8.8000000000000007</v>
      </c>
      <c r="AY331">
        <v>10.4</v>
      </c>
      <c r="AZ331">
        <v>0</v>
      </c>
      <c r="BA331">
        <v>5</v>
      </c>
      <c r="BB331">
        <v>9.9</v>
      </c>
      <c r="BC331">
        <v>1</v>
      </c>
      <c r="BD331">
        <v>0</v>
      </c>
      <c r="BE331">
        <v>14.2</v>
      </c>
      <c r="BF331">
        <v>9.4</v>
      </c>
      <c r="BG331">
        <v>4.5999999999999996</v>
      </c>
      <c r="BH331">
        <v>4.5999999999999996</v>
      </c>
      <c r="BI331">
        <v>1</v>
      </c>
      <c r="BJ331">
        <v>8.9</v>
      </c>
      <c r="BK331">
        <v>0</v>
      </c>
    </row>
    <row r="332" spans="1:63" x14ac:dyDescent="0.25">
      <c r="A332" s="3">
        <v>6</v>
      </c>
      <c r="B332" s="1">
        <v>6105</v>
      </c>
      <c r="C332" s="3" t="s">
        <v>1781</v>
      </c>
      <c r="D332" t="s">
        <v>1304</v>
      </c>
      <c r="E332" s="3">
        <v>3</v>
      </c>
      <c r="F332" t="s">
        <v>13367</v>
      </c>
      <c r="G332" s="3">
        <v>220104005</v>
      </c>
      <c r="H332">
        <v>220104</v>
      </c>
      <c r="I332" s="3" t="s">
        <v>13768</v>
      </c>
      <c r="J332" t="s">
        <v>10393</v>
      </c>
      <c r="K332" s="3">
        <v>3</v>
      </c>
      <c r="L332">
        <v>5.2</v>
      </c>
      <c r="M332" s="3">
        <v>0</v>
      </c>
      <c r="N332">
        <v>5</v>
      </c>
      <c r="O332" s="3">
        <v>9.9</v>
      </c>
      <c r="P332">
        <v>1</v>
      </c>
      <c r="Q332" s="3">
        <v>9.6999999999999993</v>
      </c>
      <c r="R332">
        <v>9.6</v>
      </c>
      <c r="S332" s="3">
        <v>4.7</v>
      </c>
      <c r="T332" s="3">
        <v>0</v>
      </c>
      <c r="U332">
        <v>4.5999999999999996</v>
      </c>
      <c r="V332">
        <v>9.1</v>
      </c>
      <c r="W332">
        <v>9</v>
      </c>
      <c r="X332">
        <v>4.4000000000000004</v>
      </c>
      <c r="Y332">
        <v>5.2</v>
      </c>
      <c r="Z332">
        <v>5.0999999999999996</v>
      </c>
      <c r="AA332">
        <v>5</v>
      </c>
      <c r="AB332">
        <v>0</v>
      </c>
      <c r="AC332">
        <v>9.8000000000000007</v>
      </c>
      <c r="AD332">
        <v>4.8</v>
      </c>
      <c r="AE332">
        <v>4.8</v>
      </c>
      <c r="AF332">
        <v>4.7</v>
      </c>
      <c r="AG332">
        <v>0</v>
      </c>
      <c r="AH332">
        <v>4.5999999999999996</v>
      </c>
      <c r="AI332">
        <v>1</v>
      </c>
      <c r="AJ332">
        <v>4.5</v>
      </c>
      <c r="AK332">
        <v>0</v>
      </c>
      <c r="AL332">
        <v>0</v>
      </c>
      <c r="AM332">
        <v>20.399999999999999</v>
      </c>
      <c r="AN332">
        <v>10.1</v>
      </c>
      <c r="AO332">
        <v>5</v>
      </c>
      <c r="AP332">
        <v>1</v>
      </c>
      <c r="AQ332">
        <v>0</v>
      </c>
      <c r="AR332">
        <v>9.5</v>
      </c>
      <c r="AS332">
        <v>4.7</v>
      </c>
      <c r="AT332">
        <v>0</v>
      </c>
      <c r="AU332">
        <v>0</v>
      </c>
      <c r="AV332">
        <v>1</v>
      </c>
      <c r="AW332">
        <v>8.9</v>
      </c>
      <c r="AX332">
        <v>8.8000000000000007</v>
      </c>
      <c r="AY332">
        <v>10.4</v>
      </c>
      <c r="AZ332">
        <v>0</v>
      </c>
      <c r="BA332">
        <v>5</v>
      </c>
      <c r="BB332">
        <v>9.9</v>
      </c>
      <c r="BC332">
        <v>1</v>
      </c>
      <c r="BD332">
        <v>0</v>
      </c>
      <c r="BE332">
        <v>9.5</v>
      </c>
      <c r="BF332">
        <v>4.7</v>
      </c>
      <c r="BG332">
        <v>4.5999999999999996</v>
      </c>
      <c r="BH332">
        <v>0</v>
      </c>
      <c r="BI332">
        <v>1</v>
      </c>
      <c r="BJ332">
        <v>8.9</v>
      </c>
      <c r="BK332">
        <v>0</v>
      </c>
    </row>
    <row r="333" spans="1:63" x14ac:dyDescent="0.25">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1</v>
      </c>
      <c r="Q333" s="3">
        <v>0</v>
      </c>
      <c r="R333">
        <v>4.8</v>
      </c>
      <c r="S333" s="3">
        <v>0</v>
      </c>
      <c r="T333" s="3">
        <v>0</v>
      </c>
      <c r="U333">
        <v>0</v>
      </c>
      <c r="V333">
        <v>1</v>
      </c>
      <c r="W333">
        <v>0</v>
      </c>
      <c r="X333">
        <v>0</v>
      </c>
      <c r="Y333">
        <v>0</v>
      </c>
      <c r="Z333">
        <v>0</v>
      </c>
      <c r="AA333">
        <v>0</v>
      </c>
      <c r="AB333">
        <v>0</v>
      </c>
      <c r="AC333">
        <v>4.9000000000000004</v>
      </c>
      <c r="AD333">
        <v>0</v>
      </c>
      <c r="AE333">
        <v>0</v>
      </c>
      <c r="AF333">
        <v>0</v>
      </c>
      <c r="AG333">
        <v>0</v>
      </c>
      <c r="AH333">
        <v>0</v>
      </c>
      <c r="AI333">
        <v>1</v>
      </c>
      <c r="AJ333">
        <v>0</v>
      </c>
      <c r="AK333">
        <v>0</v>
      </c>
      <c r="AL333">
        <v>0</v>
      </c>
      <c r="AM333">
        <v>5.0999999999999996</v>
      </c>
      <c r="AN333">
        <v>0</v>
      </c>
      <c r="AO333">
        <v>0</v>
      </c>
      <c r="AP333">
        <v>1</v>
      </c>
      <c r="AQ333">
        <v>0</v>
      </c>
      <c r="AR333">
        <v>0</v>
      </c>
      <c r="AS333">
        <v>0</v>
      </c>
      <c r="AT333">
        <v>0</v>
      </c>
      <c r="AU333">
        <v>0</v>
      </c>
      <c r="AV333">
        <v>1</v>
      </c>
      <c r="AW333">
        <v>0</v>
      </c>
      <c r="AX333">
        <v>0</v>
      </c>
      <c r="AY333">
        <v>0</v>
      </c>
      <c r="AZ333">
        <v>0</v>
      </c>
      <c r="BA333">
        <v>0</v>
      </c>
      <c r="BB333">
        <v>0</v>
      </c>
      <c r="BC333">
        <v>1</v>
      </c>
      <c r="BD333">
        <v>0</v>
      </c>
      <c r="BE333">
        <v>4.7</v>
      </c>
      <c r="BF333">
        <v>4.7</v>
      </c>
      <c r="BG333">
        <v>0</v>
      </c>
      <c r="BH333">
        <v>4.5999999999999996</v>
      </c>
      <c r="BI333">
        <v>1</v>
      </c>
      <c r="BJ333">
        <v>0</v>
      </c>
      <c r="BK333">
        <v>0</v>
      </c>
    </row>
    <row r="334" spans="1:63" x14ac:dyDescent="0.25">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3.1</v>
      </c>
      <c r="Q334" s="3">
        <v>0</v>
      </c>
      <c r="R334">
        <v>0</v>
      </c>
      <c r="S334" s="3">
        <v>0</v>
      </c>
      <c r="T334" s="3">
        <v>0</v>
      </c>
      <c r="U334">
        <v>0</v>
      </c>
      <c r="V334">
        <v>1</v>
      </c>
      <c r="W334">
        <v>0</v>
      </c>
      <c r="X334">
        <v>0</v>
      </c>
      <c r="Y334">
        <v>0</v>
      </c>
      <c r="Z334">
        <v>0</v>
      </c>
      <c r="AA334">
        <v>0</v>
      </c>
      <c r="AB334">
        <v>0</v>
      </c>
      <c r="AC334">
        <v>1</v>
      </c>
      <c r="AD334">
        <v>0</v>
      </c>
      <c r="AE334">
        <v>0</v>
      </c>
      <c r="AF334">
        <v>0</v>
      </c>
      <c r="AG334">
        <v>0</v>
      </c>
      <c r="AH334">
        <v>0</v>
      </c>
      <c r="AI334">
        <v>1</v>
      </c>
      <c r="AJ334">
        <v>0</v>
      </c>
      <c r="AK334">
        <v>0</v>
      </c>
      <c r="AL334">
        <v>0</v>
      </c>
      <c r="AM334">
        <v>0</v>
      </c>
      <c r="AN334">
        <v>0</v>
      </c>
      <c r="AO334">
        <v>0</v>
      </c>
      <c r="AP334">
        <v>1</v>
      </c>
      <c r="AQ334">
        <v>0</v>
      </c>
      <c r="AR334">
        <v>0</v>
      </c>
      <c r="AS334">
        <v>0</v>
      </c>
      <c r="AT334">
        <v>0</v>
      </c>
      <c r="AU334">
        <v>0</v>
      </c>
      <c r="AV334">
        <v>1</v>
      </c>
      <c r="AW334">
        <v>0</v>
      </c>
      <c r="AX334">
        <v>0</v>
      </c>
      <c r="AY334">
        <v>0</v>
      </c>
      <c r="AZ334">
        <v>0</v>
      </c>
      <c r="BA334">
        <v>0</v>
      </c>
      <c r="BB334">
        <v>0</v>
      </c>
      <c r="BC334">
        <v>1</v>
      </c>
      <c r="BD334">
        <v>0</v>
      </c>
      <c r="BE334">
        <v>6.3</v>
      </c>
      <c r="BF334">
        <v>0</v>
      </c>
      <c r="BG334">
        <v>0</v>
      </c>
      <c r="BH334">
        <v>0</v>
      </c>
      <c r="BI334">
        <v>1</v>
      </c>
      <c r="BJ334">
        <v>3</v>
      </c>
      <c r="BK334">
        <v>0</v>
      </c>
    </row>
    <row r="335" spans="1:63" x14ac:dyDescent="0.25">
      <c r="A335" s="3">
        <v>6</v>
      </c>
      <c r="B335" s="1">
        <v>6106</v>
      </c>
      <c r="C335" s="3" t="s">
        <v>1781</v>
      </c>
      <c r="D335" t="s">
        <v>1307</v>
      </c>
      <c r="E335" s="3">
        <v>2</v>
      </c>
      <c r="F335" t="s">
        <v>13769</v>
      </c>
      <c r="G335" s="3">
        <v>220104005</v>
      </c>
      <c r="H335">
        <v>220104</v>
      </c>
      <c r="I335" s="3" t="s">
        <v>13768</v>
      </c>
      <c r="J335" t="s">
        <v>10393</v>
      </c>
      <c r="K335" s="3">
        <v>2</v>
      </c>
      <c r="L335">
        <v>3.3</v>
      </c>
      <c r="M335" s="3">
        <v>0</v>
      </c>
      <c r="N335">
        <v>0</v>
      </c>
      <c r="O335" s="3">
        <v>3.1</v>
      </c>
      <c r="P335">
        <v>18.600000000000001</v>
      </c>
      <c r="Q335" s="3">
        <v>3</v>
      </c>
      <c r="R335">
        <v>0</v>
      </c>
      <c r="S335" s="3">
        <v>0</v>
      </c>
      <c r="T335" s="3">
        <v>3.1</v>
      </c>
      <c r="U335">
        <v>9.1999999999999993</v>
      </c>
      <c r="V335">
        <v>1</v>
      </c>
      <c r="W335">
        <v>0</v>
      </c>
      <c r="X335">
        <v>8.1999999999999993</v>
      </c>
      <c r="Y335">
        <v>3.3</v>
      </c>
      <c r="Z335">
        <v>0</v>
      </c>
      <c r="AA335">
        <v>3.2</v>
      </c>
      <c r="AB335">
        <v>6.3</v>
      </c>
      <c r="AC335">
        <v>6.2</v>
      </c>
      <c r="AD335">
        <v>0</v>
      </c>
      <c r="AE335">
        <v>6.3</v>
      </c>
      <c r="AF335">
        <v>12.5</v>
      </c>
      <c r="AG335">
        <v>3.1</v>
      </c>
      <c r="AH335">
        <v>3</v>
      </c>
      <c r="AI335">
        <v>1</v>
      </c>
      <c r="AJ335">
        <v>0</v>
      </c>
      <c r="AK335">
        <v>5.5</v>
      </c>
      <c r="AL335">
        <v>9.9</v>
      </c>
      <c r="AM335">
        <v>0</v>
      </c>
      <c r="AN335">
        <v>3.2</v>
      </c>
      <c r="AO335">
        <v>0</v>
      </c>
      <c r="AP335">
        <v>12.4</v>
      </c>
      <c r="AQ335">
        <v>0</v>
      </c>
      <c r="AR335">
        <v>0</v>
      </c>
      <c r="AS335">
        <v>0</v>
      </c>
      <c r="AT335">
        <v>3.1</v>
      </c>
      <c r="AU335">
        <v>0</v>
      </c>
      <c r="AV335">
        <v>6</v>
      </c>
      <c r="AW335">
        <v>3</v>
      </c>
      <c r="AX335">
        <v>11</v>
      </c>
      <c r="AY335">
        <v>9.9</v>
      </c>
      <c r="AZ335">
        <v>6.5</v>
      </c>
      <c r="BA335">
        <v>3.2</v>
      </c>
      <c r="BB335">
        <v>3.1</v>
      </c>
      <c r="BC335">
        <v>3.1</v>
      </c>
      <c r="BD335">
        <v>3</v>
      </c>
      <c r="BE335">
        <v>12.5</v>
      </c>
      <c r="BF335">
        <v>3.1</v>
      </c>
      <c r="BG335">
        <v>3.1</v>
      </c>
      <c r="BH335">
        <v>3</v>
      </c>
      <c r="BI335">
        <v>9</v>
      </c>
      <c r="BJ335">
        <v>11.8</v>
      </c>
      <c r="BK335">
        <v>3.1</v>
      </c>
    </row>
    <row r="336" spans="1:63" x14ac:dyDescent="0.25">
      <c r="A336" s="3">
        <v>6</v>
      </c>
      <c r="B336" s="1">
        <v>6106</v>
      </c>
      <c r="C336" s="3" t="s">
        <v>1781</v>
      </c>
      <c r="D336" t="s">
        <v>1307</v>
      </c>
      <c r="E336" s="3">
        <v>3</v>
      </c>
      <c r="F336" t="s">
        <v>13367</v>
      </c>
      <c r="G336" s="3">
        <v>220104005</v>
      </c>
      <c r="H336">
        <v>220104</v>
      </c>
      <c r="I336" s="3" t="s">
        <v>13768</v>
      </c>
      <c r="J336" t="s">
        <v>10393</v>
      </c>
      <c r="K336" s="3">
        <v>3</v>
      </c>
      <c r="L336">
        <v>3.3</v>
      </c>
      <c r="M336" s="3">
        <v>0</v>
      </c>
      <c r="N336">
        <v>0</v>
      </c>
      <c r="O336" s="3">
        <v>3.1</v>
      </c>
      <c r="P336">
        <v>15.5</v>
      </c>
      <c r="Q336" s="3">
        <v>3</v>
      </c>
      <c r="R336">
        <v>0</v>
      </c>
      <c r="S336" s="3">
        <v>0</v>
      </c>
      <c r="T336" s="3">
        <v>3.1</v>
      </c>
      <c r="U336">
        <v>9.1999999999999993</v>
      </c>
      <c r="V336">
        <v>1</v>
      </c>
      <c r="W336">
        <v>0</v>
      </c>
      <c r="X336">
        <v>8.1999999999999993</v>
      </c>
      <c r="Y336">
        <v>3.3</v>
      </c>
      <c r="Z336">
        <v>0</v>
      </c>
      <c r="AA336">
        <v>3.2</v>
      </c>
      <c r="AB336">
        <v>6.3</v>
      </c>
      <c r="AC336">
        <v>6.2</v>
      </c>
      <c r="AD336">
        <v>0</v>
      </c>
      <c r="AE336">
        <v>6.3</v>
      </c>
      <c r="AF336">
        <v>12.5</v>
      </c>
      <c r="AG336">
        <v>3.1</v>
      </c>
      <c r="AH336">
        <v>3</v>
      </c>
      <c r="AI336">
        <v>1</v>
      </c>
      <c r="AJ336">
        <v>0</v>
      </c>
      <c r="AK336">
        <v>5.5</v>
      </c>
      <c r="AL336">
        <v>9.9</v>
      </c>
      <c r="AM336">
        <v>0</v>
      </c>
      <c r="AN336">
        <v>3.2</v>
      </c>
      <c r="AO336">
        <v>0</v>
      </c>
      <c r="AP336">
        <v>12.4</v>
      </c>
      <c r="AQ336">
        <v>0</v>
      </c>
      <c r="AR336">
        <v>0</v>
      </c>
      <c r="AS336">
        <v>0</v>
      </c>
      <c r="AT336">
        <v>3.1</v>
      </c>
      <c r="AU336">
        <v>0</v>
      </c>
      <c r="AV336">
        <v>6</v>
      </c>
      <c r="AW336">
        <v>3</v>
      </c>
      <c r="AX336">
        <v>11</v>
      </c>
      <c r="AY336">
        <v>9.9</v>
      </c>
      <c r="AZ336">
        <v>6.5</v>
      </c>
      <c r="BA336">
        <v>3.2</v>
      </c>
      <c r="BB336">
        <v>3.1</v>
      </c>
      <c r="BC336">
        <v>3.1</v>
      </c>
      <c r="BD336">
        <v>3</v>
      </c>
      <c r="BE336">
        <v>6.3</v>
      </c>
      <c r="BF336">
        <v>3.1</v>
      </c>
      <c r="BG336">
        <v>3.1</v>
      </c>
      <c r="BH336">
        <v>3</v>
      </c>
      <c r="BI336">
        <v>9</v>
      </c>
      <c r="BJ336">
        <v>8.9</v>
      </c>
      <c r="BK336">
        <v>3.1</v>
      </c>
    </row>
    <row r="337" spans="1:63" x14ac:dyDescent="0.25">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3.1</v>
      </c>
      <c r="Q337" s="3">
        <v>0</v>
      </c>
      <c r="R337">
        <v>0</v>
      </c>
      <c r="S337" s="3">
        <v>0</v>
      </c>
      <c r="T337" s="3">
        <v>0</v>
      </c>
      <c r="U337">
        <v>0</v>
      </c>
      <c r="V337">
        <v>1</v>
      </c>
      <c r="W337">
        <v>0</v>
      </c>
      <c r="X337">
        <v>0</v>
      </c>
      <c r="Y337">
        <v>0</v>
      </c>
      <c r="Z337">
        <v>0</v>
      </c>
      <c r="AA337">
        <v>0</v>
      </c>
      <c r="AB337">
        <v>0</v>
      </c>
      <c r="AC337">
        <v>1</v>
      </c>
      <c r="AD337">
        <v>0</v>
      </c>
      <c r="AE337">
        <v>0</v>
      </c>
      <c r="AF337">
        <v>0</v>
      </c>
      <c r="AG337">
        <v>0</v>
      </c>
      <c r="AH337">
        <v>0</v>
      </c>
      <c r="AI337">
        <v>1</v>
      </c>
      <c r="AJ337">
        <v>0</v>
      </c>
      <c r="AK337">
        <v>0</v>
      </c>
      <c r="AL337">
        <v>0</v>
      </c>
      <c r="AM337">
        <v>0</v>
      </c>
      <c r="AN337">
        <v>0</v>
      </c>
      <c r="AO337">
        <v>0</v>
      </c>
      <c r="AP337">
        <v>1</v>
      </c>
      <c r="AQ337">
        <v>0</v>
      </c>
      <c r="AR337">
        <v>0</v>
      </c>
      <c r="AS337">
        <v>0</v>
      </c>
      <c r="AT337">
        <v>0</v>
      </c>
      <c r="AU337">
        <v>0</v>
      </c>
      <c r="AV337">
        <v>1</v>
      </c>
      <c r="AW337">
        <v>0</v>
      </c>
      <c r="AX337">
        <v>0</v>
      </c>
      <c r="AY337">
        <v>0</v>
      </c>
      <c r="AZ337">
        <v>0</v>
      </c>
      <c r="BA337">
        <v>0</v>
      </c>
      <c r="BB337">
        <v>0</v>
      </c>
      <c r="BC337">
        <v>1</v>
      </c>
      <c r="BD337">
        <v>0</v>
      </c>
      <c r="BE337">
        <v>6.3</v>
      </c>
      <c r="BF337">
        <v>0</v>
      </c>
      <c r="BG337">
        <v>0</v>
      </c>
      <c r="BH337">
        <v>0</v>
      </c>
      <c r="BI337">
        <v>1</v>
      </c>
      <c r="BJ337">
        <v>3</v>
      </c>
      <c r="BK337">
        <v>0</v>
      </c>
    </row>
    <row r="338" spans="1:63" x14ac:dyDescent="0.25">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1</v>
      </c>
      <c r="Q338" s="3">
        <v>4.0999999999999996</v>
      </c>
      <c r="R338">
        <v>0</v>
      </c>
      <c r="S338" s="3">
        <v>0</v>
      </c>
      <c r="T338" s="3">
        <v>0</v>
      </c>
      <c r="U338">
        <v>3.9</v>
      </c>
      <c r="V338">
        <v>1</v>
      </c>
      <c r="W338">
        <v>0</v>
      </c>
      <c r="X338">
        <v>0</v>
      </c>
      <c r="Y338">
        <v>0</v>
      </c>
      <c r="Z338">
        <v>0</v>
      </c>
      <c r="AA338">
        <v>0</v>
      </c>
      <c r="AB338">
        <v>0</v>
      </c>
      <c r="AC338">
        <v>1</v>
      </c>
      <c r="AD338">
        <v>0</v>
      </c>
      <c r="AE338">
        <v>0</v>
      </c>
      <c r="AF338">
        <v>0</v>
      </c>
      <c r="AG338">
        <v>0</v>
      </c>
      <c r="AH338">
        <v>0</v>
      </c>
      <c r="AI338">
        <v>1</v>
      </c>
      <c r="AJ338">
        <v>0</v>
      </c>
      <c r="AK338">
        <v>3.7</v>
      </c>
      <c r="AL338">
        <v>0</v>
      </c>
      <c r="AM338">
        <v>0</v>
      </c>
      <c r="AN338">
        <v>0</v>
      </c>
      <c r="AO338">
        <v>0</v>
      </c>
      <c r="AP338">
        <v>1</v>
      </c>
      <c r="AQ338">
        <v>0</v>
      </c>
      <c r="AR338">
        <v>0</v>
      </c>
      <c r="AS338">
        <v>4.0999999999999996</v>
      </c>
      <c r="AT338">
        <v>4</v>
      </c>
      <c r="AU338">
        <v>0</v>
      </c>
      <c r="AV338">
        <v>1</v>
      </c>
      <c r="AW338">
        <v>0</v>
      </c>
      <c r="AX338">
        <v>0</v>
      </c>
      <c r="AY338">
        <v>0</v>
      </c>
      <c r="AZ338">
        <v>4.3</v>
      </c>
      <c r="BA338">
        <v>0</v>
      </c>
      <c r="BB338">
        <v>4.2</v>
      </c>
      <c r="BC338">
        <v>4.0999999999999996</v>
      </c>
      <c r="BD338">
        <v>4.0999999999999996</v>
      </c>
      <c r="BE338">
        <v>0</v>
      </c>
      <c r="BF338">
        <v>0</v>
      </c>
      <c r="BG338">
        <v>0</v>
      </c>
      <c r="BH338">
        <v>0</v>
      </c>
      <c r="BI338">
        <v>1</v>
      </c>
      <c r="BJ338">
        <v>0</v>
      </c>
      <c r="BK338">
        <v>0</v>
      </c>
    </row>
    <row r="339" spans="1:63" x14ac:dyDescent="0.25">
      <c r="A339" s="3">
        <v>6</v>
      </c>
      <c r="B339" s="1">
        <v>6107</v>
      </c>
      <c r="C339" s="3" t="s">
        <v>1781</v>
      </c>
      <c r="D339" t="s">
        <v>1310</v>
      </c>
      <c r="E339" s="3">
        <v>2</v>
      </c>
      <c r="F339" t="s">
        <v>13769</v>
      </c>
      <c r="G339" s="3">
        <v>220104005</v>
      </c>
      <c r="H339">
        <v>220104</v>
      </c>
      <c r="I339" s="3" t="s">
        <v>13768</v>
      </c>
      <c r="J339" t="s">
        <v>10393</v>
      </c>
      <c r="K339" s="3">
        <v>2</v>
      </c>
      <c r="L339">
        <v>8.6999999999999993</v>
      </c>
      <c r="M339" s="3">
        <v>0</v>
      </c>
      <c r="N339">
        <v>0</v>
      </c>
      <c r="O339" s="3">
        <v>4.2</v>
      </c>
      <c r="P339">
        <v>4.0999999999999996</v>
      </c>
      <c r="Q339" s="3">
        <v>8.1999999999999993</v>
      </c>
      <c r="R339">
        <v>0</v>
      </c>
      <c r="S339" s="3">
        <v>12.2</v>
      </c>
      <c r="T339" s="3">
        <v>4</v>
      </c>
      <c r="U339">
        <v>16</v>
      </c>
      <c r="V339">
        <v>7.9</v>
      </c>
      <c r="W339">
        <v>7.8</v>
      </c>
      <c r="X339">
        <v>3.7</v>
      </c>
      <c r="Y339">
        <v>0</v>
      </c>
      <c r="Z339">
        <v>0</v>
      </c>
      <c r="AA339">
        <v>4.2</v>
      </c>
      <c r="AB339">
        <v>4.2</v>
      </c>
      <c r="AC339">
        <v>4.0999999999999996</v>
      </c>
      <c r="AD339">
        <v>0</v>
      </c>
      <c r="AE339">
        <v>8.1999999999999993</v>
      </c>
      <c r="AF339">
        <v>12.2</v>
      </c>
      <c r="AG339">
        <v>0</v>
      </c>
      <c r="AH339">
        <v>0</v>
      </c>
      <c r="AI339">
        <v>3.9</v>
      </c>
      <c r="AJ339">
        <v>7.8</v>
      </c>
      <c r="AK339">
        <v>15</v>
      </c>
      <c r="AL339">
        <v>0</v>
      </c>
      <c r="AM339">
        <v>0</v>
      </c>
      <c r="AN339">
        <v>0</v>
      </c>
      <c r="AO339">
        <v>12.6</v>
      </c>
      <c r="AP339">
        <v>1</v>
      </c>
      <c r="AQ339">
        <v>4.0999999999999996</v>
      </c>
      <c r="AR339">
        <v>4.0999999999999996</v>
      </c>
      <c r="AS339">
        <v>8.1</v>
      </c>
      <c r="AT339">
        <v>4</v>
      </c>
      <c r="AU339">
        <v>4</v>
      </c>
      <c r="AV339">
        <v>1</v>
      </c>
      <c r="AW339">
        <v>0</v>
      </c>
      <c r="AX339">
        <v>7.5</v>
      </c>
      <c r="AY339">
        <v>4.4000000000000004</v>
      </c>
      <c r="AZ339">
        <v>4.3</v>
      </c>
      <c r="BA339">
        <v>0</v>
      </c>
      <c r="BB339">
        <v>8.4</v>
      </c>
      <c r="BC339">
        <v>4.0999999999999996</v>
      </c>
      <c r="BD339">
        <v>8.1999999999999993</v>
      </c>
      <c r="BE339">
        <v>16.3</v>
      </c>
      <c r="BF339">
        <v>0</v>
      </c>
      <c r="BG339">
        <v>4</v>
      </c>
      <c r="BH339">
        <v>11.9</v>
      </c>
      <c r="BI339">
        <v>7.8</v>
      </c>
      <c r="BJ339">
        <v>7.8</v>
      </c>
      <c r="BK339">
        <v>4</v>
      </c>
    </row>
    <row r="340" spans="1:63" x14ac:dyDescent="0.25">
      <c r="A340" s="3">
        <v>6</v>
      </c>
      <c r="B340" s="1">
        <v>6107</v>
      </c>
      <c r="C340" s="3" t="s">
        <v>1781</v>
      </c>
      <c r="D340" t="s">
        <v>1310</v>
      </c>
      <c r="E340" s="3">
        <v>3</v>
      </c>
      <c r="F340" t="s">
        <v>13367</v>
      </c>
      <c r="G340" s="3">
        <v>220104005</v>
      </c>
      <c r="H340">
        <v>220104</v>
      </c>
      <c r="I340" s="3" t="s">
        <v>13768</v>
      </c>
      <c r="J340" t="s">
        <v>10393</v>
      </c>
      <c r="K340" s="3">
        <v>3</v>
      </c>
      <c r="L340">
        <v>8.6999999999999993</v>
      </c>
      <c r="M340" s="3">
        <v>0</v>
      </c>
      <c r="N340">
        <v>0</v>
      </c>
      <c r="O340" s="3">
        <v>4.2</v>
      </c>
      <c r="P340">
        <v>4.0999999999999996</v>
      </c>
      <c r="Q340" s="3">
        <v>4.0999999999999996</v>
      </c>
      <c r="R340">
        <v>0</v>
      </c>
      <c r="S340" s="3">
        <v>12.2</v>
      </c>
      <c r="T340" s="3">
        <v>4</v>
      </c>
      <c r="U340">
        <v>8</v>
      </c>
      <c r="V340">
        <v>7.9</v>
      </c>
      <c r="W340">
        <v>7.8</v>
      </c>
      <c r="X340">
        <v>3.7</v>
      </c>
      <c r="Y340">
        <v>0</v>
      </c>
      <c r="Z340">
        <v>0</v>
      </c>
      <c r="AA340">
        <v>4.2</v>
      </c>
      <c r="AB340">
        <v>4.2</v>
      </c>
      <c r="AC340">
        <v>4.0999999999999996</v>
      </c>
      <c r="AD340">
        <v>0</v>
      </c>
      <c r="AE340">
        <v>8.1999999999999993</v>
      </c>
      <c r="AF340">
        <v>12.2</v>
      </c>
      <c r="AG340">
        <v>0</v>
      </c>
      <c r="AH340">
        <v>0</v>
      </c>
      <c r="AI340">
        <v>3.9</v>
      </c>
      <c r="AJ340">
        <v>7.8</v>
      </c>
      <c r="AK340">
        <v>11.2</v>
      </c>
      <c r="AL340">
        <v>0</v>
      </c>
      <c r="AM340">
        <v>0</v>
      </c>
      <c r="AN340">
        <v>0</v>
      </c>
      <c r="AO340">
        <v>12.6</v>
      </c>
      <c r="AP340">
        <v>1</v>
      </c>
      <c r="AQ340">
        <v>4.0999999999999996</v>
      </c>
      <c r="AR340">
        <v>4.0999999999999996</v>
      </c>
      <c r="AS340">
        <v>4.0999999999999996</v>
      </c>
      <c r="AT340">
        <v>0</v>
      </c>
      <c r="AU340">
        <v>4</v>
      </c>
      <c r="AV340">
        <v>1</v>
      </c>
      <c r="AW340">
        <v>0</v>
      </c>
      <c r="AX340">
        <v>7.5</v>
      </c>
      <c r="AY340">
        <v>4.4000000000000004</v>
      </c>
      <c r="AZ340">
        <v>0</v>
      </c>
      <c r="BA340">
        <v>0</v>
      </c>
      <c r="BB340">
        <v>4.2</v>
      </c>
      <c r="BC340">
        <v>1</v>
      </c>
      <c r="BD340">
        <v>4.0999999999999996</v>
      </c>
      <c r="BE340">
        <v>16.3</v>
      </c>
      <c r="BF340">
        <v>0</v>
      </c>
      <c r="BG340">
        <v>4</v>
      </c>
      <c r="BH340">
        <v>11.9</v>
      </c>
      <c r="BI340">
        <v>7.8</v>
      </c>
      <c r="BJ340">
        <v>7.8</v>
      </c>
      <c r="BK340">
        <v>4</v>
      </c>
    </row>
    <row r="341" spans="1:63" x14ac:dyDescent="0.25">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1</v>
      </c>
      <c r="Q341" s="3">
        <v>4.0999999999999996</v>
      </c>
      <c r="R341">
        <v>0</v>
      </c>
      <c r="S341" s="3">
        <v>0</v>
      </c>
      <c r="T341" s="3">
        <v>0</v>
      </c>
      <c r="U341">
        <v>8</v>
      </c>
      <c r="V341">
        <v>1</v>
      </c>
      <c r="W341">
        <v>0</v>
      </c>
      <c r="X341">
        <v>0</v>
      </c>
      <c r="Y341">
        <v>0</v>
      </c>
      <c r="Z341">
        <v>0</v>
      </c>
      <c r="AA341">
        <v>0</v>
      </c>
      <c r="AB341">
        <v>0</v>
      </c>
      <c r="AC341">
        <v>1</v>
      </c>
      <c r="AD341">
        <v>0</v>
      </c>
      <c r="AE341">
        <v>0</v>
      </c>
      <c r="AF341">
        <v>0</v>
      </c>
      <c r="AG341">
        <v>0</v>
      </c>
      <c r="AH341">
        <v>0</v>
      </c>
      <c r="AI341">
        <v>1</v>
      </c>
      <c r="AJ341">
        <v>0</v>
      </c>
      <c r="AK341">
        <v>3.7</v>
      </c>
      <c r="AL341">
        <v>0</v>
      </c>
      <c r="AM341">
        <v>0</v>
      </c>
      <c r="AN341">
        <v>0</v>
      </c>
      <c r="AO341">
        <v>0</v>
      </c>
      <c r="AP341">
        <v>1</v>
      </c>
      <c r="AQ341">
        <v>0</v>
      </c>
      <c r="AR341">
        <v>0</v>
      </c>
      <c r="AS341">
        <v>4.0999999999999996</v>
      </c>
      <c r="AT341">
        <v>4</v>
      </c>
      <c r="AU341">
        <v>0</v>
      </c>
      <c r="AV341">
        <v>1</v>
      </c>
      <c r="AW341">
        <v>0</v>
      </c>
      <c r="AX341">
        <v>0</v>
      </c>
      <c r="AY341">
        <v>0</v>
      </c>
      <c r="AZ341">
        <v>4.3</v>
      </c>
      <c r="BA341">
        <v>0</v>
      </c>
      <c r="BB341">
        <v>4.2</v>
      </c>
      <c r="BC341">
        <v>4.0999999999999996</v>
      </c>
      <c r="BD341">
        <v>4.0999999999999996</v>
      </c>
      <c r="BE341">
        <v>0</v>
      </c>
      <c r="BF341">
        <v>0</v>
      </c>
      <c r="BG341">
        <v>0</v>
      </c>
      <c r="BH341">
        <v>0</v>
      </c>
      <c r="BI341">
        <v>1</v>
      </c>
      <c r="BJ341">
        <v>0</v>
      </c>
      <c r="BK341">
        <v>0</v>
      </c>
    </row>
    <row r="342" spans="1:63" x14ac:dyDescent="0.25">
      <c r="A342" s="3">
        <v>6</v>
      </c>
      <c r="B342" s="1">
        <v>6108</v>
      </c>
      <c r="C342" s="3" t="s">
        <v>1781</v>
      </c>
      <c r="D342" t="s">
        <v>1313</v>
      </c>
      <c r="E342" s="3">
        <v>1</v>
      </c>
      <c r="F342" t="s">
        <v>13767</v>
      </c>
      <c r="G342" s="3">
        <v>220104005</v>
      </c>
      <c r="H342">
        <v>220104</v>
      </c>
      <c r="I342" s="3" t="s">
        <v>13768</v>
      </c>
      <c r="J342" t="s">
        <v>10393</v>
      </c>
      <c r="K342" s="3">
        <v>1</v>
      </c>
      <c r="L342">
        <v>0</v>
      </c>
      <c r="M342" s="3">
        <v>2.4</v>
      </c>
      <c r="N342">
        <v>0</v>
      </c>
      <c r="O342" s="3">
        <v>0</v>
      </c>
      <c r="P342">
        <v>1</v>
      </c>
      <c r="Q342" s="3">
        <v>2</v>
      </c>
      <c r="R342">
        <v>0</v>
      </c>
      <c r="S342" s="3">
        <v>0</v>
      </c>
      <c r="T342" s="3">
        <v>1.9</v>
      </c>
      <c r="U342">
        <v>0</v>
      </c>
      <c r="V342">
        <v>1</v>
      </c>
      <c r="W342">
        <v>0</v>
      </c>
      <c r="X342">
        <v>0</v>
      </c>
      <c r="Y342">
        <v>2.5</v>
      </c>
      <c r="Z342">
        <v>0</v>
      </c>
      <c r="AA342">
        <v>0</v>
      </c>
      <c r="AB342">
        <v>0</v>
      </c>
      <c r="AC342">
        <v>4.2</v>
      </c>
      <c r="AD342">
        <v>0</v>
      </c>
      <c r="AE342">
        <v>4</v>
      </c>
      <c r="AF342">
        <v>0</v>
      </c>
      <c r="AG342">
        <v>0</v>
      </c>
      <c r="AH342">
        <v>0</v>
      </c>
      <c r="AI342">
        <v>1.8</v>
      </c>
      <c r="AJ342">
        <v>0</v>
      </c>
      <c r="AK342">
        <v>0</v>
      </c>
      <c r="AL342">
        <v>0</v>
      </c>
      <c r="AM342">
        <v>2.4</v>
      </c>
      <c r="AN342">
        <v>4.5</v>
      </c>
      <c r="AO342">
        <v>0</v>
      </c>
      <c r="AP342">
        <v>1</v>
      </c>
      <c r="AQ342">
        <v>0</v>
      </c>
      <c r="AR342">
        <v>2.7</v>
      </c>
      <c r="AS342">
        <v>0</v>
      </c>
      <c r="AT342">
        <v>0</v>
      </c>
      <c r="AU342">
        <v>0</v>
      </c>
      <c r="AV342">
        <v>1</v>
      </c>
      <c r="AW342">
        <v>0</v>
      </c>
      <c r="AX342">
        <v>0</v>
      </c>
      <c r="AY342">
        <v>2.5</v>
      </c>
      <c r="AZ342">
        <v>2.4</v>
      </c>
      <c r="BA342">
        <v>0</v>
      </c>
      <c r="BB342">
        <v>2.2000000000000002</v>
      </c>
      <c r="BC342">
        <v>1</v>
      </c>
      <c r="BD342">
        <v>0</v>
      </c>
      <c r="BE342">
        <v>2.7</v>
      </c>
      <c r="BF342">
        <v>0</v>
      </c>
      <c r="BG342">
        <v>0</v>
      </c>
      <c r="BH342">
        <v>0</v>
      </c>
      <c r="BI342">
        <v>1</v>
      </c>
      <c r="BJ342">
        <v>2.5</v>
      </c>
      <c r="BK342">
        <v>2.6</v>
      </c>
    </row>
    <row r="343" spans="1:63" x14ac:dyDescent="0.25">
      <c r="A343" s="3">
        <v>6</v>
      </c>
      <c r="B343" s="1">
        <v>6108</v>
      </c>
      <c r="C343" s="3" t="s">
        <v>1781</v>
      </c>
      <c r="D343" t="s">
        <v>1313</v>
      </c>
      <c r="E343" s="3">
        <v>2</v>
      </c>
      <c r="F343" t="s">
        <v>13769</v>
      </c>
      <c r="G343" s="3">
        <v>220104005</v>
      </c>
      <c r="H343">
        <v>220104</v>
      </c>
      <c r="I343" s="3" t="s">
        <v>13768</v>
      </c>
      <c r="J343" t="s">
        <v>10393</v>
      </c>
      <c r="K343" s="3">
        <v>2</v>
      </c>
      <c r="L343">
        <v>2.5</v>
      </c>
      <c r="M343" s="3">
        <v>4.7</v>
      </c>
      <c r="N343">
        <v>2.2999999999999998</v>
      </c>
      <c r="O343" s="3">
        <v>0</v>
      </c>
      <c r="P343">
        <v>4.2</v>
      </c>
      <c r="Q343" s="3">
        <v>2</v>
      </c>
      <c r="R343">
        <v>0</v>
      </c>
      <c r="S343" s="3">
        <v>2.7</v>
      </c>
      <c r="T343" s="3">
        <v>2.6</v>
      </c>
      <c r="U343">
        <v>0</v>
      </c>
      <c r="V343">
        <v>1</v>
      </c>
      <c r="W343">
        <v>5</v>
      </c>
      <c r="X343">
        <v>3.3</v>
      </c>
      <c r="Y343">
        <v>2.5</v>
      </c>
      <c r="Z343">
        <v>2.4</v>
      </c>
      <c r="AA343">
        <v>0</v>
      </c>
      <c r="AB343">
        <v>2.2000000000000002</v>
      </c>
      <c r="AC343">
        <v>10.6</v>
      </c>
      <c r="AD343">
        <v>4.0999999999999996</v>
      </c>
      <c r="AE343">
        <v>16.2</v>
      </c>
      <c r="AF343">
        <v>2.7</v>
      </c>
      <c r="AG343">
        <v>0</v>
      </c>
      <c r="AH343">
        <v>0</v>
      </c>
      <c r="AI343">
        <v>10.199999999999999</v>
      </c>
      <c r="AJ343">
        <v>2.5</v>
      </c>
      <c r="AK343">
        <v>1.7</v>
      </c>
      <c r="AL343">
        <v>2.5</v>
      </c>
      <c r="AM343">
        <v>4.7</v>
      </c>
      <c r="AN343">
        <v>4.5</v>
      </c>
      <c r="AO343">
        <v>6.6</v>
      </c>
      <c r="AP343">
        <v>8.4</v>
      </c>
      <c r="AQ343">
        <v>4.0999999999999996</v>
      </c>
      <c r="AR343">
        <v>10.8</v>
      </c>
      <c r="AS343">
        <v>2.6</v>
      </c>
      <c r="AT343">
        <v>5.2</v>
      </c>
      <c r="AU343">
        <v>2.6</v>
      </c>
      <c r="AV343">
        <v>2.5</v>
      </c>
      <c r="AW343">
        <v>2.5</v>
      </c>
      <c r="AX343">
        <v>5</v>
      </c>
      <c r="AY343">
        <v>2.5</v>
      </c>
      <c r="AZ343">
        <v>2.4</v>
      </c>
      <c r="BA343">
        <v>0</v>
      </c>
      <c r="BB343">
        <v>2.2000000000000002</v>
      </c>
      <c r="BC343">
        <v>6.3</v>
      </c>
      <c r="BD343">
        <v>2</v>
      </c>
      <c r="BE343">
        <v>5.4</v>
      </c>
      <c r="BF343">
        <v>2.6</v>
      </c>
      <c r="BG343">
        <v>2.6</v>
      </c>
      <c r="BH343">
        <v>10.199999999999999</v>
      </c>
      <c r="BI343">
        <v>15.1</v>
      </c>
      <c r="BJ343">
        <v>9.9</v>
      </c>
      <c r="BK343">
        <v>2.6</v>
      </c>
    </row>
    <row r="344" spans="1:63" x14ac:dyDescent="0.25">
      <c r="A344" s="3">
        <v>6</v>
      </c>
      <c r="B344" s="1">
        <v>6108</v>
      </c>
      <c r="C344" s="3" t="s">
        <v>1781</v>
      </c>
      <c r="D344" t="s">
        <v>1313</v>
      </c>
      <c r="E344" s="3">
        <v>3</v>
      </c>
      <c r="F344" t="s">
        <v>13367</v>
      </c>
      <c r="G344" s="3">
        <v>220104005</v>
      </c>
      <c r="H344">
        <v>220104</v>
      </c>
      <c r="I344" s="3" t="s">
        <v>13768</v>
      </c>
      <c r="J344" t="s">
        <v>10393</v>
      </c>
      <c r="K344" s="3">
        <v>3</v>
      </c>
      <c r="L344">
        <v>2.5</v>
      </c>
      <c r="M344" s="3">
        <v>2.4</v>
      </c>
      <c r="N344">
        <v>2.2999999999999998</v>
      </c>
      <c r="O344" s="3">
        <v>0</v>
      </c>
      <c r="P344">
        <v>4.2</v>
      </c>
      <c r="Q344" s="3">
        <v>0</v>
      </c>
      <c r="R344">
        <v>0</v>
      </c>
      <c r="S344" s="3">
        <v>2.7</v>
      </c>
      <c r="T344" s="3">
        <v>0</v>
      </c>
      <c r="U344">
        <v>0</v>
      </c>
      <c r="V344">
        <v>1</v>
      </c>
      <c r="W344">
        <v>5</v>
      </c>
      <c r="X344">
        <v>3.3</v>
      </c>
      <c r="Y344">
        <v>0</v>
      </c>
      <c r="Z344">
        <v>2.4</v>
      </c>
      <c r="AA344">
        <v>0</v>
      </c>
      <c r="AB344">
        <v>2.2000000000000002</v>
      </c>
      <c r="AC344">
        <v>6.3</v>
      </c>
      <c r="AD344">
        <v>4.0999999999999996</v>
      </c>
      <c r="AE344">
        <v>10.8</v>
      </c>
      <c r="AF344">
        <v>2.7</v>
      </c>
      <c r="AG344">
        <v>0</v>
      </c>
      <c r="AH344">
        <v>0</v>
      </c>
      <c r="AI344">
        <v>5.0999999999999996</v>
      </c>
      <c r="AJ344">
        <v>2.5</v>
      </c>
      <c r="AK344">
        <v>1.7</v>
      </c>
      <c r="AL344">
        <v>2.5</v>
      </c>
      <c r="AM344">
        <v>2.4</v>
      </c>
      <c r="AN344">
        <v>2.2999999999999998</v>
      </c>
      <c r="AO344">
        <v>6.6</v>
      </c>
      <c r="AP344">
        <v>8.4</v>
      </c>
      <c r="AQ344">
        <v>4.0999999999999996</v>
      </c>
      <c r="AR344">
        <v>8.1</v>
      </c>
      <c r="AS344">
        <v>2.6</v>
      </c>
      <c r="AT344">
        <v>5.2</v>
      </c>
      <c r="AU344">
        <v>2.6</v>
      </c>
      <c r="AV344">
        <v>2.5</v>
      </c>
      <c r="AW344">
        <v>2.5</v>
      </c>
      <c r="AX344">
        <v>5</v>
      </c>
      <c r="AY344">
        <v>0</v>
      </c>
      <c r="AZ344">
        <v>0</v>
      </c>
      <c r="BA344">
        <v>0</v>
      </c>
      <c r="BB344">
        <v>0</v>
      </c>
      <c r="BC344">
        <v>6.3</v>
      </c>
      <c r="BD344">
        <v>2</v>
      </c>
      <c r="BE344">
        <v>2.7</v>
      </c>
      <c r="BF344">
        <v>2.6</v>
      </c>
      <c r="BG344">
        <v>2.6</v>
      </c>
      <c r="BH344">
        <v>10.199999999999999</v>
      </c>
      <c r="BI344">
        <v>10.1</v>
      </c>
      <c r="BJ344">
        <v>7.4</v>
      </c>
      <c r="BK344">
        <v>0</v>
      </c>
    </row>
    <row r="345" spans="1:63" x14ac:dyDescent="0.25">
      <c r="A345" s="3">
        <v>6</v>
      </c>
      <c r="B345" s="1">
        <v>6108</v>
      </c>
      <c r="C345" s="3" t="s">
        <v>1781</v>
      </c>
      <c r="D345" t="s">
        <v>1313</v>
      </c>
      <c r="E345" s="3">
        <v>4</v>
      </c>
      <c r="F345" t="s">
        <v>13369</v>
      </c>
      <c r="G345" s="3">
        <v>220104005</v>
      </c>
      <c r="H345">
        <v>220104</v>
      </c>
      <c r="I345" s="3" t="s">
        <v>13768</v>
      </c>
      <c r="J345" t="s">
        <v>10393</v>
      </c>
      <c r="K345" s="3">
        <v>4</v>
      </c>
      <c r="L345">
        <v>0</v>
      </c>
      <c r="M345" s="3">
        <v>2.4</v>
      </c>
      <c r="N345">
        <v>0</v>
      </c>
      <c r="O345" s="3">
        <v>0</v>
      </c>
      <c r="P345">
        <v>1</v>
      </c>
      <c r="Q345" s="3">
        <v>2</v>
      </c>
      <c r="R345">
        <v>0</v>
      </c>
      <c r="S345" s="3">
        <v>0</v>
      </c>
      <c r="T345" s="3">
        <v>2.6</v>
      </c>
      <c r="U345">
        <v>0</v>
      </c>
      <c r="V345">
        <v>1</v>
      </c>
      <c r="W345">
        <v>0</v>
      </c>
      <c r="X345">
        <v>0</v>
      </c>
      <c r="Y345">
        <v>2.5</v>
      </c>
      <c r="Z345">
        <v>0</v>
      </c>
      <c r="AA345">
        <v>0</v>
      </c>
      <c r="AB345">
        <v>0</v>
      </c>
      <c r="AC345">
        <v>4.2</v>
      </c>
      <c r="AD345">
        <v>0</v>
      </c>
      <c r="AE345">
        <v>5.4</v>
      </c>
      <c r="AF345">
        <v>0</v>
      </c>
      <c r="AG345">
        <v>0</v>
      </c>
      <c r="AH345">
        <v>0</v>
      </c>
      <c r="AI345">
        <v>5.0999999999999996</v>
      </c>
      <c r="AJ345">
        <v>0</v>
      </c>
      <c r="AK345">
        <v>0</v>
      </c>
      <c r="AL345">
        <v>0</v>
      </c>
      <c r="AM345">
        <v>2.4</v>
      </c>
      <c r="AN345">
        <v>2.2999999999999998</v>
      </c>
      <c r="AO345">
        <v>0</v>
      </c>
      <c r="AP345">
        <v>1</v>
      </c>
      <c r="AQ345">
        <v>0</v>
      </c>
      <c r="AR345">
        <v>2.7</v>
      </c>
      <c r="AS345">
        <v>0</v>
      </c>
      <c r="AT345">
        <v>0</v>
      </c>
      <c r="AU345">
        <v>0</v>
      </c>
      <c r="AV345">
        <v>1</v>
      </c>
      <c r="AW345">
        <v>0</v>
      </c>
      <c r="AX345">
        <v>0</v>
      </c>
      <c r="AY345">
        <v>2.5</v>
      </c>
      <c r="AZ345">
        <v>2.4</v>
      </c>
      <c r="BA345">
        <v>0</v>
      </c>
      <c r="BB345">
        <v>2.2000000000000002</v>
      </c>
      <c r="BC345">
        <v>1</v>
      </c>
      <c r="BD345">
        <v>0</v>
      </c>
      <c r="BE345">
        <v>2.7</v>
      </c>
      <c r="BF345">
        <v>0</v>
      </c>
      <c r="BG345">
        <v>0</v>
      </c>
      <c r="BH345">
        <v>0</v>
      </c>
      <c r="BI345">
        <v>5</v>
      </c>
      <c r="BJ345">
        <v>2.5</v>
      </c>
      <c r="BK345">
        <v>2.6</v>
      </c>
    </row>
    <row r="346" spans="1:63" x14ac:dyDescent="0.25">
      <c r="A346" s="3">
        <v>6</v>
      </c>
      <c r="B346" s="1">
        <v>6109</v>
      </c>
      <c r="C346" s="3" t="s">
        <v>1781</v>
      </c>
      <c r="D346" t="s">
        <v>1316</v>
      </c>
      <c r="E346" s="3">
        <v>1</v>
      </c>
      <c r="F346" t="s">
        <v>13767</v>
      </c>
      <c r="G346" s="3">
        <v>220104005</v>
      </c>
      <c r="H346">
        <v>220104</v>
      </c>
      <c r="I346" s="3" t="s">
        <v>13768</v>
      </c>
      <c r="J346" t="s">
        <v>10393</v>
      </c>
      <c r="K346" s="3">
        <v>1</v>
      </c>
      <c r="L346">
        <v>0</v>
      </c>
      <c r="M346" s="3">
        <v>7.4</v>
      </c>
      <c r="N346">
        <v>0</v>
      </c>
      <c r="O346" s="3">
        <v>0</v>
      </c>
      <c r="P346">
        <v>14.6</v>
      </c>
      <c r="Q346" s="3">
        <v>0</v>
      </c>
      <c r="R346">
        <v>0</v>
      </c>
      <c r="S346" s="3">
        <v>0</v>
      </c>
      <c r="T346" s="3">
        <v>0</v>
      </c>
      <c r="U346">
        <v>0</v>
      </c>
      <c r="V346">
        <v>1</v>
      </c>
      <c r="W346">
        <v>0</v>
      </c>
      <c r="X346">
        <v>0</v>
      </c>
      <c r="Y346">
        <v>0</v>
      </c>
      <c r="Z346">
        <v>0</v>
      </c>
      <c r="AA346">
        <v>0</v>
      </c>
      <c r="AB346">
        <v>0</v>
      </c>
      <c r="AC346">
        <v>1</v>
      </c>
      <c r="AD346">
        <v>0</v>
      </c>
      <c r="AE346">
        <v>0</v>
      </c>
      <c r="AF346">
        <v>0</v>
      </c>
      <c r="AG346">
        <v>0</v>
      </c>
      <c r="AH346">
        <v>0</v>
      </c>
      <c r="AI346">
        <v>1</v>
      </c>
      <c r="AJ346">
        <v>0</v>
      </c>
      <c r="AK346">
        <v>0</v>
      </c>
      <c r="AL346">
        <v>0</v>
      </c>
      <c r="AM346">
        <v>0</v>
      </c>
      <c r="AN346">
        <v>0</v>
      </c>
      <c r="AO346">
        <v>0</v>
      </c>
      <c r="AP346">
        <v>1</v>
      </c>
      <c r="AQ346">
        <v>0</v>
      </c>
      <c r="AR346">
        <v>14.4</v>
      </c>
      <c r="AS346">
        <v>0</v>
      </c>
      <c r="AT346">
        <v>0</v>
      </c>
      <c r="AU346">
        <v>0</v>
      </c>
      <c r="AV346">
        <v>1</v>
      </c>
      <c r="AW346">
        <v>0</v>
      </c>
      <c r="AX346">
        <v>0</v>
      </c>
      <c r="AY346">
        <v>0</v>
      </c>
      <c r="AZ346">
        <v>0</v>
      </c>
      <c r="BA346">
        <v>7.4</v>
      </c>
      <c r="BB346">
        <v>0</v>
      </c>
      <c r="BC346">
        <v>1</v>
      </c>
      <c r="BD346">
        <v>0</v>
      </c>
      <c r="BE346">
        <v>0</v>
      </c>
      <c r="BF346">
        <v>0</v>
      </c>
      <c r="BG346">
        <v>0</v>
      </c>
      <c r="BH346">
        <v>7.1</v>
      </c>
      <c r="BI346">
        <v>1</v>
      </c>
      <c r="BJ346">
        <v>0</v>
      </c>
      <c r="BK346">
        <v>0</v>
      </c>
    </row>
    <row r="347" spans="1:63" x14ac:dyDescent="0.25">
      <c r="A347" s="3">
        <v>6</v>
      </c>
      <c r="B347" s="1">
        <v>6109</v>
      </c>
      <c r="C347" s="3" t="s">
        <v>1781</v>
      </c>
      <c r="D347" t="s">
        <v>1316</v>
      </c>
      <c r="E347" s="3">
        <v>2</v>
      </c>
      <c r="F347" t="s">
        <v>13769</v>
      </c>
      <c r="G347" s="3">
        <v>220104005</v>
      </c>
      <c r="H347">
        <v>220104</v>
      </c>
      <c r="I347" s="3" t="s">
        <v>13768</v>
      </c>
      <c r="J347" t="s">
        <v>10393</v>
      </c>
      <c r="K347" s="3">
        <v>2</v>
      </c>
      <c r="L347">
        <v>0</v>
      </c>
      <c r="M347" s="3">
        <v>7.4</v>
      </c>
      <c r="N347">
        <v>0</v>
      </c>
      <c r="O347" s="3">
        <v>0</v>
      </c>
      <c r="P347">
        <v>14.6</v>
      </c>
      <c r="Q347" s="3">
        <v>7.3</v>
      </c>
      <c r="R347">
        <v>0</v>
      </c>
      <c r="S347" s="3">
        <v>0</v>
      </c>
      <c r="T347" s="3">
        <v>0</v>
      </c>
      <c r="U347">
        <v>7.1</v>
      </c>
      <c r="V347">
        <v>1</v>
      </c>
      <c r="W347">
        <v>0</v>
      </c>
      <c r="X347">
        <v>7.1</v>
      </c>
      <c r="Y347">
        <v>0</v>
      </c>
      <c r="Z347">
        <v>0</v>
      </c>
      <c r="AA347">
        <v>0</v>
      </c>
      <c r="AB347">
        <v>0</v>
      </c>
      <c r="AC347">
        <v>7.3</v>
      </c>
      <c r="AD347">
        <v>7.3</v>
      </c>
      <c r="AE347">
        <v>0</v>
      </c>
      <c r="AF347">
        <v>0</v>
      </c>
      <c r="AG347">
        <v>0</v>
      </c>
      <c r="AH347">
        <v>0</v>
      </c>
      <c r="AI347">
        <v>1</v>
      </c>
      <c r="AJ347">
        <v>0</v>
      </c>
      <c r="AK347">
        <v>0</v>
      </c>
      <c r="AL347">
        <v>0</v>
      </c>
      <c r="AM347">
        <v>0</v>
      </c>
      <c r="AN347">
        <v>7.4</v>
      </c>
      <c r="AO347">
        <v>7.3</v>
      </c>
      <c r="AP347">
        <v>1</v>
      </c>
      <c r="AQ347">
        <v>7.3</v>
      </c>
      <c r="AR347">
        <v>7.2</v>
      </c>
      <c r="AS347">
        <v>0</v>
      </c>
      <c r="AT347">
        <v>0</v>
      </c>
      <c r="AU347">
        <v>0</v>
      </c>
      <c r="AV347">
        <v>1</v>
      </c>
      <c r="AW347">
        <v>7.1</v>
      </c>
      <c r="AX347">
        <v>0</v>
      </c>
      <c r="AY347">
        <v>0</v>
      </c>
      <c r="AZ347">
        <v>7.4</v>
      </c>
      <c r="BA347">
        <v>7.4</v>
      </c>
      <c r="BB347">
        <v>0</v>
      </c>
      <c r="BC347">
        <v>1</v>
      </c>
      <c r="BD347">
        <v>0</v>
      </c>
      <c r="BE347">
        <v>0</v>
      </c>
      <c r="BF347">
        <v>7.2</v>
      </c>
      <c r="BG347">
        <v>0</v>
      </c>
      <c r="BH347">
        <v>7.1</v>
      </c>
      <c r="BI347">
        <v>1</v>
      </c>
      <c r="BJ347">
        <v>0</v>
      </c>
      <c r="BK347">
        <v>0</v>
      </c>
    </row>
    <row r="348" spans="1:63" x14ac:dyDescent="0.25">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1</v>
      </c>
      <c r="Q348" s="3">
        <v>7.3</v>
      </c>
      <c r="R348">
        <v>0</v>
      </c>
      <c r="S348" s="3">
        <v>0</v>
      </c>
      <c r="T348" s="3">
        <v>0</v>
      </c>
      <c r="U348">
        <v>7.1</v>
      </c>
      <c r="V348">
        <v>1</v>
      </c>
      <c r="W348">
        <v>0</v>
      </c>
      <c r="X348">
        <v>7.1</v>
      </c>
      <c r="Y348">
        <v>0</v>
      </c>
      <c r="Z348">
        <v>0</v>
      </c>
      <c r="AA348">
        <v>0</v>
      </c>
      <c r="AB348">
        <v>0</v>
      </c>
      <c r="AC348">
        <v>7.3</v>
      </c>
      <c r="AD348">
        <v>7.3</v>
      </c>
      <c r="AE348">
        <v>0</v>
      </c>
      <c r="AF348">
        <v>0</v>
      </c>
      <c r="AG348">
        <v>0</v>
      </c>
      <c r="AH348">
        <v>0</v>
      </c>
      <c r="AI348">
        <v>1</v>
      </c>
      <c r="AJ348">
        <v>0</v>
      </c>
      <c r="AK348">
        <v>0</v>
      </c>
      <c r="AL348">
        <v>0</v>
      </c>
      <c r="AM348">
        <v>0</v>
      </c>
      <c r="AN348">
        <v>7.4</v>
      </c>
      <c r="AO348">
        <v>7.3</v>
      </c>
      <c r="AP348">
        <v>1</v>
      </c>
      <c r="AQ348">
        <v>7.3</v>
      </c>
      <c r="AR348">
        <v>0</v>
      </c>
      <c r="AS348">
        <v>0</v>
      </c>
      <c r="AT348">
        <v>0</v>
      </c>
      <c r="AU348">
        <v>0</v>
      </c>
      <c r="AV348">
        <v>1</v>
      </c>
      <c r="AW348">
        <v>7.1</v>
      </c>
      <c r="AX348">
        <v>0</v>
      </c>
      <c r="AY348">
        <v>0</v>
      </c>
      <c r="AZ348">
        <v>7.4</v>
      </c>
      <c r="BA348">
        <v>0</v>
      </c>
      <c r="BB348">
        <v>0</v>
      </c>
      <c r="BC348">
        <v>1</v>
      </c>
      <c r="BD348">
        <v>0</v>
      </c>
      <c r="BE348">
        <v>0</v>
      </c>
      <c r="BF348">
        <v>7.2</v>
      </c>
      <c r="BG348">
        <v>0</v>
      </c>
      <c r="BH348">
        <v>0</v>
      </c>
      <c r="BI348">
        <v>1</v>
      </c>
      <c r="BJ348">
        <v>0</v>
      </c>
      <c r="BK348">
        <v>0</v>
      </c>
    </row>
    <row r="349" spans="1:63" x14ac:dyDescent="0.25">
      <c r="A349" s="3">
        <v>6</v>
      </c>
      <c r="B349" s="1">
        <v>6109</v>
      </c>
      <c r="C349" s="3" t="s">
        <v>1781</v>
      </c>
      <c r="D349" t="s">
        <v>1316</v>
      </c>
      <c r="E349" s="3">
        <v>4</v>
      </c>
      <c r="F349" t="s">
        <v>13369</v>
      </c>
      <c r="G349" s="3">
        <v>220104005</v>
      </c>
      <c r="H349">
        <v>220104</v>
      </c>
      <c r="I349" s="3" t="s">
        <v>13768</v>
      </c>
      <c r="J349" t="s">
        <v>10393</v>
      </c>
      <c r="K349" s="3">
        <v>4</v>
      </c>
      <c r="L349">
        <v>0</v>
      </c>
      <c r="M349" s="3">
        <v>7.4</v>
      </c>
      <c r="N349">
        <v>0</v>
      </c>
      <c r="O349" s="3">
        <v>0</v>
      </c>
      <c r="P349">
        <v>14.6</v>
      </c>
      <c r="Q349" s="3">
        <v>0</v>
      </c>
      <c r="R349">
        <v>0</v>
      </c>
      <c r="S349" s="3">
        <v>0</v>
      </c>
      <c r="T349" s="3">
        <v>0</v>
      </c>
      <c r="U349">
        <v>0</v>
      </c>
      <c r="V349">
        <v>1</v>
      </c>
      <c r="W349">
        <v>0</v>
      </c>
      <c r="X349">
        <v>0</v>
      </c>
      <c r="Y349">
        <v>0</v>
      </c>
      <c r="Z349">
        <v>0</v>
      </c>
      <c r="AA349">
        <v>0</v>
      </c>
      <c r="AB349">
        <v>0</v>
      </c>
      <c r="AC349">
        <v>1</v>
      </c>
      <c r="AD349">
        <v>0</v>
      </c>
      <c r="AE349">
        <v>0</v>
      </c>
      <c r="AF349">
        <v>0</v>
      </c>
      <c r="AG349">
        <v>0</v>
      </c>
      <c r="AH349">
        <v>0</v>
      </c>
      <c r="AI349">
        <v>1</v>
      </c>
      <c r="AJ349">
        <v>0</v>
      </c>
      <c r="AK349">
        <v>0</v>
      </c>
      <c r="AL349">
        <v>0</v>
      </c>
      <c r="AM349">
        <v>0</v>
      </c>
      <c r="AN349">
        <v>0</v>
      </c>
      <c r="AO349">
        <v>0</v>
      </c>
      <c r="AP349">
        <v>1</v>
      </c>
      <c r="AQ349">
        <v>0</v>
      </c>
      <c r="AR349">
        <v>7.2</v>
      </c>
      <c r="AS349">
        <v>0</v>
      </c>
      <c r="AT349">
        <v>0</v>
      </c>
      <c r="AU349">
        <v>0</v>
      </c>
      <c r="AV349">
        <v>1</v>
      </c>
      <c r="AW349">
        <v>0</v>
      </c>
      <c r="AX349">
        <v>0</v>
      </c>
      <c r="AY349">
        <v>0</v>
      </c>
      <c r="AZ349">
        <v>0</v>
      </c>
      <c r="BA349">
        <v>7.4</v>
      </c>
      <c r="BB349">
        <v>0</v>
      </c>
      <c r="BC349">
        <v>1</v>
      </c>
      <c r="BD349">
        <v>0</v>
      </c>
      <c r="BE349">
        <v>0</v>
      </c>
      <c r="BF349">
        <v>0</v>
      </c>
      <c r="BG349">
        <v>0</v>
      </c>
      <c r="BH349">
        <v>7.1</v>
      </c>
      <c r="BI349">
        <v>1</v>
      </c>
      <c r="BJ349">
        <v>0</v>
      </c>
      <c r="BK349">
        <v>0</v>
      </c>
    </row>
    <row r="350" spans="1:63" x14ac:dyDescent="0.25">
      <c r="A350" s="3">
        <v>6</v>
      </c>
      <c r="B350" s="1">
        <v>6110</v>
      </c>
      <c r="C350" s="3" t="s">
        <v>1781</v>
      </c>
      <c r="D350" t="s">
        <v>1319</v>
      </c>
      <c r="E350" s="3">
        <v>1</v>
      </c>
      <c r="F350" t="s">
        <v>13767</v>
      </c>
      <c r="G350" s="3">
        <v>220104005</v>
      </c>
      <c r="H350">
        <v>220104</v>
      </c>
      <c r="I350" s="3" t="s">
        <v>13768</v>
      </c>
      <c r="J350" t="s">
        <v>10393</v>
      </c>
      <c r="K350" s="3">
        <v>1</v>
      </c>
      <c r="L350">
        <v>0</v>
      </c>
      <c r="M350" s="3">
        <v>8.3000000000000007</v>
      </c>
      <c r="N350">
        <v>0</v>
      </c>
      <c r="O350" s="3">
        <v>8.1</v>
      </c>
      <c r="P350">
        <v>1</v>
      </c>
      <c r="Q350" s="3">
        <v>0</v>
      </c>
      <c r="R350">
        <v>0</v>
      </c>
      <c r="S350" s="3">
        <v>0</v>
      </c>
      <c r="T350" s="3">
        <v>0</v>
      </c>
      <c r="U350">
        <v>0</v>
      </c>
      <c r="V350">
        <v>1</v>
      </c>
      <c r="W350">
        <v>0</v>
      </c>
      <c r="X350">
        <v>3.6</v>
      </c>
      <c r="Y350">
        <v>0</v>
      </c>
      <c r="Z350">
        <v>0</v>
      </c>
      <c r="AA350">
        <v>0</v>
      </c>
      <c r="AB350">
        <v>0</v>
      </c>
      <c r="AC350">
        <v>8</v>
      </c>
      <c r="AD350">
        <v>0</v>
      </c>
      <c r="AE350">
        <v>0</v>
      </c>
      <c r="AF350">
        <v>0</v>
      </c>
      <c r="AG350">
        <v>0</v>
      </c>
      <c r="AH350">
        <v>0</v>
      </c>
      <c r="AI350">
        <v>1</v>
      </c>
      <c r="AJ350">
        <v>3.7</v>
      </c>
      <c r="AK350">
        <v>0</v>
      </c>
      <c r="AL350">
        <v>0</v>
      </c>
      <c r="AM350">
        <v>0</v>
      </c>
      <c r="AN350">
        <v>4.0999999999999996</v>
      </c>
      <c r="AO350">
        <v>4.0999999999999996</v>
      </c>
      <c r="AP350">
        <v>1</v>
      </c>
      <c r="AQ350">
        <v>0</v>
      </c>
      <c r="AR350">
        <v>0</v>
      </c>
      <c r="AS350">
        <v>0</v>
      </c>
      <c r="AT350">
        <v>0</v>
      </c>
      <c r="AU350">
        <v>0</v>
      </c>
      <c r="AV350">
        <v>3.4</v>
      </c>
      <c r="AW350">
        <v>0</v>
      </c>
      <c r="AX350">
        <v>0</v>
      </c>
      <c r="AY350">
        <v>0</v>
      </c>
      <c r="AZ350">
        <v>0</v>
      </c>
      <c r="BA350">
        <v>0</v>
      </c>
      <c r="BB350">
        <v>4.0999999999999996</v>
      </c>
      <c r="BC350">
        <v>8</v>
      </c>
      <c r="BD350">
        <v>0</v>
      </c>
      <c r="BE350">
        <v>0</v>
      </c>
      <c r="BF350">
        <v>0</v>
      </c>
      <c r="BG350">
        <v>0</v>
      </c>
      <c r="BH350">
        <v>0</v>
      </c>
      <c r="BI350">
        <v>1</v>
      </c>
      <c r="BJ350">
        <v>0</v>
      </c>
      <c r="BK350">
        <v>0</v>
      </c>
    </row>
    <row r="351" spans="1:63" x14ac:dyDescent="0.25">
      <c r="A351" s="3">
        <v>6</v>
      </c>
      <c r="B351" s="1">
        <v>6110</v>
      </c>
      <c r="C351" s="3" t="s">
        <v>1781</v>
      </c>
      <c r="D351" t="s">
        <v>1319</v>
      </c>
      <c r="E351" s="3">
        <v>2</v>
      </c>
      <c r="F351" t="s">
        <v>13769</v>
      </c>
      <c r="G351" s="3">
        <v>220104005</v>
      </c>
      <c r="H351">
        <v>220104</v>
      </c>
      <c r="I351" s="3" t="s">
        <v>13768</v>
      </c>
      <c r="J351" t="s">
        <v>10393</v>
      </c>
      <c r="K351" s="3">
        <v>2</v>
      </c>
      <c r="L351">
        <v>4.2</v>
      </c>
      <c r="M351" s="3">
        <v>20.8</v>
      </c>
      <c r="N351">
        <v>4.0999999999999996</v>
      </c>
      <c r="O351" s="3">
        <v>12.2</v>
      </c>
      <c r="P351">
        <v>4</v>
      </c>
      <c r="Q351" s="3">
        <v>4</v>
      </c>
      <c r="R351">
        <v>3.6</v>
      </c>
      <c r="S351" s="3">
        <v>7.1</v>
      </c>
      <c r="T351" s="3">
        <v>3.5</v>
      </c>
      <c r="U351">
        <v>0</v>
      </c>
      <c r="V351">
        <v>1</v>
      </c>
      <c r="W351">
        <v>3.4</v>
      </c>
      <c r="X351">
        <v>3.6</v>
      </c>
      <c r="Y351">
        <v>4.2</v>
      </c>
      <c r="Z351">
        <v>0</v>
      </c>
      <c r="AA351">
        <v>0</v>
      </c>
      <c r="AB351">
        <v>0</v>
      </c>
      <c r="AC351">
        <v>12.1</v>
      </c>
      <c r="AD351">
        <v>0</v>
      </c>
      <c r="AE351">
        <v>0</v>
      </c>
      <c r="AF351">
        <v>7.1</v>
      </c>
      <c r="AG351">
        <v>3.5</v>
      </c>
      <c r="AH351">
        <v>3.4</v>
      </c>
      <c r="AI351">
        <v>1</v>
      </c>
      <c r="AJ351">
        <v>10</v>
      </c>
      <c r="AK351">
        <v>0</v>
      </c>
      <c r="AL351">
        <v>0</v>
      </c>
      <c r="AM351">
        <v>20.8</v>
      </c>
      <c r="AN351">
        <v>20.6</v>
      </c>
      <c r="AO351">
        <v>12.2</v>
      </c>
      <c r="AP351">
        <v>4</v>
      </c>
      <c r="AQ351">
        <v>4</v>
      </c>
      <c r="AR351">
        <v>0</v>
      </c>
      <c r="AS351">
        <v>0</v>
      </c>
      <c r="AT351">
        <v>0</v>
      </c>
      <c r="AU351">
        <v>6.8</v>
      </c>
      <c r="AV351">
        <v>6.7</v>
      </c>
      <c r="AW351">
        <v>6.7</v>
      </c>
      <c r="AX351">
        <v>0</v>
      </c>
      <c r="AY351">
        <v>12.6</v>
      </c>
      <c r="AZ351">
        <v>4.2</v>
      </c>
      <c r="BA351">
        <v>4.0999999999999996</v>
      </c>
      <c r="BB351">
        <v>8.1</v>
      </c>
      <c r="BC351">
        <v>8</v>
      </c>
      <c r="BD351">
        <v>4</v>
      </c>
      <c r="BE351">
        <v>3.6</v>
      </c>
      <c r="BF351">
        <v>0</v>
      </c>
      <c r="BG351">
        <v>0</v>
      </c>
      <c r="BH351">
        <v>10.199999999999999</v>
      </c>
      <c r="BI351">
        <v>6.7</v>
      </c>
      <c r="BJ351">
        <v>13.3</v>
      </c>
      <c r="BK351">
        <v>3.5</v>
      </c>
    </row>
    <row r="352" spans="1:63" x14ac:dyDescent="0.25">
      <c r="A352" s="3">
        <v>6</v>
      </c>
      <c r="B352" s="1">
        <v>6110</v>
      </c>
      <c r="C352" s="3" t="s">
        <v>1781</v>
      </c>
      <c r="D352" t="s">
        <v>1319</v>
      </c>
      <c r="E352" s="3">
        <v>3</v>
      </c>
      <c r="F352" t="s">
        <v>13367</v>
      </c>
      <c r="G352" s="3">
        <v>220104005</v>
      </c>
      <c r="H352">
        <v>220104</v>
      </c>
      <c r="I352" s="3" t="s">
        <v>13768</v>
      </c>
      <c r="J352" t="s">
        <v>10393</v>
      </c>
      <c r="K352" s="3">
        <v>3</v>
      </c>
      <c r="L352">
        <v>4.2</v>
      </c>
      <c r="M352" s="3">
        <v>12.5</v>
      </c>
      <c r="N352">
        <v>4.0999999999999996</v>
      </c>
      <c r="O352" s="3">
        <v>4.0999999999999996</v>
      </c>
      <c r="P352">
        <v>4</v>
      </c>
      <c r="Q352" s="3">
        <v>4</v>
      </c>
      <c r="R352">
        <v>3.6</v>
      </c>
      <c r="S352" s="3">
        <v>7.1</v>
      </c>
      <c r="T352" s="3">
        <v>3.5</v>
      </c>
      <c r="U352">
        <v>0</v>
      </c>
      <c r="V352">
        <v>1</v>
      </c>
      <c r="W352">
        <v>3.4</v>
      </c>
      <c r="X352">
        <v>0</v>
      </c>
      <c r="Y352">
        <v>4.2</v>
      </c>
      <c r="Z352">
        <v>0</v>
      </c>
      <c r="AA352">
        <v>0</v>
      </c>
      <c r="AB352">
        <v>0</v>
      </c>
      <c r="AC352">
        <v>4</v>
      </c>
      <c r="AD352">
        <v>0</v>
      </c>
      <c r="AE352">
        <v>0</v>
      </c>
      <c r="AF352">
        <v>7.1</v>
      </c>
      <c r="AG352">
        <v>3.5</v>
      </c>
      <c r="AH352">
        <v>3.4</v>
      </c>
      <c r="AI352">
        <v>1</v>
      </c>
      <c r="AJ352">
        <v>6.7</v>
      </c>
      <c r="AK352">
        <v>0</v>
      </c>
      <c r="AL352">
        <v>0</v>
      </c>
      <c r="AM352">
        <v>20.8</v>
      </c>
      <c r="AN352">
        <v>16.5</v>
      </c>
      <c r="AO352">
        <v>8.1</v>
      </c>
      <c r="AP352">
        <v>4</v>
      </c>
      <c r="AQ352">
        <v>4</v>
      </c>
      <c r="AR352">
        <v>0</v>
      </c>
      <c r="AS352">
        <v>0</v>
      </c>
      <c r="AT352">
        <v>0</v>
      </c>
      <c r="AU352">
        <v>6.8</v>
      </c>
      <c r="AV352">
        <v>3.4</v>
      </c>
      <c r="AW352">
        <v>6.7</v>
      </c>
      <c r="AX352">
        <v>0</v>
      </c>
      <c r="AY352">
        <v>12.6</v>
      </c>
      <c r="AZ352">
        <v>4.2</v>
      </c>
      <c r="BA352">
        <v>4.0999999999999996</v>
      </c>
      <c r="BB352">
        <v>4.0999999999999996</v>
      </c>
      <c r="BC352">
        <v>1</v>
      </c>
      <c r="BD352">
        <v>4</v>
      </c>
      <c r="BE352">
        <v>3.6</v>
      </c>
      <c r="BF352">
        <v>0</v>
      </c>
      <c r="BG352">
        <v>0</v>
      </c>
      <c r="BH352">
        <v>10.199999999999999</v>
      </c>
      <c r="BI352">
        <v>6.7</v>
      </c>
      <c r="BJ352">
        <v>13.3</v>
      </c>
      <c r="BK352">
        <v>3.5</v>
      </c>
    </row>
    <row r="353" spans="1:63" x14ac:dyDescent="0.25">
      <c r="A353" s="3">
        <v>6</v>
      </c>
      <c r="B353" s="1">
        <v>6110</v>
      </c>
      <c r="C353" s="3" t="s">
        <v>1781</v>
      </c>
      <c r="D353" t="s">
        <v>1319</v>
      </c>
      <c r="E353" s="3">
        <v>4</v>
      </c>
      <c r="F353" t="s">
        <v>13369</v>
      </c>
      <c r="G353" s="3">
        <v>220104005</v>
      </c>
      <c r="H353">
        <v>220104</v>
      </c>
      <c r="I353" s="3" t="s">
        <v>13768</v>
      </c>
      <c r="J353" t="s">
        <v>10393</v>
      </c>
      <c r="K353" s="3">
        <v>4</v>
      </c>
      <c r="L353">
        <v>0</v>
      </c>
      <c r="M353" s="3">
        <v>8.3000000000000007</v>
      </c>
      <c r="N353">
        <v>0</v>
      </c>
      <c r="O353" s="3">
        <v>8.1</v>
      </c>
      <c r="P353">
        <v>1</v>
      </c>
      <c r="Q353" s="3">
        <v>0</v>
      </c>
      <c r="R353">
        <v>0</v>
      </c>
      <c r="S353" s="3">
        <v>0</v>
      </c>
      <c r="T353" s="3">
        <v>0</v>
      </c>
      <c r="U353">
        <v>0</v>
      </c>
      <c r="V353">
        <v>1</v>
      </c>
      <c r="W353">
        <v>0</v>
      </c>
      <c r="X353">
        <v>3.6</v>
      </c>
      <c r="Y353">
        <v>0</v>
      </c>
      <c r="Z353">
        <v>0</v>
      </c>
      <c r="AA353">
        <v>0</v>
      </c>
      <c r="AB353">
        <v>0</v>
      </c>
      <c r="AC353">
        <v>8</v>
      </c>
      <c r="AD353">
        <v>0</v>
      </c>
      <c r="AE353">
        <v>0</v>
      </c>
      <c r="AF353">
        <v>0</v>
      </c>
      <c r="AG353">
        <v>0</v>
      </c>
      <c r="AH353">
        <v>0</v>
      </c>
      <c r="AI353">
        <v>1</v>
      </c>
      <c r="AJ353">
        <v>3.3</v>
      </c>
      <c r="AK353">
        <v>0</v>
      </c>
      <c r="AL353">
        <v>0</v>
      </c>
      <c r="AM353">
        <v>0</v>
      </c>
      <c r="AN353">
        <v>4.0999999999999996</v>
      </c>
      <c r="AO353">
        <v>4.0999999999999996</v>
      </c>
      <c r="AP353">
        <v>1</v>
      </c>
      <c r="AQ353">
        <v>0</v>
      </c>
      <c r="AR353">
        <v>0</v>
      </c>
      <c r="AS353">
        <v>0</v>
      </c>
      <c r="AT353">
        <v>0</v>
      </c>
      <c r="AU353">
        <v>0</v>
      </c>
      <c r="AV353">
        <v>3.4</v>
      </c>
      <c r="AW353">
        <v>0</v>
      </c>
      <c r="AX353">
        <v>0</v>
      </c>
      <c r="AY353">
        <v>0</v>
      </c>
      <c r="AZ353">
        <v>0</v>
      </c>
      <c r="BA353">
        <v>0</v>
      </c>
      <c r="BB353">
        <v>4.0999999999999996</v>
      </c>
      <c r="BC353">
        <v>8</v>
      </c>
      <c r="BD353">
        <v>0</v>
      </c>
      <c r="BE353">
        <v>0</v>
      </c>
      <c r="BF353">
        <v>0</v>
      </c>
      <c r="BG353">
        <v>0</v>
      </c>
      <c r="BH353">
        <v>0</v>
      </c>
      <c r="BI353">
        <v>1</v>
      </c>
      <c r="BJ353">
        <v>0</v>
      </c>
      <c r="BK353">
        <v>0</v>
      </c>
    </row>
    <row r="354" spans="1:63" x14ac:dyDescent="0.25">
      <c r="A354" s="3">
        <v>6</v>
      </c>
      <c r="B354" s="1">
        <v>6111</v>
      </c>
      <c r="C354" s="3" t="s">
        <v>1781</v>
      </c>
      <c r="D354" t="s">
        <v>1322</v>
      </c>
      <c r="E354" s="3">
        <v>1</v>
      </c>
      <c r="F354" t="s">
        <v>13767</v>
      </c>
      <c r="G354" s="3">
        <v>220104005</v>
      </c>
      <c r="H354">
        <v>220104</v>
      </c>
      <c r="I354" s="3" t="s">
        <v>13768</v>
      </c>
      <c r="J354" t="s">
        <v>10393</v>
      </c>
      <c r="K354" s="3">
        <v>1</v>
      </c>
      <c r="L354">
        <v>7.5</v>
      </c>
      <c r="M354" s="3">
        <v>0</v>
      </c>
      <c r="N354">
        <v>0</v>
      </c>
      <c r="O354" s="3">
        <v>0</v>
      </c>
      <c r="P354">
        <v>1</v>
      </c>
      <c r="Q354" s="3">
        <v>0</v>
      </c>
      <c r="R354">
        <v>0</v>
      </c>
      <c r="S354" s="3">
        <v>0</v>
      </c>
      <c r="T354" s="3">
        <v>0</v>
      </c>
      <c r="U354">
        <v>0</v>
      </c>
      <c r="V354">
        <v>1</v>
      </c>
      <c r="W354">
        <v>0</v>
      </c>
      <c r="X354">
        <v>0</v>
      </c>
      <c r="Y354">
        <v>0</v>
      </c>
      <c r="Z354">
        <v>0</v>
      </c>
      <c r="AA354">
        <v>0</v>
      </c>
      <c r="AB354">
        <v>0</v>
      </c>
      <c r="AC354">
        <v>1</v>
      </c>
      <c r="AD354">
        <v>0</v>
      </c>
      <c r="AE354">
        <v>0</v>
      </c>
      <c r="AF354">
        <v>0</v>
      </c>
      <c r="AG354">
        <v>0</v>
      </c>
      <c r="AH354">
        <v>0</v>
      </c>
      <c r="AI354">
        <v>1</v>
      </c>
      <c r="AJ354">
        <v>0</v>
      </c>
      <c r="AK354">
        <v>0</v>
      </c>
      <c r="AL354">
        <v>0</v>
      </c>
      <c r="AM354">
        <v>0</v>
      </c>
      <c r="AN354">
        <v>0</v>
      </c>
      <c r="AO354">
        <v>0</v>
      </c>
      <c r="AP354">
        <v>1</v>
      </c>
      <c r="AQ354">
        <v>0</v>
      </c>
      <c r="AR354">
        <v>0</v>
      </c>
      <c r="AS354">
        <v>0</v>
      </c>
      <c r="AT354">
        <v>6.9</v>
      </c>
      <c r="AU354">
        <v>0</v>
      </c>
      <c r="AV354">
        <v>1</v>
      </c>
      <c r="AW354">
        <v>0</v>
      </c>
      <c r="AX354">
        <v>0</v>
      </c>
      <c r="AY354">
        <v>0</v>
      </c>
      <c r="AZ354">
        <v>0</v>
      </c>
      <c r="BA354">
        <v>7.4</v>
      </c>
      <c r="BB354">
        <v>7.4</v>
      </c>
      <c r="BC354">
        <v>1</v>
      </c>
      <c r="BD354">
        <v>0</v>
      </c>
      <c r="BE354">
        <v>0</v>
      </c>
      <c r="BF354">
        <v>0</v>
      </c>
      <c r="BG354">
        <v>0</v>
      </c>
      <c r="BH354">
        <v>0</v>
      </c>
      <c r="BI354">
        <v>1</v>
      </c>
      <c r="BJ354">
        <v>0</v>
      </c>
      <c r="BK354">
        <v>0</v>
      </c>
    </row>
    <row r="355" spans="1:63" x14ac:dyDescent="0.25">
      <c r="A355" s="3">
        <v>6</v>
      </c>
      <c r="B355" s="1">
        <v>6111</v>
      </c>
      <c r="C355" s="3" t="s">
        <v>1781</v>
      </c>
      <c r="D355" t="s">
        <v>1322</v>
      </c>
      <c r="E355" s="3">
        <v>2</v>
      </c>
      <c r="F355" t="s">
        <v>13769</v>
      </c>
      <c r="G355" s="3">
        <v>220104005</v>
      </c>
      <c r="H355">
        <v>220104</v>
      </c>
      <c r="I355" s="3" t="s">
        <v>13768</v>
      </c>
      <c r="J355" t="s">
        <v>10393</v>
      </c>
      <c r="K355" s="3">
        <v>2</v>
      </c>
      <c r="L355">
        <v>7.5</v>
      </c>
      <c r="M355" s="3">
        <v>0</v>
      </c>
      <c r="N355">
        <v>0</v>
      </c>
      <c r="O355" s="3">
        <v>14.8</v>
      </c>
      <c r="P355">
        <v>1</v>
      </c>
      <c r="Q355" s="3">
        <v>0</v>
      </c>
      <c r="R355">
        <v>0</v>
      </c>
      <c r="S355" s="3">
        <v>13.9</v>
      </c>
      <c r="T355" s="3">
        <v>6.9</v>
      </c>
      <c r="U355">
        <v>0</v>
      </c>
      <c r="V355">
        <v>13.6</v>
      </c>
      <c r="W355">
        <v>13.5</v>
      </c>
      <c r="X355">
        <v>0</v>
      </c>
      <c r="Y355">
        <v>7.5</v>
      </c>
      <c r="Z355">
        <v>15</v>
      </c>
      <c r="AA355">
        <v>0</v>
      </c>
      <c r="AB355">
        <v>0</v>
      </c>
      <c r="AC355">
        <v>14.7</v>
      </c>
      <c r="AD355">
        <v>7.3</v>
      </c>
      <c r="AE355">
        <v>0</v>
      </c>
      <c r="AF355">
        <v>0</v>
      </c>
      <c r="AG355">
        <v>6.9</v>
      </c>
      <c r="AH355">
        <v>13.7</v>
      </c>
      <c r="AI355">
        <v>1</v>
      </c>
      <c r="AJ355">
        <v>0</v>
      </c>
      <c r="AK355">
        <v>0</v>
      </c>
      <c r="AL355">
        <v>0</v>
      </c>
      <c r="AM355">
        <v>7.5</v>
      </c>
      <c r="AN355">
        <v>0</v>
      </c>
      <c r="AO355">
        <v>0</v>
      </c>
      <c r="AP355">
        <v>14.7</v>
      </c>
      <c r="AQ355">
        <v>0</v>
      </c>
      <c r="AR355">
        <v>0</v>
      </c>
      <c r="AS355">
        <v>6.9</v>
      </c>
      <c r="AT355">
        <v>6.9</v>
      </c>
      <c r="AU355">
        <v>6.8</v>
      </c>
      <c r="AV355">
        <v>1</v>
      </c>
      <c r="AW355">
        <v>0</v>
      </c>
      <c r="AX355">
        <v>6.8</v>
      </c>
      <c r="AY355">
        <v>7.5</v>
      </c>
      <c r="AZ355">
        <v>7.5</v>
      </c>
      <c r="BA355">
        <v>14.9</v>
      </c>
      <c r="BB355">
        <v>14.8</v>
      </c>
      <c r="BC355">
        <v>7.3</v>
      </c>
      <c r="BD355">
        <v>7.3</v>
      </c>
      <c r="BE355">
        <v>13.9</v>
      </c>
      <c r="BF355">
        <v>0</v>
      </c>
      <c r="BG355">
        <v>6.9</v>
      </c>
      <c r="BH355">
        <v>0</v>
      </c>
      <c r="BI355">
        <v>1</v>
      </c>
      <c r="BJ355">
        <v>0</v>
      </c>
      <c r="BK355">
        <v>6.9</v>
      </c>
    </row>
    <row r="356" spans="1:63" x14ac:dyDescent="0.25">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14.8</v>
      </c>
      <c r="P356">
        <v>1</v>
      </c>
      <c r="Q356" s="3">
        <v>0</v>
      </c>
      <c r="R356">
        <v>0</v>
      </c>
      <c r="S356" s="3">
        <v>13.9</v>
      </c>
      <c r="T356" s="3">
        <v>6.9</v>
      </c>
      <c r="U356">
        <v>0</v>
      </c>
      <c r="V356">
        <v>13.6</v>
      </c>
      <c r="W356">
        <v>13.5</v>
      </c>
      <c r="X356">
        <v>0</v>
      </c>
      <c r="Y356">
        <v>7.5</v>
      </c>
      <c r="Z356">
        <v>15</v>
      </c>
      <c r="AA356">
        <v>0</v>
      </c>
      <c r="AB356">
        <v>0</v>
      </c>
      <c r="AC356">
        <v>14.7</v>
      </c>
      <c r="AD356">
        <v>7.3</v>
      </c>
      <c r="AE356">
        <v>0</v>
      </c>
      <c r="AF356">
        <v>0</v>
      </c>
      <c r="AG356">
        <v>6.9</v>
      </c>
      <c r="AH356">
        <v>13.7</v>
      </c>
      <c r="AI356">
        <v>1</v>
      </c>
      <c r="AJ356">
        <v>0</v>
      </c>
      <c r="AK356">
        <v>0</v>
      </c>
      <c r="AL356">
        <v>0</v>
      </c>
      <c r="AM356">
        <v>7.5</v>
      </c>
      <c r="AN356">
        <v>0</v>
      </c>
      <c r="AO356">
        <v>0</v>
      </c>
      <c r="AP356">
        <v>14.7</v>
      </c>
      <c r="AQ356">
        <v>0</v>
      </c>
      <c r="AR356">
        <v>0</v>
      </c>
      <c r="AS356">
        <v>6.9</v>
      </c>
      <c r="AT356">
        <v>0</v>
      </c>
      <c r="AU356">
        <v>6.8</v>
      </c>
      <c r="AV356">
        <v>1</v>
      </c>
      <c r="AW356">
        <v>0</v>
      </c>
      <c r="AX356">
        <v>6.8</v>
      </c>
      <c r="AY356">
        <v>7.5</v>
      </c>
      <c r="AZ356">
        <v>7.5</v>
      </c>
      <c r="BA356">
        <v>7.4</v>
      </c>
      <c r="BB356">
        <v>7.4</v>
      </c>
      <c r="BC356">
        <v>7.3</v>
      </c>
      <c r="BD356">
        <v>7.3</v>
      </c>
      <c r="BE356">
        <v>13.9</v>
      </c>
      <c r="BF356">
        <v>0</v>
      </c>
      <c r="BG356">
        <v>6.9</v>
      </c>
      <c r="BH356">
        <v>0</v>
      </c>
      <c r="BI356">
        <v>1</v>
      </c>
      <c r="BJ356">
        <v>0</v>
      </c>
      <c r="BK356">
        <v>6.9</v>
      </c>
    </row>
    <row r="357" spans="1:63" x14ac:dyDescent="0.25">
      <c r="A357" s="3">
        <v>6</v>
      </c>
      <c r="B357" s="1">
        <v>6111</v>
      </c>
      <c r="C357" s="3" t="s">
        <v>1781</v>
      </c>
      <c r="D357" t="s">
        <v>1322</v>
      </c>
      <c r="E357" s="3">
        <v>4</v>
      </c>
      <c r="F357" t="s">
        <v>13369</v>
      </c>
      <c r="G357" s="3">
        <v>220104005</v>
      </c>
      <c r="H357">
        <v>220104</v>
      </c>
      <c r="I357" s="3" t="s">
        <v>13768</v>
      </c>
      <c r="J357" t="s">
        <v>10393</v>
      </c>
      <c r="K357" s="3">
        <v>4</v>
      </c>
      <c r="L357">
        <v>7.5</v>
      </c>
      <c r="M357" s="3">
        <v>0</v>
      </c>
      <c r="N357">
        <v>0</v>
      </c>
      <c r="O357" s="3">
        <v>0</v>
      </c>
      <c r="P357">
        <v>1</v>
      </c>
      <c r="Q357" s="3">
        <v>0</v>
      </c>
      <c r="R357">
        <v>0</v>
      </c>
      <c r="S357" s="3">
        <v>0</v>
      </c>
      <c r="T357" s="3">
        <v>0</v>
      </c>
      <c r="U357">
        <v>0</v>
      </c>
      <c r="V357">
        <v>1</v>
      </c>
      <c r="W357">
        <v>0</v>
      </c>
      <c r="X357">
        <v>0</v>
      </c>
      <c r="Y357">
        <v>0</v>
      </c>
      <c r="Z357">
        <v>0</v>
      </c>
      <c r="AA357">
        <v>0</v>
      </c>
      <c r="AB357">
        <v>0</v>
      </c>
      <c r="AC357">
        <v>1</v>
      </c>
      <c r="AD357">
        <v>0</v>
      </c>
      <c r="AE357">
        <v>0</v>
      </c>
      <c r="AF357">
        <v>0</v>
      </c>
      <c r="AG357">
        <v>0</v>
      </c>
      <c r="AH357">
        <v>0</v>
      </c>
      <c r="AI357">
        <v>1</v>
      </c>
      <c r="AJ357">
        <v>0</v>
      </c>
      <c r="AK357">
        <v>0</v>
      </c>
      <c r="AL357">
        <v>0</v>
      </c>
      <c r="AM357">
        <v>0</v>
      </c>
      <c r="AN357">
        <v>0</v>
      </c>
      <c r="AO357">
        <v>0</v>
      </c>
      <c r="AP357">
        <v>1</v>
      </c>
      <c r="AQ357">
        <v>0</v>
      </c>
      <c r="AR357">
        <v>0</v>
      </c>
      <c r="AS357">
        <v>0</v>
      </c>
      <c r="AT357">
        <v>6.9</v>
      </c>
      <c r="AU357">
        <v>0</v>
      </c>
      <c r="AV357">
        <v>1</v>
      </c>
      <c r="AW357">
        <v>0</v>
      </c>
      <c r="AX357">
        <v>0</v>
      </c>
      <c r="AY357">
        <v>0</v>
      </c>
      <c r="AZ357">
        <v>0</v>
      </c>
      <c r="BA357">
        <v>7.4</v>
      </c>
      <c r="BB357">
        <v>7.4</v>
      </c>
      <c r="BC357">
        <v>1</v>
      </c>
      <c r="BD357">
        <v>0</v>
      </c>
      <c r="BE357">
        <v>0</v>
      </c>
      <c r="BF357">
        <v>0</v>
      </c>
      <c r="BG357">
        <v>0</v>
      </c>
      <c r="BH357">
        <v>0</v>
      </c>
      <c r="BI357">
        <v>1</v>
      </c>
      <c r="BJ357">
        <v>0</v>
      </c>
      <c r="BK357">
        <v>0</v>
      </c>
    </row>
    <row r="358" spans="1:63" x14ac:dyDescent="0.25">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1</v>
      </c>
      <c r="Q358" s="3">
        <v>0</v>
      </c>
      <c r="R358">
        <v>6.8</v>
      </c>
      <c r="S358" s="3">
        <v>0</v>
      </c>
      <c r="T358" s="3">
        <v>0</v>
      </c>
      <c r="U358">
        <v>0</v>
      </c>
      <c r="V358">
        <v>1</v>
      </c>
      <c r="W358">
        <v>6.7</v>
      </c>
      <c r="X358">
        <v>0</v>
      </c>
      <c r="Y358">
        <v>0</v>
      </c>
      <c r="Z358">
        <v>0</v>
      </c>
      <c r="AA358">
        <v>0</v>
      </c>
      <c r="AB358">
        <v>0</v>
      </c>
      <c r="AC358">
        <v>1</v>
      </c>
      <c r="AD358">
        <v>0</v>
      </c>
      <c r="AE358">
        <v>0</v>
      </c>
      <c r="AF358">
        <v>0</v>
      </c>
      <c r="AG358">
        <v>0</v>
      </c>
      <c r="AH358">
        <v>0</v>
      </c>
      <c r="AI358">
        <v>1</v>
      </c>
      <c r="AJ358">
        <v>0</v>
      </c>
      <c r="AK358">
        <v>0</v>
      </c>
      <c r="AL358">
        <v>0</v>
      </c>
      <c r="AM358">
        <v>0</v>
      </c>
      <c r="AN358">
        <v>6.9</v>
      </c>
      <c r="AO358">
        <v>0</v>
      </c>
      <c r="AP358">
        <v>1</v>
      </c>
      <c r="AQ358">
        <v>0</v>
      </c>
      <c r="AR358">
        <v>0</v>
      </c>
      <c r="AS358">
        <v>0</v>
      </c>
      <c r="AT358">
        <v>0</v>
      </c>
      <c r="AU358">
        <v>0</v>
      </c>
      <c r="AV358">
        <v>1</v>
      </c>
      <c r="AW358">
        <v>0</v>
      </c>
      <c r="AX358">
        <v>0</v>
      </c>
      <c r="AY358">
        <v>0</v>
      </c>
      <c r="AZ358">
        <v>0</v>
      </c>
      <c r="BA358">
        <v>0</v>
      </c>
      <c r="BB358">
        <v>0</v>
      </c>
      <c r="BC358">
        <v>1</v>
      </c>
      <c r="BD358">
        <v>0</v>
      </c>
      <c r="BE358">
        <v>6.4</v>
      </c>
      <c r="BF358">
        <v>0</v>
      </c>
      <c r="BG358">
        <v>0</v>
      </c>
      <c r="BH358">
        <v>0</v>
      </c>
      <c r="BI358">
        <v>1</v>
      </c>
      <c r="BJ358">
        <v>0</v>
      </c>
      <c r="BK358">
        <v>0</v>
      </c>
    </row>
    <row r="359" spans="1:63" x14ac:dyDescent="0.25">
      <c r="A359" s="3">
        <v>6</v>
      </c>
      <c r="B359" s="1">
        <v>6112</v>
      </c>
      <c r="C359" s="3" t="s">
        <v>1781</v>
      </c>
      <c r="D359" t="s">
        <v>1325</v>
      </c>
      <c r="E359" s="3">
        <v>2</v>
      </c>
      <c r="F359" t="s">
        <v>13769</v>
      </c>
      <c r="G359" s="3">
        <v>220104005</v>
      </c>
      <c r="H359">
        <v>220104</v>
      </c>
      <c r="I359" s="3" t="s">
        <v>13768</v>
      </c>
      <c r="J359" t="s">
        <v>10393</v>
      </c>
      <c r="K359" s="3">
        <v>2</v>
      </c>
      <c r="L359">
        <v>0</v>
      </c>
      <c r="M359" s="3">
        <v>6.9</v>
      </c>
      <c r="N359">
        <v>6.9</v>
      </c>
      <c r="O359" s="3">
        <v>0</v>
      </c>
      <c r="P359">
        <v>6.9</v>
      </c>
      <c r="Q359" s="3">
        <v>0</v>
      </c>
      <c r="R359">
        <v>12.8</v>
      </c>
      <c r="S359" s="3">
        <v>0</v>
      </c>
      <c r="T359" s="3">
        <v>6.3</v>
      </c>
      <c r="U359">
        <v>0</v>
      </c>
      <c r="V359">
        <v>12.5</v>
      </c>
      <c r="W359">
        <v>12.5</v>
      </c>
      <c r="X359">
        <v>6.7</v>
      </c>
      <c r="Y359">
        <v>6.9</v>
      </c>
      <c r="Z359">
        <v>0</v>
      </c>
      <c r="AA359">
        <v>0</v>
      </c>
      <c r="AB359">
        <v>0</v>
      </c>
      <c r="AC359">
        <v>1</v>
      </c>
      <c r="AD359">
        <v>0</v>
      </c>
      <c r="AE359">
        <v>0</v>
      </c>
      <c r="AF359">
        <v>6.4</v>
      </c>
      <c r="AG359">
        <v>6.3</v>
      </c>
      <c r="AH359">
        <v>6.3</v>
      </c>
      <c r="AI359">
        <v>1</v>
      </c>
      <c r="AJ359">
        <v>0</v>
      </c>
      <c r="AK359">
        <v>6.7</v>
      </c>
      <c r="AL359">
        <v>6.9</v>
      </c>
      <c r="AM359">
        <v>0</v>
      </c>
      <c r="AN359">
        <v>6.9</v>
      </c>
      <c r="AO359">
        <v>0</v>
      </c>
      <c r="AP359">
        <v>6.9</v>
      </c>
      <c r="AQ359">
        <v>0</v>
      </c>
      <c r="AR359">
        <v>0</v>
      </c>
      <c r="AS359">
        <v>0</v>
      </c>
      <c r="AT359">
        <v>6.3</v>
      </c>
      <c r="AU359">
        <v>0</v>
      </c>
      <c r="AV359">
        <v>1</v>
      </c>
      <c r="AW359">
        <v>0</v>
      </c>
      <c r="AX359">
        <v>0</v>
      </c>
      <c r="AY359">
        <v>6.9</v>
      </c>
      <c r="AZ359">
        <v>0</v>
      </c>
      <c r="BA359">
        <v>13.8</v>
      </c>
      <c r="BB359">
        <v>0</v>
      </c>
      <c r="BC359">
        <v>1</v>
      </c>
      <c r="BD359">
        <v>0</v>
      </c>
      <c r="BE359">
        <v>6.4</v>
      </c>
      <c r="BF359">
        <v>0</v>
      </c>
      <c r="BG359">
        <v>0</v>
      </c>
      <c r="BH359">
        <v>0</v>
      </c>
      <c r="BI359">
        <v>1</v>
      </c>
      <c r="BJ359">
        <v>0</v>
      </c>
      <c r="BK359">
        <v>6.3</v>
      </c>
    </row>
    <row r="360" spans="1:63" x14ac:dyDescent="0.25">
      <c r="A360" s="3">
        <v>6</v>
      </c>
      <c r="B360" s="1">
        <v>6112</v>
      </c>
      <c r="C360" s="3" t="s">
        <v>1781</v>
      </c>
      <c r="D360" t="s">
        <v>1325</v>
      </c>
      <c r="E360" s="3">
        <v>3</v>
      </c>
      <c r="F360" t="s">
        <v>13367</v>
      </c>
      <c r="G360" s="3">
        <v>220104005</v>
      </c>
      <c r="H360">
        <v>220104</v>
      </c>
      <c r="I360" s="3" t="s">
        <v>13768</v>
      </c>
      <c r="J360" t="s">
        <v>10393</v>
      </c>
      <c r="K360" s="3">
        <v>3</v>
      </c>
      <c r="L360">
        <v>0</v>
      </c>
      <c r="M360" s="3">
        <v>6.9</v>
      </c>
      <c r="N360">
        <v>6.9</v>
      </c>
      <c r="O360" s="3">
        <v>0</v>
      </c>
      <c r="P360">
        <v>6.9</v>
      </c>
      <c r="Q360" s="3">
        <v>0</v>
      </c>
      <c r="R360">
        <v>6.4</v>
      </c>
      <c r="S360" s="3">
        <v>0</v>
      </c>
      <c r="T360" s="3">
        <v>6.3</v>
      </c>
      <c r="U360">
        <v>0</v>
      </c>
      <c r="V360">
        <v>12.5</v>
      </c>
      <c r="W360">
        <v>6.2</v>
      </c>
      <c r="X360">
        <v>6.7</v>
      </c>
      <c r="Y360">
        <v>6.9</v>
      </c>
      <c r="Z360">
        <v>0</v>
      </c>
      <c r="AA360">
        <v>0</v>
      </c>
      <c r="AB360">
        <v>0</v>
      </c>
      <c r="AC360">
        <v>1</v>
      </c>
      <c r="AD360">
        <v>0</v>
      </c>
      <c r="AE360">
        <v>0</v>
      </c>
      <c r="AF360">
        <v>6.4</v>
      </c>
      <c r="AG360">
        <v>6.3</v>
      </c>
      <c r="AH360">
        <v>6.3</v>
      </c>
      <c r="AI360">
        <v>1</v>
      </c>
      <c r="AJ360">
        <v>0</v>
      </c>
      <c r="AK360">
        <v>6.7</v>
      </c>
      <c r="AL360">
        <v>6.9</v>
      </c>
      <c r="AM360">
        <v>0</v>
      </c>
      <c r="AN360">
        <v>0</v>
      </c>
      <c r="AO360">
        <v>0</v>
      </c>
      <c r="AP360">
        <v>6.9</v>
      </c>
      <c r="AQ360">
        <v>0</v>
      </c>
      <c r="AR360">
        <v>0</v>
      </c>
      <c r="AS360">
        <v>0</v>
      </c>
      <c r="AT360">
        <v>6.3</v>
      </c>
      <c r="AU360">
        <v>0</v>
      </c>
      <c r="AV360">
        <v>1</v>
      </c>
      <c r="AW360">
        <v>0</v>
      </c>
      <c r="AX360">
        <v>0</v>
      </c>
      <c r="AY360">
        <v>6.9</v>
      </c>
      <c r="AZ360">
        <v>0</v>
      </c>
      <c r="BA360">
        <v>13.8</v>
      </c>
      <c r="BB360">
        <v>0</v>
      </c>
      <c r="BC360">
        <v>1</v>
      </c>
      <c r="BD360">
        <v>0</v>
      </c>
      <c r="BE360">
        <v>0</v>
      </c>
      <c r="BF360">
        <v>0</v>
      </c>
      <c r="BG360">
        <v>0</v>
      </c>
      <c r="BH360">
        <v>0</v>
      </c>
      <c r="BI360">
        <v>1</v>
      </c>
      <c r="BJ360">
        <v>0</v>
      </c>
      <c r="BK360">
        <v>6.3</v>
      </c>
    </row>
    <row r="361" spans="1:63" x14ac:dyDescent="0.25">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1</v>
      </c>
      <c r="Q361" s="3">
        <v>0</v>
      </c>
      <c r="R361">
        <v>6.4</v>
      </c>
      <c r="S361" s="3">
        <v>0</v>
      </c>
      <c r="T361" s="3">
        <v>0</v>
      </c>
      <c r="U361">
        <v>0</v>
      </c>
      <c r="V361">
        <v>1</v>
      </c>
      <c r="W361">
        <v>6.2</v>
      </c>
      <c r="X361">
        <v>0</v>
      </c>
      <c r="Y361">
        <v>0</v>
      </c>
      <c r="Z361">
        <v>0</v>
      </c>
      <c r="AA361">
        <v>0</v>
      </c>
      <c r="AB361">
        <v>0</v>
      </c>
      <c r="AC361">
        <v>1</v>
      </c>
      <c r="AD361">
        <v>0</v>
      </c>
      <c r="AE361">
        <v>0</v>
      </c>
      <c r="AF361">
        <v>0</v>
      </c>
      <c r="AG361">
        <v>0</v>
      </c>
      <c r="AH361">
        <v>0</v>
      </c>
      <c r="AI361">
        <v>1</v>
      </c>
      <c r="AJ361">
        <v>0</v>
      </c>
      <c r="AK361">
        <v>0</v>
      </c>
      <c r="AL361">
        <v>0</v>
      </c>
      <c r="AM361">
        <v>0</v>
      </c>
      <c r="AN361">
        <v>6.9</v>
      </c>
      <c r="AO361">
        <v>0</v>
      </c>
      <c r="AP361">
        <v>1</v>
      </c>
      <c r="AQ361">
        <v>0</v>
      </c>
      <c r="AR361">
        <v>0</v>
      </c>
      <c r="AS361">
        <v>0</v>
      </c>
      <c r="AT361">
        <v>0</v>
      </c>
      <c r="AU361">
        <v>0</v>
      </c>
      <c r="AV361">
        <v>1</v>
      </c>
      <c r="AW361">
        <v>0</v>
      </c>
      <c r="AX361">
        <v>0</v>
      </c>
      <c r="AY361">
        <v>0</v>
      </c>
      <c r="AZ361">
        <v>0</v>
      </c>
      <c r="BA361">
        <v>0</v>
      </c>
      <c r="BB361">
        <v>0</v>
      </c>
      <c r="BC361">
        <v>1</v>
      </c>
      <c r="BD361">
        <v>0</v>
      </c>
      <c r="BE361">
        <v>6.4</v>
      </c>
      <c r="BF361">
        <v>0</v>
      </c>
      <c r="BG361">
        <v>0</v>
      </c>
      <c r="BH361">
        <v>0</v>
      </c>
      <c r="BI361">
        <v>1</v>
      </c>
      <c r="BJ361">
        <v>0</v>
      </c>
      <c r="BK361">
        <v>0</v>
      </c>
    </row>
    <row r="362" spans="1:63" x14ac:dyDescent="0.25">
      <c r="A362" s="3">
        <v>6</v>
      </c>
      <c r="B362" s="1">
        <v>6113</v>
      </c>
      <c r="C362" s="3" t="s">
        <v>1781</v>
      </c>
      <c r="D362" t="s">
        <v>1328</v>
      </c>
      <c r="E362" s="3">
        <v>1</v>
      </c>
      <c r="F362" t="s">
        <v>13767</v>
      </c>
      <c r="G362" s="3">
        <v>220104005</v>
      </c>
      <c r="H362">
        <v>220104</v>
      </c>
      <c r="I362" s="3" t="s">
        <v>13768</v>
      </c>
      <c r="J362" t="s">
        <v>10393</v>
      </c>
      <c r="K362" s="3">
        <v>1</v>
      </c>
      <c r="L362">
        <v>0</v>
      </c>
      <c r="M362" s="3">
        <v>0</v>
      </c>
      <c r="N362">
        <v>5.2</v>
      </c>
      <c r="O362" s="3">
        <v>0</v>
      </c>
      <c r="P362">
        <v>1</v>
      </c>
      <c r="Q362" s="3">
        <v>0</v>
      </c>
      <c r="R362">
        <v>0</v>
      </c>
      <c r="S362" s="3">
        <v>0</v>
      </c>
      <c r="T362" s="3">
        <v>5</v>
      </c>
      <c r="U362">
        <v>0</v>
      </c>
      <c r="V362">
        <v>1</v>
      </c>
      <c r="W362">
        <v>0</v>
      </c>
      <c r="X362">
        <v>0</v>
      </c>
      <c r="Y362">
        <v>0</v>
      </c>
      <c r="Z362">
        <v>0</v>
      </c>
      <c r="AA362">
        <v>0</v>
      </c>
      <c r="AB362">
        <v>0</v>
      </c>
      <c r="AC362">
        <v>1</v>
      </c>
      <c r="AD362">
        <v>0</v>
      </c>
      <c r="AE362">
        <v>0</v>
      </c>
      <c r="AF362">
        <v>0</v>
      </c>
      <c r="AG362">
        <v>0</v>
      </c>
      <c r="AH362">
        <v>0</v>
      </c>
      <c r="AI362">
        <v>1</v>
      </c>
      <c r="AJ362">
        <v>0</v>
      </c>
      <c r="AK362">
        <v>0</v>
      </c>
      <c r="AL362">
        <v>0</v>
      </c>
      <c r="AM362">
        <v>0</v>
      </c>
      <c r="AN362">
        <v>5.2</v>
      </c>
      <c r="AO362">
        <v>0</v>
      </c>
      <c r="AP362">
        <v>1</v>
      </c>
      <c r="AQ362">
        <v>0</v>
      </c>
      <c r="AR362">
        <v>0</v>
      </c>
      <c r="AS362">
        <v>0</v>
      </c>
      <c r="AT362">
        <v>0</v>
      </c>
      <c r="AU362">
        <v>0</v>
      </c>
      <c r="AV362">
        <v>1</v>
      </c>
      <c r="AW362">
        <v>0</v>
      </c>
      <c r="AX362">
        <v>0</v>
      </c>
      <c r="AY362">
        <v>0</v>
      </c>
      <c r="AZ362">
        <v>0</v>
      </c>
      <c r="BA362">
        <v>5.2</v>
      </c>
      <c r="BB362">
        <v>0</v>
      </c>
      <c r="BC362">
        <v>1</v>
      </c>
      <c r="BD362">
        <v>0</v>
      </c>
      <c r="BE362">
        <v>0</v>
      </c>
      <c r="BF362">
        <v>0</v>
      </c>
      <c r="BG362">
        <v>0</v>
      </c>
      <c r="BH362">
        <v>0</v>
      </c>
      <c r="BI362">
        <v>1</v>
      </c>
      <c r="BJ362">
        <v>0</v>
      </c>
      <c r="BK362">
        <v>5.0999999999999996</v>
      </c>
    </row>
    <row r="363" spans="1:63" x14ac:dyDescent="0.25">
      <c r="A363" s="3">
        <v>6</v>
      </c>
      <c r="B363" s="1">
        <v>6113</v>
      </c>
      <c r="C363" s="3" t="s">
        <v>1781</v>
      </c>
      <c r="D363" t="s">
        <v>1328</v>
      </c>
      <c r="E363" s="3">
        <v>2</v>
      </c>
      <c r="F363" t="s">
        <v>13769</v>
      </c>
      <c r="G363" s="3">
        <v>220104005</v>
      </c>
      <c r="H363">
        <v>220104</v>
      </c>
      <c r="I363" s="3" t="s">
        <v>13768</v>
      </c>
      <c r="J363" t="s">
        <v>10393</v>
      </c>
      <c r="K363" s="3">
        <v>2</v>
      </c>
      <c r="L363">
        <v>0</v>
      </c>
      <c r="M363" s="3">
        <v>5.2</v>
      </c>
      <c r="N363">
        <v>5.2</v>
      </c>
      <c r="O363" s="3">
        <v>5.0999999999999996</v>
      </c>
      <c r="P363">
        <v>5.0999999999999996</v>
      </c>
      <c r="Q363" s="3">
        <v>0</v>
      </c>
      <c r="R363">
        <v>0</v>
      </c>
      <c r="S363" s="3">
        <v>0</v>
      </c>
      <c r="T363" s="3">
        <v>5.0999999999999996</v>
      </c>
      <c r="U363">
        <v>0</v>
      </c>
      <c r="V363">
        <v>5</v>
      </c>
      <c r="W363">
        <v>0</v>
      </c>
      <c r="X363">
        <v>0</v>
      </c>
      <c r="Y363">
        <v>0</v>
      </c>
      <c r="Z363">
        <v>0</v>
      </c>
      <c r="AA363">
        <v>0</v>
      </c>
      <c r="AB363">
        <v>5.0999999999999996</v>
      </c>
      <c r="AC363">
        <v>1</v>
      </c>
      <c r="AD363">
        <v>0</v>
      </c>
      <c r="AE363">
        <v>0</v>
      </c>
      <c r="AF363">
        <v>5.0999999999999996</v>
      </c>
      <c r="AG363">
        <v>0</v>
      </c>
      <c r="AH363">
        <v>0</v>
      </c>
      <c r="AI363">
        <v>1</v>
      </c>
      <c r="AJ363">
        <v>0</v>
      </c>
      <c r="AK363">
        <v>4.8</v>
      </c>
      <c r="AL363">
        <v>5.3</v>
      </c>
      <c r="AM363">
        <v>5.2</v>
      </c>
      <c r="AN363">
        <v>5.2</v>
      </c>
      <c r="AO363">
        <v>0</v>
      </c>
      <c r="AP363">
        <v>5.0999999999999996</v>
      </c>
      <c r="AQ363">
        <v>0</v>
      </c>
      <c r="AR363">
        <v>5.0999999999999996</v>
      </c>
      <c r="AS363">
        <v>0</v>
      </c>
      <c r="AT363">
        <v>0</v>
      </c>
      <c r="AU363">
        <v>0</v>
      </c>
      <c r="AV363">
        <v>1</v>
      </c>
      <c r="AW363">
        <v>0</v>
      </c>
      <c r="AX363">
        <v>0</v>
      </c>
      <c r="AY363">
        <v>10.5</v>
      </c>
      <c r="AZ363">
        <v>0</v>
      </c>
      <c r="BA363">
        <v>15.5</v>
      </c>
      <c r="BB363">
        <v>0</v>
      </c>
      <c r="BC363">
        <v>1</v>
      </c>
      <c r="BD363">
        <v>0</v>
      </c>
      <c r="BE363">
        <v>5.0999999999999996</v>
      </c>
      <c r="BF363">
        <v>5.0999999999999996</v>
      </c>
      <c r="BG363">
        <v>0</v>
      </c>
      <c r="BH363">
        <v>5.0999999999999996</v>
      </c>
      <c r="BI363">
        <v>5</v>
      </c>
      <c r="BJ363">
        <v>0</v>
      </c>
      <c r="BK363">
        <v>5.0999999999999996</v>
      </c>
    </row>
    <row r="364" spans="1:63" x14ac:dyDescent="0.25">
      <c r="A364" s="3">
        <v>6</v>
      </c>
      <c r="B364" s="1">
        <v>6113</v>
      </c>
      <c r="C364" s="3" t="s">
        <v>1781</v>
      </c>
      <c r="D364" t="s">
        <v>1328</v>
      </c>
      <c r="E364" s="3">
        <v>3</v>
      </c>
      <c r="F364" t="s">
        <v>13367</v>
      </c>
      <c r="G364" s="3">
        <v>220104005</v>
      </c>
      <c r="H364">
        <v>220104</v>
      </c>
      <c r="I364" s="3" t="s">
        <v>13768</v>
      </c>
      <c r="J364" t="s">
        <v>10393</v>
      </c>
      <c r="K364" s="3">
        <v>3</v>
      </c>
      <c r="L364">
        <v>0</v>
      </c>
      <c r="M364" s="3">
        <v>5.2</v>
      </c>
      <c r="N364">
        <v>0</v>
      </c>
      <c r="O364" s="3">
        <v>5.0999999999999996</v>
      </c>
      <c r="P364">
        <v>5.0999999999999996</v>
      </c>
      <c r="Q364" s="3">
        <v>0</v>
      </c>
      <c r="R364">
        <v>0</v>
      </c>
      <c r="S364" s="3">
        <v>0</v>
      </c>
      <c r="T364" s="3">
        <v>0</v>
      </c>
      <c r="U364">
        <v>0</v>
      </c>
      <c r="V364">
        <v>5</v>
      </c>
      <c r="W364">
        <v>0</v>
      </c>
      <c r="X364">
        <v>0</v>
      </c>
      <c r="Y364">
        <v>0</v>
      </c>
      <c r="Z364">
        <v>0</v>
      </c>
      <c r="AA364">
        <v>0</v>
      </c>
      <c r="AB364">
        <v>5.0999999999999996</v>
      </c>
      <c r="AC364">
        <v>1</v>
      </c>
      <c r="AD364">
        <v>0</v>
      </c>
      <c r="AE364">
        <v>0</v>
      </c>
      <c r="AF364">
        <v>5.0999999999999996</v>
      </c>
      <c r="AG364">
        <v>0</v>
      </c>
      <c r="AH364">
        <v>0</v>
      </c>
      <c r="AI364">
        <v>1</v>
      </c>
      <c r="AJ364">
        <v>0</v>
      </c>
      <c r="AK364">
        <v>4.8</v>
      </c>
      <c r="AL364">
        <v>5.3</v>
      </c>
      <c r="AM364">
        <v>5.2</v>
      </c>
      <c r="AN364">
        <v>0</v>
      </c>
      <c r="AO364">
        <v>0</v>
      </c>
      <c r="AP364">
        <v>5.0999999999999996</v>
      </c>
      <c r="AQ364">
        <v>0</v>
      </c>
      <c r="AR364">
        <v>5.0999999999999996</v>
      </c>
      <c r="AS364">
        <v>0</v>
      </c>
      <c r="AT364">
        <v>0</v>
      </c>
      <c r="AU364">
        <v>0</v>
      </c>
      <c r="AV364">
        <v>1</v>
      </c>
      <c r="AW364">
        <v>0</v>
      </c>
      <c r="AX364">
        <v>0</v>
      </c>
      <c r="AY364">
        <v>10.5</v>
      </c>
      <c r="AZ364">
        <v>0</v>
      </c>
      <c r="BA364">
        <v>10.4</v>
      </c>
      <c r="BB364">
        <v>0</v>
      </c>
      <c r="BC364">
        <v>1</v>
      </c>
      <c r="BD364">
        <v>0</v>
      </c>
      <c r="BE364">
        <v>5.0999999999999996</v>
      </c>
      <c r="BF364">
        <v>5.0999999999999996</v>
      </c>
      <c r="BG364">
        <v>0</v>
      </c>
      <c r="BH364">
        <v>5.0999999999999996</v>
      </c>
      <c r="BI364">
        <v>5</v>
      </c>
      <c r="BJ364">
        <v>0</v>
      </c>
      <c r="BK364">
        <v>0</v>
      </c>
    </row>
    <row r="365" spans="1:63" x14ac:dyDescent="0.25">
      <c r="A365" s="3">
        <v>6</v>
      </c>
      <c r="B365" s="1">
        <v>6113</v>
      </c>
      <c r="C365" s="3" t="s">
        <v>1781</v>
      </c>
      <c r="D365" t="s">
        <v>1328</v>
      </c>
      <c r="E365" s="3">
        <v>4</v>
      </c>
      <c r="F365" t="s">
        <v>13369</v>
      </c>
      <c r="G365" s="3">
        <v>220104005</v>
      </c>
      <c r="H365">
        <v>220104</v>
      </c>
      <c r="I365" s="3" t="s">
        <v>13768</v>
      </c>
      <c r="J365" t="s">
        <v>10393</v>
      </c>
      <c r="K365" s="3">
        <v>4</v>
      </c>
      <c r="L365">
        <v>0</v>
      </c>
      <c r="M365" s="3">
        <v>0</v>
      </c>
      <c r="N365">
        <v>5.2</v>
      </c>
      <c r="O365" s="3">
        <v>0</v>
      </c>
      <c r="P365">
        <v>1</v>
      </c>
      <c r="Q365" s="3">
        <v>0</v>
      </c>
      <c r="R365">
        <v>0</v>
      </c>
      <c r="S365" s="3">
        <v>0</v>
      </c>
      <c r="T365" s="3">
        <v>5.0999999999999996</v>
      </c>
      <c r="U365">
        <v>0</v>
      </c>
      <c r="V365">
        <v>1</v>
      </c>
      <c r="W365">
        <v>0</v>
      </c>
      <c r="X365">
        <v>0</v>
      </c>
      <c r="Y365">
        <v>0</v>
      </c>
      <c r="Z365">
        <v>0</v>
      </c>
      <c r="AA365">
        <v>0</v>
      </c>
      <c r="AB365">
        <v>0</v>
      </c>
      <c r="AC365">
        <v>1</v>
      </c>
      <c r="AD365">
        <v>0</v>
      </c>
      <c r="AE365">
        <v>0</v>
      </c>
      <c r="AF365">
        <v>0</v>
      </c>
      <c r="AG365">
        <v>0</v>
      </c>
      <c r="AH365">
        <v>0</v>
      </c>
      <c r="AI365">
        <v>1</v>
      </c>
      <c r="AJ365">
        <v>0</v>
      </c>
      <c r="AK365">
        <v>0</v>
      </c>
      <c r="AL365">
        <v>0</v>
      </c>
      <c r="AM365">
        <v>0</v>
      </c>
      <c r="AN365">
        <v>5.2</v>
      </c>
      <c r="AO365">
        <v>0</v>
      </c>
      <c r="AP365">
        <v>1</v>
      </c>
      <c r="AQ365">
        <v>0</v>
      </c>
      <c r="AR365">
        <v>0</v>
      </c>
      <c r="AS365">
        <v>0</v>
      </c>
      <c r="AT365">
        <v>0</v>
      </c>
      <c r="AU365">
        <v>0</v>
      </c>
      <c r="AV365">
        <v>1</v>
      </c>
      <c r="AW365">
        <v>0</v>
      </c>
      <c r="AX365">
        <v>0</v>
      </c>
      <c r="AY365">
        <v>0</v>
      </c>
      <c r="AZ365">
        <v>0</v>
      </c>
      <c r="BA365">
        <v>5.2</v>
      </c>
      <c r="BB365">
        <v>0</v>
      </c>
      <c r="BC365">
        <v>1</v>
      </c>
      <c r="BD365">
        <v>0</v>
      </c>
      <c r="BE365">
        <v>0</v>
      </c>
      <c r="BF365">
        <v>0</v>
      </c>
      <c r="BG365">
        <v>0</v>
      </c>
      <c r="BH365">
        <v>0</v>
      </c>
      <c r="BI365">
        <v>1</v>
      </c>
      <c r="BJ365">
        <v>0</v>
      </c>
      <c r="BK365">
        <v>5.0999999999999996</v>
      </c>
    </row>
    <row r="366" spans="1:63" x14ac:dyDescent="0.25">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7.8</v>
      </c>
      <c r="Q366" s="3">
        <v>0</v>
      </c>
      <c r="R366">
        <v>0</v>
      </c>
      <c r="S366" s="3">
        <v>0</v>
      </c>
      <c r="T366" s="3">
        <v>0</v>
      </c>
      <c r="U366">
        <v>0</v>
      </c>
      <c r="V366">
        <v>14.7</v>
      </c>
      <c r="W366">
        <v>0</v>
      </c>
      <c r="X366">
        <v>0</v>
      </c>
      <c r="Y366">
        <v>0</v>
      </c>
      <c r="Z366">
        <v>16</v>
      </c>
      <c r="AA366">
        <v>0</v>
      </c>
      <c r="AB366">
        <v>7.9</v>
      </c>
      <c r="AC366">
        <v>1</v>
      </c>
      <c r="AD366">
        <v>0</v>
      </c>
      <c r="AE366">
        <v>0</v>
      </c>
      <c r="AF366">
        <v>0</v>
      </c>
      <c r="AG366">
        <v>0</v>
      </c>
      <c r="AH366">
        <v>0</v>
      </c>
      <c r="AI366">
        <v>1</v>
      </c>
      <c r="AJ366">
        <v>0</v>
      </c>
      <c r="AK366">
        <v>7.2</v>
      </c>
      <c r="AL366">
        <v>0</v>
      </c>
      <c r="AM366">
        <v>0</v>
      </c>
      <c r="AN366">
        <v>0</v>
      </c>
      <c r="AO366">
        <v>0</v>
      </c>
      <c r="AP366">
        <v>1</v>
      </c>
      <c r="AQ366">
        <v>0</v>
      </c>
      <c r="AR366">
        <v>0</v>
      </c>
      <c r="AS366">
        <v>0</v>
      </c>
      <c r="AT366">
        <v>0</v>
      </c>
      <c r="AU366">
        <v>0</v>
      </c>
      <c r="AV366">
        <v>1</v>
      </c>
      <c r="AW366">
        <v>0</v>
      </c>
      <c r="AX366">
        <v>0</v>
      </c>
      <c r="AY366">
        <v>0</v>
      </c>
      <c r="AZ366">
        <v>8</v>
      </c>
      <c r="BA366">
        <v>0</v>
      </c>
      <c r="BB366">
        <v>0</v>
      </c>
      <c r="BC366">
        <v>1</v>
      </c>
      <c r="BD366">
        <v>7.7</v>
      </c>
      <c r="BE366">
        <v>0</v>
      </c>
      <c r="BF366">
        <v>0</v>
      </c>
      <c r="BG366">
        <v>0</v>
      </c>
      <c r="BH366">
        <v>0</v>
      </c>
      <c r="BI366">
        <v>1</v>
      </c>
      <c r="BJ366">
        <v>0</v>
      </c>
      <c r="BK366">
        <v>0</v>
      </c>
    </row>
    <row r="367" spans="1:63" x14ac:dyDescent="0.25">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7.9</v>
      </c>
      <c r="P367">
        <v>7.8</v>
      </c>
      <c r="Q367" s="3">
        <v>0</v>
      </c>
      <c r="R367">
        <v>0</v>
      </c>
      <c r="S367" s="3">
        <v>0</v>
      </c>
      <c r="T367" s="3">
        <v>8.1</v>
      </c>
      <c r="U367">
        <v>0</v>
      </c>
      <c r="V367">
        <v>8.1</v>
      </c>
      <c r="W367">
        <v>0</v>
      </c>
      <c r="X367">
        <v>7.2</v>
      </c>
      <c r="Y367">
        <v>0</v>
      </c>
      <c r="Z367">
        <v>8</v>
      </c>
      <c r="AA367">
        <v>15.9</v>
      </c>
      <c r="AB367">
        <v>7.9</v>
      </c>
      <c r="AC367">
        <v>1</v>
      </c>
      <c r="AD367">
        <v>7.7</v>
      </c>
      <c r="AE367">
        <v>8.1999999999999993</v>
      </c>
      <c r="AF367">
        <v>8.1</v>
      </c>
      <c r="AG367">
        <v>8.1</v>
      </c>
      <c r="AH367">
        <v>0</v>
      </c>
      <c r="AI367">
        <v>1</v>
      </c>
      <c r="AJ367">
        <v>8.1</v>
      </c>
      <c r="AK367">
        <v>14.4</v>
      </c>
      <c r="AL367">
        <v>0</v>
      </c>
      <c r="AM367">
        <v>0</v>
      </c>
      <c r="AN367">
        <v>0</v>
      </c>
      <c r="AO367">
        <v>0</v>
      </c>
      <c r="AP367">
        <v>1</v>
      </c>
      <c r="AQ367">
        <v>0</v>
      </c>
      <c r="AR367">
        <v>0</v>
      </c>
      <c r="AS367">
        <v>0</v>
      </c>
      <c r="AT367">
        <v>8.1</v>
      </c>
      <c r="AU367">
        <v>0</v>
      </c>
      <c r="AV367">
        <v>1</v>
      </c>
      <c r="AW367">
        <v>0</v>
      </c>
      <c r="AX367">
        <v>0</v>
      </c>
      <c r="AY367">
        <v>16.2</v>
      </c>
      <c r="AZ367">
        <v>8</v>
      </c>
      <c r="BA367">
        <v>0</v>
      </c>
      <c r="BB367">
        <v>7.9</v>
      </c>
      <c r="BC367">
        <v>1</v>
      </c>
      <c r="BD367">
        <v>15.5</v>
      </c>
      <c r="BE367">
        <v>8.1999999999999993</v>
      </c>
      <c r="BF367">
        <v>0</v>
      </c>
      <c r="BG367">
        <v>16.2</v>
      </c>
      <c r="BH367">
        <v>0</v>
      </c>
      <c r="BI367">
        <v>8.1</v>
      </c>
      <c r="BJ367">
        <v>0</v>
      </c>
      <c r="BK367">
        <v>8.1</v>
      </c>
    </row>
    <row r="368" spans="1:63" x14ac:dyDescent="0.25">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7.9</v>
      </c>
      <c r="P368">
        <v>1</v>
      </c>
      <c r="Q368" s="3">
        <v>0</v>
      </c>
      <c r="R368">
        <v>0</v>
      </c>
      <c r="S368" s="3">
        <v>0</v>
      </c>
      <c r="T368" s="3">
        <v>8.1</v>
      </c>
      <c r="U368">
        <v>0</v>
      </c>
      <c r="V368">
        <v>1</v>
      </c>
      <c r="W368">
        <v>0</v>
      </c>
      <c r="X368">
        <v>7.2</v>
      </c>
      <c r="Y368">
        <v>0</v>
      </c>
      <c r="Z368">
        <v>0</v>
      </c>
      <c r="AA368">
        <v>15.9</v>
      </c>
      <c r="AB368">
        <v>0</v>
      </c>
      <c r="AC368">
        <v>1</v>
      </c>
      <c r="AD368">
        <v>7.7</v>
      </c>
      <c r="AE368">
        <v>8.1999999999999993</v>
      </c>
      <c r="AF368">
        <v>8.1</v>
      </c>
      <c r="AG368">
        <v>8.1</v>
      </c>
      <c r="AH368">
        <v>0</v>
      </c>
      <c r="AI368">
        <v>1</v>
      </c>
      <c r="AJ368">
        <v>8.1</v>
      </c>
      <c r="AK368">
        <v>7.2</v>
      </c>
      <c r="AL368">
        <v>0</v>
      </c>
      <c r="AM368">
        <v>0</v>
      </c>
      <c r="AN368">
        <v>0</v>
      </c>
      <c r="AO368">
        <v>0</v>
      </c>
      <c r="AP368">
        <v>1</v>
      </c>
      <c r="AQ368">
        <v>0</v>
      </c>
      <c r="AR368">
        <v>0</v>
      </c>
      <c r="AS368">
        <v>0</v>
      </c>
      <c r="AT368">
        <v>8.1</v>
      </c>
      <c r="AU368">
        <v>0</v>
      </c>
      <c r="AV368">
        <v>1</v>
      </c>
      <c r="AW368">
        <v>0</v>
      </c>
      <c r="AX368">
        <v>0</v>
      </c>
      <c r="AY368">
        <v>16.2</v>
      </c>
      <c r="AZ368">
        <v>0</v>
      </c>
      <c r="BA368">
        <v>0</v>
      </c>
      <c r="BB368">
        <v>7.9</v>
      </c>
      <c r="BC368">
        <v>1</v>
      </c>
      <c r="BD368">
        <v>7.7</v>
      </c>
      <c r="BE368">
        <v>8.1999999999999993</v>
      </c>
      <c r="BF368">
        <v>0</v>
      </c>
      <c r="BG368">
        <v>16.2</v>
      </c>
      <c r="BH368">
        <v>0</v>
      </c>
      <c r="BI368">
        <v>8.1</v>
      </c>
      <c r="BJ368">
        <v>0</v>
      </c>
      <c r="BK368">
        <v>8.1</v>
      </c>
    </row>
    <row r="369" spans="1:63" x14ac:dyDescent="0.25">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7.8</v>
      </c>
      <c r="Q369" s="3">
        <v>0</v>
      </c>
      <c r="R369">
        <v>0</v>
      </c>
      <c r="S369" s="3">
        <v>0</v>
      </c>
      <c r="T369" s="3">
        <v>0</v>
      </c>
      <c r="U369">
        <v>0</v>
      </c>
      <c r="V369">
        <v>8.1</v>
      </c>
      <c r="W369">
        <v>0</v>
      </c>
      <c r="X369">
        <v>0</v>
      </c>
      <c r="Y369">
        <v>0</v>
      </c>
      <c r="Z369">
        <v>8</v>
      </c>
      <c r="AA369">
        <v>0</v>
      </c>
      <c r="AB369">
        <v>7.9</v>
      </c>
      <c r="AC369">
        <v>1</v>
      </c>
      <c r="AD369">
        <v>0</v>
      </c>
      <c r="AE369">
        <v>0</v>
      </c>
      <c r="AF369">
        <v>0</v>
      </c>
      <c r="AG369">
        <v>0</v>
      </c>
      <c r="AH369">
        <v>0</v>
      </c>
      <c r="AI369">
        <v>1</v>
      </c>
      <c r="AJ369">
        <v>0</v>
      </c>
      <c r="AK369">
        <v>7.2</v>
      </c>
      <c r="AL369">
        <v>0</v>
      </c>
      <c r="AM369">
        <v>0</v>
      </c>
      <c r="AN369">
        <v>0</v>
      </c>
      <c r="AO369">
        <v>0</v>
      </c>
      <c r="AP369">
        <v>1</v>
      </c>
      <c r="AQ369">
        <v>0</v>
      </c>
      <c r="AR369">
        <v>0</v>
      </c>
      <c r="AS369">
        <v>0</v>
      </c>
      <c r="AT369">
        <v>0</v>
      </c>
      <c r="AU369">
        <v>0</v>
      </c>
      <c r="AV369">
        <v>1</v>
      </c>
      <c r="AW369">
        <v>0</v>
      </c>
      <c r="AX369">
        <v>0</v>
      </c>
      <c r="AY369">
        <v>0</v>
      </c>
      <c r="AZ369">
        <v>8</v>
      </c>
      <c r="BA369">
        <v>0</v>
      </c>
      <c r="BB369">
        <v>0</v>
      </c>
      <c r="BC369">
        <v>1</v>
      </c>
      <c r="BD369">
        <v>7.7</v>
      </c>
      <c r="BE369">
        <v>0</v>
      </c>
      <c r="BF369">
        <v>0</v>
      </c>
      <c r="BG369">
        <v>0</v>
      </c>
      <c r="BH369">
        <v>0</v>
      </c>
      <c r="BI369">
        <v>1</v>
      </c>
      <c r="BJ369">
        <v>0</v>
      </c>
      <c r="BK369">
        <v>0</v>
      </c>
    </row>
    <row r="370" spans="1:63" x14ac:dyDescent="0.25">
      <c r="A370" s="3">
        <v>6</v>
      </c>
      <c r="B370" s="1">
        <v>6115</v>
      </c>
      <c r="C370" s="3" t="s">
        <v>1781</v>
      </c>
      <c r="D370" t="s">
        <v>1334</v>
      </c>
      <c r="E370" s="3">
        <v>1</v>
      </c>
      <c r="F370" t="s">
        <v>13767</v>
      </c>
      <c r="G370" s="3">
        <v>220104005</v>
      </c>
      <c r="H370">
        <v>220104</v>
      </c>
      <c r="I370" s="3" t="s">
        <v>13768</v>
      </c>
      <c r="J370" t="s">
        <v>10393</v>
      </c>
      <c r="K370" s="3">
        <v>1</v>
      </c>
      <c r="L370">
        <v>0</v>
      </c>
      <c r="M370" s="3">
        <v>1.8</v>
      </c>
      <c r="N370">
        <v>0</v>
      </c>
      <c r="O370" s="3">
        <v>0</v>
      </c>
      <c r="P370">
        <v>3.4</v>
      </c>
      <c r="Q370" s="3">
        <v>0</v>
      </c>
      <c r="R370">
        <v>3.4</v>
      </c>
      <c r="S370" s="3">
        <v>1.7</v>
      </c>
      <c r="T370" s="3">
        <v>0</v>
      </c>
      <c r="U370">
        <v>0</v>
      </c>
      <c r="V370">
        <v>1.6</v>
      </c>
      <c r="W370">
        <v>0</v>
      </c>
      <c r="X370">
        <v>1.6</v>
      </c>
      <c r="Y370">
        <v>1.8</v>
      </c>
      <c r="Z370">
        <v>1.8</v>
      </c>
      <c r="AA370">
        <v>0</v>
      </c>
      <c r="AB370">
        <v>0</v>
      </c>
      <c r="AC370">
        <v>1</v>
      </c>
      <c r="AD370">
        <v>0</v>
      </c>
      <c r="AE370">
        <v>0</v>
      </c>
      <c r="AF370">
        <v>0</v>
      </c>
      <c r="AG370">
        <v>0</v>
      </c>
      <c r="AH370">
        <v>0</v>
      </c>
      <c r="AI370">
        <v>1</v>
      </c>
      <c r="AJ370">
        <v>0</v>
      </c>
      <c r="AK370">
        <v>1.6</v>
      </c>
      <c r="AL370">
        <v>0</v>
      </c>
      <c r="AM370">
        <v>1.8</v>
      </c>
      <c r="AN370">
        <v>0</v>
      </c>
      <c r="AO370">
        <v>0</v>
      </c>
      <c r="AP370">
        <v>1.7</v>
      </c>
      <c r="AQ370">
        <v>1.7</v>
      </c>
      <c r="AR370">
        <v>0</v>
      </c>
      <c r="AS370">
        <v>0</v>
      </c>
      <c r="AT370">
        <v>0</v>
      </c>
      <c r="AU370">
        <v>0</v>
      </c>
      <c r="AV370">
        <v>1</v>
      </c>
      <c r="AW370">
        <v>0</v>
      </c>
      <c r="AX370">
        <v>0</v>
      </c>
      <c r="AY370">
        <v>0</v>
      </c>
      <c r="AZ370">
        <v>1.8</v>
      </c>
      <c r="BA370">
        <v>1.8</v>
      </c>
      <c r="BB370">
        <v>0</v>
      </c>
      <c r="BC370">
        <v>1.7</v>
      </c>
      <c r="BD370">
        <v>1.7</v>
      </c>
      <c r="BE370">
        <v>0</v>
      </c>
      <c r="BF370">
        <v>3.1</v>
      </c>
      <c r="BG370">
        <v>0</v>
      </c>
      <c r="BH370">
        <v>0</v>
      </c>
      <c r="BI370">
        <v>1</v>
      </c>
      <c r="BJ370">
        <v>0</v>
      </c>
      <c r="BK370">
        <v>0</v>
      </c>
    </row>
    <row r="371" spans="1:63" x14ac:dyDescent="0.25">
      <c r="A371" s="3">
        <v>6</v>
      </c>
      <c r="B371" s="1">
        <v>6115</v>
      </c>
      <c r="C371" s="3" t="s">
        <v>1781</v>
      </c>
      <c r="D371" t="s">
        <v>1334</v>
      </c>
      <c r="E371" s="3">
        <v>2</v>
      </c>
      <c r="F371" t="s">
        <v>13769</v>
      </c>
      <c r="G371" s="3">
        <v>220104005</v>
      </c>
      <c r="H371">
        <v>220104</v>
      </c>
      <c r="I371" s="3" t="s">
        <v>13768</v>
      </c>
      <c r="J371" t="s">
        <v>10393</v>
      </c>
      <c r="K371" s="3">
        <v>2</v>
      </c>
      <c r="L371">
        <v>1.8</v>
      </c>
      <c r="M371" s="3">
        <v>7.1</v>
      </c>
      <c r="N371">
        <v>5.3</v>
      </c>
      <c r="O371" s="3">
        <v>10.4</v>
      </c>
      <c r="P371">
        <v>10.3</v>
      </c>
      <c r="Q371" s="3">
        <v>6.8</v>
      </c>
      <c r="R371">
        <v>4.8</v>
      </c>
      <c r="S371" s="3">
        <v>6.3</v>
      </c>
      <c r="T371" s="3">
        <v>1.5</v>
      </c>
      <c r="U371">
        <v>1.5</v>
      </c>
      <c r="V371">
        <v>7.5</v>
      </c>
      <c r="W371">
        <v>3</v>
      </c>
      <c r="X371">
        <v>4.7</v>
      </c>
      <c r="Y371">
        <v>3.6</v>
      </c>
      <c r="Z371">
        <v>1.8</v>
      </c>
      <c r="AA371">
        <v>5.3</v>
      </c>
      <c r="AB371">
        <v>6.9</v>
      </c>
      <c r="AC371">
        <v>8.6</v>
      </c>
      <c r="AD371">
        <v>8.5</v>
      </c>
      <c r="AE371">
        <v>1.6</v>
      </c>
      <c r="AF371">
        <v>1.6</v>
      </c>
      <c r="AG371">
        <v>3.1</v>
      </c>
      <c r="AH371">
        <v>9.1</v>
      </c>
      <c r="AI371">
        <v>3</v>
      </c>
      <c r="AJ371">
        <v>1.5</v>
      </c>
      <c r="AK371">
        <v>3.1</v>
      </c>
      <c r="AL371">
        <v>3.6</v>
      </c>
      <c r="AM371">
        <v>3.5</v>
      </c>
      <c r="AN371">
        <v>1.8</v>
      </c>
      <c r="AO371">
        <v>5.2</v>
      </c>
      <c r="AP371">
        <v>3.4</v>
      </c>
      <c r="AQ371">
        <v>3.4</v>
      </c>
      <c r="AR371">
        <v>4.7</v>
      </c>
      <c r="AS371">
        <v>3.1</v>
      </c>
      <c r="AT371">
        <v>1.5</v>
      </c>
      <c r="AU371">
        <v>1.5</v>
      </c>
      <c r="AV371">
        <v>3</v>
      </c>
      <c r="AW371">
        <v>1.5</v>
      </c>
      <c r="AX371">
        <v>6.3</v>
      </c>
      <c r="AY371">
        <v>1.8</v>
      </c>
      <c r="AZ371">
        <v>7.1</v>
      </c>
      <c r="BA371">
        <v>7</v>
      </c>
      <c r="BB371">
        <v>1.7</v>
      </c>
      <c r="BC371">
        <v>12</v>
      </c>
      <c r="BD371">
        <v>1.7</v>
      </c>
      <c r="BE371">
        <v>1.6</v>
      </c>
      <c r="BF371">
        <v>6.2</v>
      </c>
      <c r="BG371">
        <v>0</v>
      </c>
      <c r="BH371">
        <v>0</v>
      </c>
      <c r="BI371">
        <v>6</v>
      </c>
      <c r="BJ371">
        <v>3</v>
      </c>
      <c r="BK371">
        <v>1.5</v>
      </c>
    </row>
    <row r="372" spans="1:63" x14ac:dyDescent="0.25">
      <c r="A372" s="3">
        <v>6</v>
      </c>
      <c r="B372" s="1">
        <v>6115</v>
      </c>
      <c r="C372" s="3" t="s">
        <v>1781</v>
      </c>
      <c r="D372" t="s">
        <v>1334</v>
      </c>
      <c r="E372" s="3">
        <v>3</v>
      </c>
      <c r="F372" t="s">
        <v>13367</v>
      </c>
      <c r="G372" s="3">
        <v>220104005</v>
      </c>
      <c r="H372">
        <v>220104</v>
      </c>
      <c r="I372" s="3" t="s">
        <v>13768</v>
      </c>
      <c r="J372" t="s">
        <v>10393</v>
      </c>
      <c r="K372" s="3">
        <v>3</v>
      </c>
      <c r="L372">
        <v>1.8</v>
      </c>
      <c r="M372" s="3">
        <v>5.3</v>
      </c>
      <c r="N372">
        <v>5.3</v>
      </c>
      <c r="O372" s="3">
        <v>10.4</v>
      </c>
      <c r="P372">
        <v>6.9</v>
      </c>
      <c r="Q372" s="3">
        <v>6.8</v>
      </c>
      <c r="R372">
        <v>3.2</v>
      </c>
      <c r="S372" s="3">
        <v>4.7</v>
      </c>
      <c r="T372" s="3">
        <v>1.5</v>
      </c>
      <c r="U372">
        <v>1.5</v>
      </c>
      <c r="V372">
        <v>4.5</v>
      </c>
      <c r="W372">
        <v>3</v>
      </c>
      <c r="X372">
        <v>3.1</v>
      </c>
      <c r="Y372">
        <v>1.8</v>
      </c>
      <c r="Z372">
        <v>0</v>
      </c>
      <c r="AA372">
        <v>5.3</v>
      </c>
      <c r="AB372">
        <v>6.9</v>
      </c>
      <c r="AC372">
        <v>8.6</v>
      </c>
      <c r="AD372">
        <v>8.5</v>
      </c>
      <c r="AE372">
        <v>1.6</v>
      </c>
      <c r="AF372">
        <v>1.6</v>
      </c>
      <c r="AG372">
        <v>3.1</v>
      </c>
      <c r="AH372">
        <v>9.1</v>
      </c>
      <c r="AI372">
        <v>3</v>
      </c>
      <c r="AJ372">
        <v>1.5</v>
      </c>
      <c r="AK372">
        <v>1.6</v>
      </c>
      <c r="AL372">
        <v>3.6</v>
      </c>
      <c r="AM372">
        <v>1.8</v>
      </c>
      <c r="AN372">
        <v>1.8</v>
      </c>
      <c r="AO372">
        <v>5.2</v>
      </c>
      <c r="AP372">
        <v>1.7</v>
      </c>
      <c r="AQ372">
        <v>1.7</v>
      </c>
      <c r="AR372">
        <v>4.7</v>
      </c>
      <c r="AS372">
        <v>3.1</v>
      </c>
      <c r="AT372">
        <v>1.5</v>
      </c>
      <c r="AU372">
        <v>1.5</v>
      </c>
      <c r="AV372">
        <v>3</v>
      </c>
      <c r="AW372">
        <v>1.5</v>
      </c>
      <c r="AX372">
        <v>6.3</v>
      </c>
      <c r="AY372">
        <v>1.8</v>
      </c>
      <c r="AZ372">
        <v>5.3</v>
      </c>
      <c r="BA372">
        <v>5.3</v>
      </c>
      <c r="BB372">
        <v>1.7</v>
      </c>
      <c r="BC372">
        <v>10.3</v>
      </c>
      <c r="BD372">
        <v>0</v>
      </c>
      <c r="BE372">
        <v>1.6</v>
      </c>
      <c r="BF372">
        <v>3.1</v>
      </c>
      <c r="BG372">
        <v>0</v>
      </c>
      <c r="BH372">
        <v>0</v>
      </c>
      <c r="BI372">
        <v>6</v>
      </c>
      <c r="BJ372">
        <v>3</v>
      </c>
      <c r="BK372">
        <v>1.5</v>
      </c>
    </row>
    <row r="373" spans="1:63" x14ac:dyDescent="0.25">
      <c r="A373" s="3">
        <v>6</v>
      </c>
      <c r="B373" s="1">
        <v>6115</v>
      </c>
      <c r="C373" s="3" t="s">
        <v>1781</v>
      </c>
      <c r="D373" t="s">
        <v>1334</v>
      </c>
      <c r="E373" s="3">
        <v>4</v>
      </c>
      <c r="F373" t="s">
        <v>13369</v>
      </c>
      <c r="G373" s="3">
        <v>220104005</v>
      </c>
      <c r="H373">
        <v>220104</v>
      </c>
      <c r="I373" s="3" t="s">
        <v>13768</v>
      </c>
      <c r="J373" t="s">
        <v>10393</v>
      </c>
      <c r="K373" s="3">
        <v>4</v>
      </c>
      <c r="L373">
        <v>0</v>
      </c>
      <c r="M373" s="3">
        <v>1.8</v>
      </c>
      <c r="N373">
        <v>0</v>
      </c>
      <c r="O373" s="3">
        <v>0</v>
      </c>
      <c r="P373">
        <v>3.4</v>
      </c>
      <c r="Q373" s="3">
        <v>0</v>
      </c>
      <c r="R373">
        <v>1.6</v>
      </c>
      <c r="S373" s="3">
        <v>1.6</v>
      </c>
      <c r="T373" s="3">
        <v>0</v>
      </c>
      <c r="U373">
        <v>0</v>
      </c>
      <c r="V373">
        <v>3</v>
      </c>
      <c r="W373">
        <v>0</v>
      </c>
      <c r="X373">
        <v>1.6</v>
      </c>
      <c r="Y373">
        <v>1.8</v>
      </c>
      <c r="Z373">
        <v>1.8</v>
      </c>
      <c r="AA373">
        <v>0</v>
      </c>
      <c r="AB373">
        <v>0</v>
      </c>
      <c r="AC373">
        <v>1</v>
      </c>
      <c r="AD373">
        <v>0</v>
      </c>
      <c r="AE373">
        <v>0</v>
      </c>
      <c r="AF373">
        <v>0</v>
      </c>
      <c r="AG373">
        <v>0</v>
      </c>
      <c r="AH373">
        <v>0</v>
      </c>
      <c r="AI373">
        <v>1</v>
      </c>
      <c r="AJ373">
        <v>0</v>
      </c>
      <c r="AK373">
        <v>1.6</v>
      </c>
      <c r="AL373">
        <v>0</v>
      </c>
      <c r="AM373">
        <v>1.8</v>
      </c>
      <c r="AN373">
        <v>0</v>
      </c>
      <c r="AO373">
        <v>0</v>
      </c>
      <c r="AP373">
        <v>1.7</v>
      </c>
      <c r="AQ373">
        <v>1.7</v>
      </c>
      <c r="AR373">
        <v>0</v>
      </c>
      <c r="AS373">
        <v>0</v>
      </c>
      <c r="AT373">
        <v>0</v>
      </c>
      <c r="AU373">
        <v>0</v>
      </c>
      <c r="AV373">
        <v>1</v>
      </c>
      <c r="AW373">
        <v>0</v>
      </c>
      <c r="AX373">
        <v>0</v>
      </c>
      <c r="AY373">
        <v>0</v>
      </c>
      <c r="AZ373">
        <v>1.8</v>
      </c>
      <c r="BA373">
        <v>1.8</v>
      </c>
      <c r="BB373">
        <v>0</v>
      </c>
      <c r="BC373">
        <v>1.7</v>
      </c>
      <c r="BD373">
        <v>1.7</v>
      </c>
      <c r="BE373">
        <v>0</v>
      </c>
      <c r="BF373">
        <v>3.1</v>
      </c>
      <c r="BG373">
        <v>0</v>
      </c>
      <c r="BH373">
        <v>0</v>
      </c>
      <c r="BI373">
        <v>1</v>
      </c>
      <c r="BJ373">
        <v>0</v>
      </c>
      <c r="BK373">
        <v>0</v>
      </c>
    </row>
    <row r="374" spans="1:63" x14ac:dyDescent="0.25">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3.8</v>
      </c>
      <c r="P374">
        <v>1</v>
      </c>
      <c r="Q374" s="3">
        <v>0</v>
      </c>
      <c r="R374">
        <v>0</v>
      </c>
      <c r="S374" s="3">
        <v>0</v>
      </c>
      <c r="T374" s="3">
        <v>0</v>
      </c>
      <c r="U374">
        <v>3.4</v>
      </c>
      <c r="V374">
        <v>3.4</v>
      </c>
      <c r="W374">
        <v>0</v>
      </c>
      <c r="X374">
        <v>0</v>
      </c>
      <c r="Y374">
        <v>0</v>
      </c>
      <c r="Z374">
        <v>0</v>
      </c>
      <c r="AA374">
        <v>0</v>
      </c>
      <c r="AB374">
        <v>0</v>
      </c>
      <c r="AC374">
        <v>1</v>
      </c>
      <c r="AD374">
        <v>0</v>
      </c>
      <c r="AE374">
        <v>3.6</v>
      </c>
      <c r="AF374">
        <v>0</v>
      </c>
      <c r="AG374">
        <v>0</v>
      </c>
      <c r="AH374">
        <v>0</v>
      </c>
      <c r="AI374">
        <v>1</v>
      </c>
      <c r="AJ374">
        <v>3.3</v>
      </c>
      <c r="AK374">
        <v>6.6</v>
      </c>
      <c r="AL374">
        <v>0</v>
      </c>
      <c r="AM374">
        <v>0</v>
      </c>
      <c r="AN374">
        <v>0</v>
      </c>
      <c r="AO374">
        <v>0</v>
      </c>
      <c r="AP374">
        <v>1</v>
      </c>
      <c r="AQ374">
        <v>0</v>
      </c>
      <c r="AR374">
        <v>0</v>
      </c>
      <c r="AS374">
        <v>0</v>
      </c>
      <c r="AT374">
        <v>0</v>
      </c>
      <c r="AU374">
        <v>0</v>
      </c>
      <c r="AV374">
        <v>1</v>
      </c>
      <c r="AW374">
        <v>0</v>
      </c>
      <c r="AX374">
        <v>0</v>
      </c>
      <c r="AY374">
        <v>3.9</v>
      </c>
      <c r="AZ374">
        <v>0</v>
      </c>
      <c r="BA374">
        <v>0</v>
      </c>
      <c r="BB374">
        <v>0</v>
      </c>
      <c r="BC374">
        <v>1</v>
      </c>
      <c r="BD374">
        <v>0</v>
      </c>
      <c r="BE374">
        <v>0</v>
      </c>
      <c r="BF374">
        <v>0</v>
      </c>
      <c r="BG374">
        <v>0</v>
      </c>
      <c r="BH374">
        <v>3.6</v>
      </c>
      <c r="BI374">
        <v>1</v>
      </c>
      <c r="BJ374">
        <v>0</v>
      </c>
      <c r="BK374">
        <v>0</v>
      </c>
    </row>
    <row r="375" spans="1:63" x14ac:dyDescent="0.25">
      <c r="A375" s="3">
        <v>6</v>
      </c>
      <c r="B375" s="1">
        <v>6116</v>
      </c>
      <c r="C375" s="3" t="s">
        <v>1781</v>
      </c>
      <c r="D375" t="s">
        <v>1337</v>
      </c>
      <c r="E375" s="3">
        <v>2</v>
      </c>
      <c r="F375" t="s">
        <v>13769</v>
      </c>
      <c r="G375" s="3">
        <v>220104005</v>
      </c>
      <c r="H375">
        <v>220104</v>
      </c>
      <c r="I375" s="3" t="s">
        <v>13768</v>
      </c>
      <c r="J375" t="s">
        <v>10393</v>
      </c>
      <c r="K375" s="3">
        <v>2</v>
      </c>
      <c r="L375">
        <v>3.9</v>
      </c>
      <c r="M375" s="3">
        <v>0</v>
      </c>
      <c r="N375">
        <v>0</v>
      </c>
      <c r="O375" s="3">
        <v>3.8</v>
      </c>
      <c r="P375">
        <v>3.7</v>
      </c>
      <c r="Q375" s="3">
        <v>3.6</v>
      </c>
      <c r="R375">
        <v>3.7</v>
      </c>
      <c r="S375" s="3">
        <v>3.7</v>
      </c>
      <c r="T375" s="3">
        <v>11</v>
      </c>
      <c r="U375">
        <v>7.3</v>
      </c>
      <c r="V375">
        <v>7.2</v>
      </c>
      <c r="W375">
        <v>0</v>
      </c>
      <c r="X375">
        <v>6.6</v>
      </c>
      <c r="Y375">
        <v>3.9</v>
      </c>
      <c r="Z375">
        <v>11.6</v>
      </c>
      <c r="AA375">
        <v>0</v>
      </c>
      <c r="AB375">
        <v>15</v>
      </c>
      <c r="AC375">
        <v>7.4</v>
      </c>
      <c r="AD375">
        <v>7.3</v>
      </c>
      <c r="AE375">
        <v>11.2</v>
      </c>
      <c r="AF375">
        <v>0</v>
      </c>
      <c r="AG375">
        <v>3.7</v>
      </c>
      <c r="AH375">
        <v>0</v>
      </c>
      <c r="AI375">
        <v>7.2</v>
      </c>
      <c r="AJ375">
        <v>7.1</v>
      </c>
      <c r="AK375">
        <v>9.9</v>
      </c>
      <c r="AL375">
        <v>7.9</v>
      </c>
      <c r="AM375">
        <v>3.9</v>
      </c>
      <c r="AN375">
        <v>0</v>
      </c>
      <c r="AO375">
        <v>0</v>
      </c>
      <c r="AP375">
        <v>1</v>
      </c>
      <c r="AQ375">
        <v>0</v>
      </c>
      <c r="AR375">
        <v>0</v>
      </c>
      <c r="AS375">
        <v>0</v>
      </c>
      <c r="AT375">
        <v>3.7</v>
      </c>
      <c r="AU375">
        <v>3.6</v>
      </c>
      <c r="AV375">
        <v>3.6</v>
      </c>
      <c r="AW375">
        <v>3.5</v>
      </c>
      <c r="AX375">
        <v>6.6</v>
      </c>
      <c r="AY375">
        <v>3.9</v>
      </c>
      <c r="AZ375">
        <v>0</v>
      </c>
      <c r="BA375">
        <v>0</v>
      </c>
      <c r="BB375">
        <v>0</v>
      </c>
      <c r="BC375">
        <v>3.7</v>
      </c>
      <c r="BD375">
        <v>7.3</v>
      </c>
      <c r="BE375">
        <v>11.2</v>
      </c>
      <c r="BF375">
        <v>7.4</v>
      </c>
      <c r="BG375">
        <v>0</v>
      </c>
      <c r="BH375">
        <v>3.6</v>
      </c>
      <c r="BI375">
        <v>3.6</v>
      </c>
      <c r="BJ375">
        <v>3.5</v>
      </c>
      <c r="BK375">
        <v>11</v>
      </c>
    </row>
    <row r="376" spans="1:63" x14ac:dyDescent="0.25">
      <c r="A376" s="3">
        <v>6</v>
      </c>
      <c r="B376" s="1">
        <v>6116</v>
      </c>
      <c r="C376" s="3" t="s">
        <v>1781</v>
      </c>
      <c r="D376" t="s">
        <v>1337</v>
      </c>
      <c r="E376" s="3">
        <v>3</v>
      </c>
      <c r="F376" t="s">
        <v>13367</v>
      </c>
      <c r="G376" s="3">
        <v>220104005</v>
      </c>
      <c r="H376">
        <v>220104</v>
      </c>
      <c r="I376" s="3" t="s">
        <v>13768</v>
      </c>
      <c r="J376" t="s">
        <v>10393</v>
      </c>
      <c r="K376" s="3">
        <v>3</v>
      </c>
      <c r="L376">
        <v>3.9</v>
      </c>
      <c r="M376" s="3">
        <v>0</v>
      </c>
      <c r="N376">
        <v>0</v>
      </c>
      <c r="O376" s="3">
        <v>0</v>
      </c>
      <c r="P376">
        <v>3.7</v>
      </c>
      <c r="Q376" s="3">
        <v>3.6</v>
      </c>
      <c r="R376">
        <v>3.7</v>
      </c>
      <c r="S376" s="3">
        <v>3.7</v>
      </c>
      <c r="T376" s="3">
        <v>11</v>
      </c>
      <c r="U376">
        <v>3.6</v>
      </c>
      <c r="V376">
        <v>3.6</v>
      </c>
      <c r="W376">
        <v>0</v>
      </c>
      <c r="X376">
        <v>3.3</v>
      </c>
      <c r="Y376">
        <v>3.9</v>
      </c>
      <c r="Z376">
        <v>11.6</v>
      </c>
      <c r="AA376">
        <v>0</v>
      </c>
      <c r="AB376">
        <v>15</v>
      </c>
      <c r="AC376">
        <v>7.4</v>
      </c>
      <c r="AD376">
        <v>7.3</v>
      </c>
      <c r="AE376">
        <v>7.5</v>
      </c>
      <c r="AF376">
        <v>0</v>
      </c>
      <c r="AG376">
        <v>3.7</v>
      </c>
      <c r="AH376">
        <v>0</v>
      </c>
      <c r="AI376">
        <v>7.2</v>
      </c>
      <c r="AJ376">
        <v>0</v>
      </c>
      <c r="AK376">
        <v>6.6</v>
      </c>
      <c r="AL376">
        <v>7.9</v>
      </c>
      <c r="AM376">
        <v>3.9</v>
      </c>
      <c r="AN376">
        <v>0</v>
      </c>
      <c r="AO376">
        <v>0</v>
      </c>
      <c r="AP376">
        <v>1</v>
      </c>
      <c r="AQ376">
        <v>0</v>
      </c>
      <c r="AR376">
        <v>0</v>
      </c>
      <c r="AS376">
        <v>0</v>
      </c>
      <c r="AT376">
        <v>3.7</v>
      </c>
      <c r="AU376">
        <v>3.6</v>
      </c>
      <c r="AV376">
        <v>3.6</v>
      </c>
      <c r="AW376">
        <v>3.5</v>
      </c>
      <c r="AX376">
        <v>6.6</v>
      </c>
      <c r="AY376">
        <v>0</v>
      </c>
      <c r="AZ376">
        <v>0</v>
      </c>
      <c r="BA376">
        <v>0</v>
      </c>
      <c r="BB376">
        <v>0</v>
      </c>
      <c r="BC376">
        <v>3.7</v>
      </c>
      <c r="BD376">
        <v>7.3</v>
      </c>
      <c r="BE376">
        <v>11.2</v>
      </c>
      <c r="BF376">
        <v>7.4</v>
      </c>
      <c r="BG376">
        <v>0</v>
      </c>
      <c r="BH376">
        <v>0</v>
      </c>
      <c r="BI376">
        <v>3.6</v>
      </c>
      <c r="BJ376">
        <v>3.5</v>
      </c>
      <c r="BK376">
        <v>11</v>
      </c>
    </row>
    <row r="377" spans="1:63" x14ac:dyDescent="0.25">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3.8</v>
      </c>
      <c r="P377">
        <v>1</v>
      </c>
      <c r="Q377" s="3">
        <v>0</v>
      </c>
      <c r="R377">
        <v>0</v>
      </c>
      <c r="S377" s="3">
        <v>0</v>
      </c>
      <c r="T377" s="3">
        <v>0</v>
      </c>
      <c r="U377">
        <v>3.6</v>
      </c>
      <c r="V377">
        <v>3.6</v>
      </c>
      <c r="W377">
        <v>0</v>
      </c>
      <c r="X377">
        <v>3.3</v>
      </c>
      <c r="Y377">
        <v>0</v>
      </c>
      <c r="Z377">
        <v>0</v>
      </c>
      <c r="AA377">
        <v>0</v>
      </c>
      <c r="AB377">
        <v>0</v>
      </c>
      <c r="AC377">
        <v>1</v>
      </c>
      <c r="AD377">
        <v>0</v>
      </c>
      <c r="AE377">
        <v>3.7</v>
      </c>
      <c r="AF377">
        <v>0</v>
      </c>
      <c r="AG377">
        <v>0</v>
      </c>
      <c r="AH377">
        <v>0</v>
      </c>
      <c r="AI377">
        <v>1</v>
      </c>
      <c r="AJ377">
        <v>7.1</v>
      </c>
      <c r="AK377">
        <v>3.3</v>
      </c>
      <c r="AL377">
        <v>0</v>
      </c>
      <c r="AM377">
        <v>0</v>
      </c>
      <c r="AN377">
        <v>0</v>
      </c>
      <c r="AO377">
        <v>0</v>
      </c>
      <c r="AP377">
        <v>1</v>
      </c>
      <c r="AQ377">
        <v>0</v>
      </c>
      <c r="AR377">
        <v>0</v>
      </c>
      <c r="AS377">
        <v>0</v>
      </c>
      <c r="AT377">
        <v>0</v>
      </c>
      <c r="AU377">
        <v>0</v>
      </c>
      <c r="AV377">
        <v>1</v>
      </c>
      <c r="AW377">
        <v>0</v>
      </c>
      <c r="AX377">
        <v>0</v>
      </c>
      <c r="AY377">
        <v>3.9</v>
      </c>
      <c r="AZ377">
        <v>0</v>
      </c>
      <c r="BA377">
        <v>0</v>
      </c>
      <c r="BB377">
        <v>0</v>
      </c>
      <c r="BC377">
        <v>1</v>
      </c>
      <c r="BD377">
        <v>0</v>
      </c>
      <c r="BE377">
        <v>0</v>
      </c>
      <c r="BF377">
        <v>0</v>
      </c>
      <c r="BG377">
        <v>0</v>
      </c>
      <c r="BH377">
        <v>3.6</v>
      </c>
      <c r="BI377">
        <v>1</v>
      </c>
      <c r="BJ377">
        <v>0</v>
      </c>
      <c r="BK377">
        <v>0</v>
      </c>
    </row>
    <row r="378" spans="1:63" x14ac:dyDescent="0.25">
      <c r="A378" s="3">
        <v>6</v>
      </c>
      <c r="B378" s="1">
        <v>6117</v>
      </c>
      <c r="C378" s="3" t="s">
        <v>1781</v>
      </c>
      <c r="D378" t="s">
        <v>1035</v>
      </c>
      <c r="E378" s="3">
        <v>1</v>
      </c>
      <c r="F378" t="s">
        <v>13767</v>
      </c>
      <c r="G378" s="3">
        <v>220104005</v>
      </c>
      <c r="H378">
        <v>220104</v>
      </c>
      <c r="I378" s="3" t="s">
        <v>13768</v>
      </c>
      <c r="J378" t="s">
        <v>10393</v>
      </c>
      <c r="K378" s="3">
        <v>1</v>
      </c>
      <c r="L378">
        <v>0</v>
      </c>
      <c r="M378" s="3">
        <v>0</v>
      </c>
      <c r="N378">
        <v>2.2000000000000002</v>
      </c>
      <c r="O378" s="3">
        <v>2.2000000000000002</v>
      </c>
      <c r="P378">
        <v>1</v>
      </c>
      <c r="Q378" s="3">
        <v>2.1</v>
      </c>
      <c r="R378">
        <v>0</v>
      </c>
      <c r="S378" s="3">
        <v>0</v>
      </c>
      <c r="T378" s="3">
        <v>0</v>
      </c>
      <c r="U378">
        <v>2</v>
      </c>
      <c r="V378">
        <v>1</v>
      </c>
      <c r="W378">
        <v>2</v>
      </c>
      <c r="X378">
        <v>0</v>
      </c>
      <c r="Y378">
        <v>0</v>
      </c>
      <c r="Z378">
        <v>0</v>
      </c>
      <c r="AA378">
        <v>2.2000000000000002</v>
      </c>
      <c r="AB378">
        <v>4.4000000000000004</v>
      </c>
      <c r="AC378">
        <v>1</v>
      </c>
      <c r="AD378">
        <v>0</v>
      </c>
      <c r="AE378">
        <v>2.1</v>
      </c>
      <c r="AF378">
        <v>0</v>
      </c>
      <c r="AG378">
        <v>0</v>
      </c>
      <c r="AH378">
        <v>6.1</v>
      </c>
      <c r="AI378">
        <v>1</v>
      </c>
      <c r="AJ378">
        <v>0</v>
      </c>
      <c r="AK378">
        <v>0</v>
      </c>
      <c r="AL378">
        <v>0</v>
      </c>
      <c r="AM378">
        <v>2.2000000000000002</v>
      </c>
      <c r="AN378">
        <v>0</v>
      </c>
      <c r="AO378">
        <v>0</v>
      </c>
      <c r="AP378">
        <v>1</v>
      </c>
      <c r="AQ378">
        <v>0</v>
      </c>
      <c r="AR378">
        <v>0</v>
      </c>
      <c r="AS378">
        <v>2</v>
      </c>
      <c r="AT378">
        <v>4</v>
      </c>
      <c r="AU378">
        <v>0</v>
      </c>
      <c r="AV378">
        <v>3.9</v>
      </c>
      <c r="AW378">
        <v>1.9</v>
      </c>
      <c r="AX378">
        <v>4</v>
      </c>
      <c r="AY378">
        <v>4.5</v>
      </c>
      <c r="AZ378">
        <v>0</v>
      </c>
      <c r="BA378">
        <v>0</v>
      </c>
      <c r="BB378">
        <v>2.2000000000000002</v>
      </c>
      <c r="BC378">
        <v>1</v>
      </c>
      <c r="BD378">
        <v>0</v>
      </c>
      <c r="BE378">
        <v>4.0999999999999996</v>
      </c>
      <c r="BF378">
        <v>0</v>
      </c>
      <c r="BG378">
        <v>2</v>
      </c>
      <c r="BH378">
        <v>0</v>
      </c>
      <c r="BI378">
        <v>1</v>
      </c>
      <c r="BJ378">
        <v>0</v>
      </c>
      <c r="BK378">
        <v>0</v>
      </c>
    </row>
    <row r="379" spans="1:63" x14ac:dyDescent="0.25">
      <c r="A379" s="3">
        <v>6</v>
      </c>
      <c r="B379" s="1">
        <v>6117</v>
      </c>
      <c r="C379" s="3" t="s">
        <v>1781</v>
      </c>
      <c r="D379" t="s">
        <v>1035</v>
      </c>
      <c r="E379" s="3">
        <v>2</v>
      </c>
      <c r="F379" t="s">
        <v>13769</v>
      </c>
      <c r="G379" s="3">
        <v>220104005</v>
      </c>
      <c r="H379">
        <v>220104</v>
      </c>
      <c r="I379" s="3" t="s">
        <v>13768</v>
      </c>
      <c r="J379" t="s">
        <v>10393</v>
      </c>
      <c r="K379" s="3">
        <v>2</v>
      </c>
      <c r="L379">
        <v>2.2999999999999998</v>
      </c>
      <c r="M379" s="3">
        <v>4.5</v>
      </c>
      <c r="N379">
        <v>6.6</v>
      </c>
      <c r="O379" s="3">
        <v>8.6999999999999993</v>
      </c>
      <c r="P379">
        <v>1</v>
      </c>
      <c r="Q379" s="3">
        <v>10.7</v>
      </c>
      <c r="R379">
        <v>6.2</v>
      </c>
      <c r="S379" s="3">
        <v>4.0999999999999996</v>
      </c>
      <c r="T379" s="3">
        <v>2</v>
      </c>
      <c r="U379">
        <v>2</v>
      </c>
      <c r="V379">
        <v>2</v>
      </c>
      <c r="W379">
        <v>1.9</v>
      </c>
      <c r="X379">
        <v>5.9</v>
      </c>
      <c r="Y379">
        <v>4.5</v>
      </c>
      <c r="Z379">
        <v>2.2000000000000002</v>
      </c>
      <c r="AA379">
        <v>6.6</v>
      </c>
      <c r="AB379">
        <v>6.6</v>
      </c>
      <c r="AC379">
        <v>2.2000000000000002</v>
      </c>
      <c r="AD379">
        <v>6.4</v>
      </c>
      <c r="AE379">
        <v>4.0999999999999996</v>
      </c>
      <c r="AF379">
        <v>8.1</v>
      </c>
      <c r="AG379">
        <v>4</v>
      </c>
      <c r="AH379">
        <v>2</v>
      </c>
      <c r="AI379">
        <v>2</v>
      </c>
      <c r="AJ379">
        <v>0</v>
      </c>
      <c r="AK379">
        <v>4</v>
      </c>
      <c r="AL379">
        <v>9</v>
      </c>
      <c r="AM379">
        <v>6.7</v>
      </c>
      <c r="AN379">
        <v>8.8000000000000007</v>
      </c>
      <c r="AO379">
        <v>10.9</v>
      </c>
      <c r="AP379">
        <v>6.5</v>
      </c>
      <c r="AQ379">
        <v>12.8</v>
      </c>
      <c r="AR379">
        <v>4.0999999999999996</v>
      </c>
      <c r="AS379">
        <v>4</v>
      </c>
      <c r="AT379">
        <v>12</v>
      </c>
      <c r="AU379">
        <v>2</v>
      </c>
      <c r="AV379">
        <v>15.7</v>
      </c>
      <c r="AW379">
        <v>7.8</v>
      </c>
      <c r="AX379">
        <v>15.8</v>
      </c>
      <c r="AY379">
        <v>6.8</v>
      </c>
      <c r="AZ379">
        <v>2.2000000000000002</v>
      </c>
      <c r="BA379">
        <v>0</v>
      </c>
      <c r="BB379">
        <v>6.6</v>
      </c>
      <c r="BC379">
        <v>4.3</v>
      </c>
      <c r="BD379">
        <v>15</v>
      </c>
      <c r="BE379">
        <v>6.1</v>
      </c>
      <c r="BF379">
        <v>2</v>
      </c>
      <c r="BG379">
        <v>2</v>
      </c>
      <c r="BH379">
        <v>2</v>
      </c>
      <c r="BI379">
        <v>2</v>
      </c>
      <c r="BJ379">
        <v>3.9</v>
      </c>
      <c r="BK379">
        <v>2</v>
      </c>
    </row>
    <row r="380" spans="1:63" x14ac:dyDescent="0.25">
      <c r="A380" s="3">
        <v>6</v>
      </c>
      <c r="B380" s="1">
        <v>6117</v>
      </c>
      <c r="C380" s="3" t="s">
        <v>1781</v>
      </c>
      <c r="D380" t="s">
        <v>1035</v>
      </c>
      <c r="E380" s="3">
        <v>3</v>
      </c>
      <c r="F380" t="s">
        <v>13367</v>
      </c>
      <c r="G380" s="3">
        <v>220104005</v>
      </c>
      <c r="H380">
        <v>220104</v>
      </c>
      <c r="I380" s="3" t="s">
        <v>13768</v>
      </c>
      <c r="J380" t="s">
        <v>10393</v>
      </c>
      <c r="K380" s="3">
        <v>3</v>
      </c>
      <c r="L380">
        <v>2.2999999999999998</v>
      </c>
      <c r="M380" s="3">
        <v>4.5</v>
      </c>
      <c r="N380">
        <v>4.4000000000000004</v>
      </c>
      <c r="O380" s="3">
        <v>6.6</v>
      </c>
      <c r="P380">
        <v>1</v>
      </c>
      <c r="Q380" s="3">
        <v>8.6</v>
      </c>
      <c r="R380">
        <v>6.2</v>
      </c>
      <c r="S380" s="3">
        <v>4.0999999999999996</v>
      </c>
      <c r="T380" s="3">
        <v>2</v>
      </c>
      <c r="U380">
        <v>0</v>
      </c>
      <c r="V380">
        <v>2</v>
      </c>
      <c r="W380">
        <v>0</v>
      </c>
      <c r="X380">
        <v>5.9</v>
      </c>
      <c r="Y380">
        <v>4.5</v>
      </c>
      <c r="Z380">
        <v>2.2000000000000002</v>
      </c>
      <c r="AA380">
        <v>4.4000000000000004</v>
      </c>
      <c r="AB380">
        <v>2.2000000000000002</v>
      </c>
      <c r="AC380">
        <v>2.2000000000000002</v>
      </c>
      <c r="AD380">
        <v>6.4</v>
      </c>
      <c r="AE380">
        <v>2.1</v>
      </c>
      <c r="AF380">
        <v>8.1</v>
      </c>
      <c r="AG380">
        <v>4</v>
      </c>
      <c r="AH380">
        <v>0</v>
      </c>
      <c r="AI380">
        <v>2</v>
      </c>
      <c r="AJ380">
        <v>0</v>
      </c>
      <c r="AK380">
        <v>4</v>
      </c>
      <c r="AL380">
        <v>9</v>
      </c>
      <c r="AM380">
        <v>4.5</v>
      </c>
      <c r="AN380">
        <v>8.8000000000000007</v>
      </c>
      <c r="AO380">
        <v>10.9</v>
      </c>
      <c r="AP380">
        <v>6.5</v>
      </c>
      <c r="AQ380">
        <v>12.8</v>
      </c>
      <c r="AR380">
        <v>4.0999999999999996</v>
      </c>
      <c r="AS380">
        <v>2</v>
      </c>
      <c r="AT380">
        <v>8</v>
      </c>
      <c r="AU380">
        <v>2</v>
      </c>
      <c r="AV380">
        <v>11.8</v>
      </c>
      <c r="AW380">
        <v>5.8</v>
      </c>
      <c r="AX380">
        <v>9.9</v>
      </c>
      <c r="AY380">
        <v>2.2999999999999998</v>
      </c>
      <c r="AZ380">
        <v>2.2000000000000002</v>
      </c>
      <c r="BA380">
        <v>0</v>
      </c>
      <c r="BB380">
        <v>4.4000000000000004</v>
      </c>
      <c r="BC380">
        <v>4.3</v>
      </c>
      <c r="BD380">
        <v>15</v>
      </c>
      <c r="BE380">
        <v>2</v>
      </c>
      <c r="BF380">
        <v>2</v>
      </c>
      <c r="BG380">
        <v>0</v>
      </c>
      <c r="BH380">
        <v>2</v>
      </c>
      <c r="BI380">
        <v>2</v>
      </c>
      <c r="BJ380">
        <v>3.9</v>
      </c>
      <c r="BK380">
        <v>2</v>
      </c>
    </row>
    <row r="381" spans="1:63" x14ac:dyDescent="0.25">
      <c r="A381" s="3">
        <v>6</v>
      </c>
      <c r="B381" s="1">
        <v>6117</v>
      </c>
      <c r="C381" s="3" t="s">
        <v>1781</v>
      </c>
      <c r="D381" t="s">
        <v>1035</v>
      </c>
      <c r="E381" s="3">
        <v>4</v>
      </c>
      <c r="F381" t="s">
        <v>13369</v>
      </c>
      <c r="G381" s="3">
        <v>220104005</v>
      </c>
      <c r="H381">
        <v>220104</v>
      </c>
      <c r="I381" s="3" t="s">
        <v>13768</v>
      </c>
      <c r="J381" t="s">
        <v>10393</v>
      </c>
      <c r="K381" s="3">
        <v>4</v>
      </c>
      <c r="L381">
        <v>0</v>
      </c>
      <c r="M381" s="3">
        <v>0</v>
      </c>
      <c r="N381">
        <v>2.2000000000000002</v>
      </c>
      <c r="O381" s="3">
        <v>2.2000000000000002</v>
      </c>
      <c r="P381">
        <v>1</v>
      </c>
      <c r="Q381" s="3">
        <v>2.1</v>
      </c>
      <c r="R381">
        <v>0</v>
      </c>
      <c r="S381" s="3">
        <v>0</v>
      </c>
      <c r="T381" s="3">
        <v>0</v>
      </c>
      <c r="U381">
        <v>2</v>
      </c>
      <c r="V381">
        <v>1</v>
      </c>
      <c r="W381">
        <v>1.9</v>
      </c>
      <c r="X381">
        <v>0</v>
      </c>
      <c r="Y381">
        <v>0</v>
      </c>
      <c r="Z381">
        <v>0</v>
      </c>
      <c r="AA381">
        <v>2.2000000000000002</v>
      </c>
      <c r="AB381">
        <v>4.4000000000000004</v>
      </c>
      <c r="AC381">
        <v>1</v>
      </c>
      <c r="AD381">
        <v>0</v>
      </c>
      <c r="AE381">
        <v>2.1</v>
      </c>
      <c r="AF381">
        <v>0</v>
      </c>
      <c r="AG381">
        <v>0</v>
      </c>
      <c r="AH381">
        <v>2</v>
      </c>
      <c r="AI381">
        <v>1</v>
      </c>
      <c r="AJ381">
        <v>0</v>
      </c>
      <c r="AK381">
        <v>0</v>
      </c>
      <c r="AL381">
        <v>0</v>
      </c>
      <c r="AM381">
        <v>2.2000000000000002</v>
      </c>
      <c r="AN381">
        <v>0</v>
      </c>
      <c r="AO381">
        <v>0</v>
      </c>
      <c r="AP381">
        <v>1</v>
      </c>
      <c r="AQ381">
        <v>0</v>
      </c>
      <c r="AR381">
        <v>0</v>
      </c>
      <c r="AS381">
        <v>2</v>
      </c>
      <c r="AT381">
        <v>4</v>
      </c>
      <c r="AU381">
        <v>0</v>
      </c>
      <c r="AV381">
        <v>3.9</v>
      </c>
      <c r="AW381">
        <v>1.9</v>
      </c>
      <c r="AX381">
        <v>5.9</v>
      </c>
      <c r="AY381">
        <v>4.5</v>
      </c>
      <c r="AZ381">
        <v>0</v>
      </c>
      <c r="BA381">
        <v>0</v>
      </c>
      <c r="BB381">
        <v>2.2000000000000002</v>
      </c>
      <c r="BC381">
        <v>1</v>
      </c>
      <c r="BD381">
        <v>0</v>
      </c>
      <c r="BE381">
        <v>4.0999999999999996</v>
      </c>
      <c r="BF381">
        <v>0</v>
      </c>
      <c r="BG381">
        <v>2</v>
      </c>
      <c r="BH381">
        <v>0</v>
      </c>
      <c r="BI381">
        <v>1</v>
      </c>
      <c r="BJ381">
        <v>0</v>
      </c>
      <c r="BK381">
        <v>0</v>
      </c>
    </row>
    <row r="382" spans="1:63" x14ac:dyDescent="0.25">
      <c r="A382" s="3">
        <v>6</v>
      </c>
      <c r="B382" s="1">
        <v>6201</v>
      </c>
      <c r="C382" s="3" t="s">
        <v>1781</v>
      </c>
      <c r="D382" t="s">
        <v>1342</v>
      </c>
      <c r="E382" s="3">
        <v>1</v>
      </c>
      <c r="F382" t="s">
        <v>13767</v>
      </c>
      <c r="G382" s="3">
        <v>220104005</v>
      </c>
      <c r="H382">
        <v>220104</v>
      </c>
      <c r="I382" s="3" t="s">
        <v>13768</v>
      </c>
      <c r="J382" t="s">
        <v>10393</v>
      </c>
      <c r="K382" s="3">
        <v>1</v>
      </c>
      <c r="L382">
        <v>0</v>
      </c>
      <c r="M382" s="3">
        <v>6.8</v>
      </c>
      <c r="N382">
        <v>0</v>
      </c>
      <c r="O382" s="3">
        <v>0</v>
      </c>
      <c r="P382">
        <v>6.4</v>
      </c>
      <c r="Q382" s="3">
        <v>0</v>
      </c>
      <c r="R382">
        <v>0</v>
      </c>
      <c r="S382" s="3">
        <v>6.1</v>
      </c>
      <c r="T382" s="3">
        <v>0</v>
      </c>
      <c r="U382">
        <v>0</v>
      </c>
      <c r="V382">
        <v>1</v>
      </c>
      <c r="W382">
        <v>0</v>
      </c>
      <c r="X382">
        <v>0</v>
      </c>
      <c r="Y382">
        <v>0</v>
      </c>
      <c r="Z382">
        <v>0</v>
      </c>
      <c r="AA382">
        <v>0</v>
      </c>
      <c r="AB382">
        <v>6.5</v>
      </c>
      <c r="AC382">
        <v>6.4</v>
      </c>
      <c r="AD382">
        <v>0</v>
      </c>
      <c r="AE382">
        <v>0</v>
      </c>
      <c r="AF382">
        <v>0</v>
      </c>
      <c r="AG382">
        <v>0</v>
      </c>
      <c r="AH382">
        <v>0</v>
      </c>
      <c r="AI382">
        <v>1</v>
      </c>
      <c r="AJ382">
        <v>0</v>
      </c>
      <c r="AK382">
        <v>0</v>
      </c>
      <c r="AL382">
        <v>0</v>
      </c>
      <c r="AM382">
        <v>0</v>
      </c>
      <c r="AN382">
        <v>0</v>
      </c>
      <c r="AO382">
        <v>0</v>
      </c>
      <c r="AP382">
        <v>1</v>
      </c>
      <c r="AQ382">
        <v>6.3</v>
      </c>
      <c r="AR382">
        <v>0</v>
      </c>
      <c r="AS382">
        <v>0</v>
      </c>
      <c r="AT382">
        <v>0</v>
      </c>
      <c r="AU382">
        <v>6.1</v>
      </c>
      <c r="AV382">
        <v>1</v>
      </c>
      <c r="AW382">
        <v>6</v>
      </c>
      <c r="AX382">
        <v>0</v>
      </c>
      <c r="AY382">
        <v>0</v>
      </c>
      <c r="AZ382">
        <v>0</v>
      </c>
      <c r="BA382">
        <v>0</v>
      </c>
      <c r="BB382">
        <v>0</v>
      </c>
      <c r="BC382">
        <v>1</v>
      </c>
      <c r="BD382">
        <v>0</v>
      </c>
      <c r="BE382">
        <v>0</v>
      </c>
      <c r="BF382">
        <v>6.3</v>
      </c>
      <c r="BG382">
        <v>0</v>
      </c>
      <c r="BH382">
        <v>0</v>
      </c>
      <c r="BI382">
        <v>1</v>
      </c>
      <c r="BJ382">
        <v>0</v>
      </c>
      <c r="BK382">
        <v>0</v>
      </c>
    </row>
    <row r="383" spans="1:63" x14ac:dyDescent="0.25">
      <c r="A383" s="3">
        <v>6</v>
      </c>
      <c r="B383" s="1">
        <v>6201</v>
      </c>
      <c r="C383" s="3" t="s">
        <v>1781</v>
      </c>
      <c r="D383" t="s">
        <v>1342</v>
      </c>
      <c r="E383" s="3">
        <v>2</v>
      </c>
      <c r="F383" t="s">
        <v>13769</v>
      </c>
      <c r="G383" s="3">
        <v>220104005</v>
      </c>
      <c r="H383">
        <v>220104</v>
      </c>
      <c r="I383" s="3" t="s">
        <v>13768</v>
      </c>
      <c r="J383" t="s">
        <v>10393</v>
      </c>
      <c r="K383" s="3">
        <v>2</v>
      </c>
      <c r="L383">
        <v>0</v>
      </c>
      <c r="M383" s="3">
        <v>6.8</v>
      </c>
      <c r="N383">
        <v>6.6</v>
      </c>
      <c r="O383" s="3">
        <v>13</v>
      </c>
      <c r="P383">
        <v>6.4</v>
      </c>
      <c r="Q383" s="3">
        <v>6.3</v>
      </c>
      <c r="R383">
        <v>0</v>
      </c>
      <c r="S383" s="3">
        <v>6.4</v>
      </c>
      <c r="T383" s="3">
        <v>6.3</v>
      </c>
      <c r="U383">
        <v>6.2</v>
      </c>
      <c r="V383">
        <v>6.1</v>
      </c>
      <c r="W383">
        <v>18.100000000000001</v>
      </c>
      <c r="X383">
        <v>5.6</v>
      </c>
      <c r="Y383">
        <v>0</v>
      </c>
      <c r="Z383">
        <v>6.8</v>
      </c>
      <c r="AA383">
        <v>0</v>
      </c>
      <c r="AB383">
        <v>13</v>
      </c>
      <c r="AC383">
        <v>12.8</v>
      </c>
      <c r="AD383">
        <v>0</v>
      </c>
      <c r="AE383">
        <v>0</v>
      </c>
      <c r="AF383">
        <v>6.3</v>
      </c>
      <c r="AG383">
        <v>12.5</v>
      </c>
      <c r="AH383">
        <v>18.5</v>
      </c>
      <c r="AI383">
        <v>1</v>
      </c>
      <c r="AJ383">
        <v>6</v>
      </c>
      <c r="AK383">
        <v>5.6</v>
      </c>
      <c r="AL383">
        <v>13.8</v>
      </c>
      <c r="AM383">
        <v>6.8</v>
      </c>
      <c r="AN383">
        <v>0</v>
      </c>
      <c r="AO383">
        <v>0</v>
      </c>
      <c r="AP383">
        <v>6.4</v>
      </c>
      <c r="AQ383">
        <v>12.6</v>
      </c>
      <c r="AR383">
        <v>6.4</v>
      </c>
      <c r="AS383">
        <v>6.3</v>
      </c>
      <c r="AT383">
        <v>0</v>
      </c>
      <c r="AU383">
        <v>12.3</v>
      </c>
      <c r="AV383">
        <v>6.1</v>
      </c>
      <c r="AW383">
        <v>12</v>
      </c>
      <c r="AX383">
        <v>16.8</v>
      </c>
      <c r="AY383">
        <v>0</v>
      </c>
      <c r="AZ383">
        <v>6.8</v>
      </c>
      <c r="BA383">
        <v>19.899999999999999</v>
      </c>
      <c r="BB383">
        <v>6.5</v>
      </c>
      <c r="BC383">
        <v>1</v>
      </c>
      <c r="BD383">
        <v>0</v>
      </c>
      <c r="BE383">
        <v>6.4</v>
      </c>
      <c r="BF383">
        <v>6.3</v>
      </c>
      <c r="BG383">
        <v>0</v>
      </c>
      <c r="BH383">
        <v>6.1</v>
      </c>
      <c r="BI383">
        <v>1</v>
      </c>
      <c r="BJ383">
        <v>6</v>
      </c>
      <c r="BK383">
        <v>6.3</v>
      </c>
    </row>
    <row r="384" spans="1:63" x14ac:dyDescent="0.25">
      <c r="A384" s="3">
        <v>6</v>
      </c>
      <c r="B384" s="1">
        <v>6201</v>
      </c>
      <c r="C384" s="3" t="s">
        <v>1781</v>
      </c>
      <c r="D384" t="s">
        <v>1342</v>
      </c>
      <c r="E384" s="3">
        <v>3</v>
      </c>
      <c r="F384" t="s">
        <v>13367</v>
      </c>
      <c r="G384" s="3">
        <v>220104005</v>
      </c>
      <c r="H384">
        <v>220104</v>
      </c>
      <c r="I384" s="3" t="s">
        <v>13768</v>
      </c>
      <c r="J384" t="s">
        <v>10393</v>
      </c>
      <c r="K384" s="3">
        <v>3</v>
      </c>
      <c r="L384">
        <v>0</v>
      </c>
      <c r="M384" s="3">
        <v>0</v>
      </c>
      <c r="N384">
        <v>6.6</v>
      </c>
      <c r="O384" s="3">
        <v>13</v>
      </c>
      <c r="P384">
        <v>1</v>
      </c>
      <c r="Q384" s="3">
        <v>6.3</v>
      </c>
      <c r="R384">
        <v>0</v>
      </c>
      <c r="S384" s="3">
        <v>0</v>
      </c>
      <c r="T384" s="3">
        <v>6.3</v>
      </c>
      <c r="U384">
        <v>6.2</v>
      </c>
      <c r="V384">
        <v>6.1</v>
      </c>
      <c r="W384">
        <v>18.100000000000001</v>
      </c>
      <c r="X384">
        <v>5.6</v>
      </c>
      <c r="Y384">
        <v>0</v>
      </c>
      <c r="Z384">
        <v>6.8</v>
      </c>
      <c r="AA384">
        <v>0</v>
      </c>
      <c r="AB384">
        <v>6.5</v>
      </c>
      <c r="AC384">
        <v>6.4</v>
      </c>
      <c r="AD384">
        <v>0</v>
      </c>
      <c r="AE384">
        <v>0</v>
      </c>
      <c r="AF384">
        <v>6.3</v>
      </c>
      <c r="AG384">
        <v>12.5</v>
      </c>
      <c r="AH384">
        <v>18.5</v>
      </c>
      <c r="AI384">
        <v>1</v>
      </c>
      <c r="AJ384">
        <v>6</v>
      </c>
      <c r="AK384">
        <v>5.6</v>
      </c>
      <c r="AL384">
        <v>13.8</v>
      </c>
      <c r="AM384">
        <v>6.8</v>
      </c>
      <c r="AN384">
        <v>0</v>
      </c>
      <c r="AO384">
        <v>0</v>
      </c>
      <c r="AP384">
        <v>6.4</v>
      </c>
      <c r="AQ384">
        <v>6.3</v>
      </c>
      <c r="AR384">
        <v>6.4</v>
      </c>
      <c r="AS384">
        <v>6.3</v>
      </c>
      <c r="AT384">
        <v>0</v>
      </c>
      <c r="AU384">
        <v>6.1</v>
      </c>
      <c r="AV384">
        <v>6.1</v>
      </c>
      <c r="AW384">
        <v>6</v>
      </c>
      <c r="AX384">
        <v>16.8</v>
      </c>
      <c r="AY384">
        <v>0</v>
      </c>
      <c r="AZ384">
        <v>6.8</v>
      </c>
      <c r="BA384">
        <v>19.899999999999999</v>
      </c>
      <c r="BB384">
        <v>6.5</v>
      </c>
      <c r="BC384">
        <v>1</v>
      </c>
      <c r="BD384">
        <v>0</v>
      </c>
      <c r="BE384">
        <v>6.4</v>
      </c>
      <c r="BF384">
        <v>0</v>
      </c>
      <c r="BG384">
        <v>0</v>
      </c>
      <c r="BH384">
        <v>6.1</v>
      </c>
      <c r="BI384">
        <v>1</v>
      </c>
      <c r="BJ384">
        <v>6</v>
      </c>
      <c r="BK384">
        <v>6.3</v>
      </c>
    </row>
    <row r="385" spans="1:63" x14ac:dyDescent="0.25">
      <c r="A385" s="3">
        <v>6</v>
      </c>
      <c r="B385" s="1">
        <v>6201</v>
      </c>
      <c r="C385" s="3" t="s">
        <v>1781</v>
      </c>
      <c r="D385" t="s">
        <v>1342</v>
      </c>
      <c r="E385" s="3">
        <v>4</v>
      </c>
      <c r="F385" t="s">
        <v>13369</v>
      </c>
      <c r="G385" s="3">
        <v>220104005</v>
      </c>
      <c r="H385">
        <v>220104</v>
      </c>
      <c r="I385" s="3" t="s">
        <v>13768</v>
      </c>
      <c r="J385" t="s">
        <v>10393</v>
      </c>
      <c r="K385" s="3">
        <v>4</v>
      </c>
      <c r="L385">
        <v>0</v>
      </c>
      <c r="M385" s="3">
        <v>6.8</v>
      </c>
      <c r="N385">
        <v>0</v>
      </c>
      <c r="O385" s="3">
        <v>0</v>
      </c>
      <c r="P385">
        <v>6.4</v>
      </c>
      <c r="Q385" s="3">
        <v>0</v>
      </c>
      <c r="R385">
        <v>0</v>
      </c>
      <c r="S385" s="3">
        <v>6.4</v>
      </c>
      <c r="T385" s="3">
        <v>0</v>
      </c>
      <c r="U385">
        <v>0</v>
      </c>
      <c r="V385">
        <v>1</v>
      </c>
      <c r="W385">
        <v>0</v>
      </c>
      <c r="X385">
        <v>0</v>
      </c>
      <c r="Y385">
        <v>0</v>
      </c>
      <c r="Z385">
        <v>0</v>
      </c>
      <c r="AA385">
        <v>0</v>
      </c>
      <c r="AB385">
        <v>6.5</v>
      </c>
      <c r="AC385">
        <v>6.4</v>
      </c>
      <c r="AD385">
        <v>0</v>
      </c>
      <c r="AE385">
        <v>0</v>
      </c>
      <c r="AF385">
        <v>0</v>
      </c>
      <c r="AG385">
        <v>0</v>
      </c>
      <c r="AH385">
        <v>0</v>
      </c>
      <c r="AI385">
        <v>1</v>
      </c>
      <c r="AJ385">
        <v>0</v>
      </c>
      <c r="AK385">
        <v>0</v>
      </c>
      <c r="AL385">
        <v>0</v>
      </c>
      <c r="AM385">
        <v>0</v>
      </c>
      <c r="AN385">
        <v>0</v>
      </c>
      <c r="AO385">
        <v>0</v>
      </c>
      <c r="AP385">
        <v>1</v>
      </c>
      <c r="AQ385">
        <v>6.3</v>
      </c>
      <c r="AR385">
        <v>0</v>
      </c>
      <c r="AS385">
        <v>0</v>
      </c>
      <c r="AT385">
        <v>0</v>
      </c>
      <c r="AU385">
        <v>6.1</v>
      </c>
      <c r="AV385">
        <v>1</v>
      </c>
      <c r="AW385">
        <v>6</v>
      </c>
      <c r="AX385">
        <v>0</v>
      </c>
      <c r="AY385">
        <v>0</v>
      </c>
      <c r="AZ385">
        <v>0</v>
      </c>
      <c r="BA385">
        <v>0</v>
      </c>
      <c r="BB385">
        <v>0</v>
      </c>
      <c r="BC385">
        <v>1</v>
      </c>
      <c r="BD385">
        <v>0</v>
      </c>
      <c r="BE385">
        <v>0</v>
      </c>
      <c r="BF385">
        <v>6.3</v>
      </c>
      <c r="BG385">
        <v>0</v>
      </c>
      <c r="BH385">
        <v>0</v>
      </c>
      <c r="BI385">
        <v>1</v>
      </c>
      <c r="BJ385">
        <v>0</v>
      </c>
      <c r="BK385">
        <v>0</v>
      </c>
    </row>
    <row r="386" spans="1:63" x14ac:dyDescent="0.25">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1</v>
      </c>
      <c r="Q386" s="3">
        <v>0</v>
      </c>
      <c r="R386">
        <v>0</v>
      </c>
      <c r="S386" s="3">
        <v>0</v>
      </c>
      <c r="T386" s="3">
        <v>0</v>
      </c>
      <c r="U386">
        <v>0</v>
      </c>
      <c r="V386">
        <v>1</v>
      </c>
      <c r="W386">
        <v>0</v>
      </c>
      <c r="X386">
        <v>0</v>
      </c>
      <c r="Y386">
        <v>0</v>
      </c>
      <c r="Z386">
        <v>0</v>
      </c>
      <c r="AA386">
        <v>0</v>
      </c>
      <c r="AB386">
        <v>0</v>
      </c>
      <c r="AC386">
        <v>1</v>
      </c>
      <c r="AD386">
        <v>32.299999999999997</v>
      </c>
      <c r="AE386">
        <v>0</v>
      </c>
      <c r="AF386">
        <v>0</v>
      </c>
      <c r="AG386">
        <v>0</v>
      </c>
      <c r="AH386">
        <v>0</v>
      </c>
      <c r="AI386">
        <v>1</v>
      </c>
      <c r="AJ386">
        <v>0</v>
      </c>
      <c r="AK386">
        <v>0</v>
      </c>
      <c r="AL386">
        <v>0</v>
      </c>
      <c r="AM386">
        <v>0</v>
      </c>
      <c r="AN386">
        <v>0</v>
      </c>
      <c r="AO386">
        <v>0</v>
      </c>
      <c r="AP386">
        <v>1</v>
      </c>
      <c r="AQ386">
        <v>0</v>
      </c>
      <c r="AR386">
        <v>0</v>
      </c>
      <c r="AS386">
        <v>0</v>
      </c>
      <c r="AT386">
        <v>0</v>
      </c>
      <c r="AU386">
        <v>0</v>
      </c>
      <c r="AV386">
        <v>1</v>
      </c>
      <c r="AW386">
        <v>0</v>
      </c>
      <c r="AX386">
        <v>0</v>
      </c>
      <c r="AY386">
        <v>0</v>
      </c>
      <c r="AZ386">
        <v>0</v>
      </c>
      <c r="BA386">
        <v>0</v>
      </c>
      <c r="BB386">
        <v>0</v>
      </c>
      <c r="BC386">
        <v>1</v>
      </c>
      <c r="BD386">
        <v>0</v>
      </c>
      <c r="BE386">
        <v>0</v>
      </c>
      <c r="BF386">
        <v>0</v>
      </c>
      <c r="BG386">
        <v>0</v>
      </c>
      <c r="BH386">
        <v>0</v>
      </c>
      <c r="BI386">
        <v>1</v>
      </c>
      <c r="BJ386">
        <v>0</v>
      </c>
      <c r="BK386">
        <v>0</v>
      </c>
    </row>
    <row r="387" spans="1:63" x14ac:dyDescent="0.25">
      <c r="A387" s="3">
        <v>6</v>
      </c>
      <c r="B387" s="1">
        <v>6202</v>
      </c>
      <c r="C387" s="3" t="s">
        <v>1781</v>
      </c>
      <c r="D387" t="s">
        <v>1345</v>
      </c>
      <c r="E387" s="3">
        <v>2</v>
      </c>
      <c r="F387" t="s">
        <v>13769</v>
      </c>
      <c r="G387" s="3">
        <v>220104005</v>
      </c>
      <c r="H387">
        <v>220104</v>
      </c>
      <c r="I387" s="3" t="s">
        <v>13768</v>
      </c>
      <c r="J387" t="s">
        <v>10393</v>
      </c>
      <c r="K387" s="3">
        <v>2</v>
      </c>
      <c r="L387">
        <v>0</v>
      </c>
      <c r="M387" s="3">
        <v>0</v>
      </c>
      <c r="N387">
        <v>32.299999999999997</v>
      </c>
      <c r="O387" s="3">
        <v>0</v>
      </c>
      <c r="P387">
        <v>1</v>
      </c>
      <c r="Q387" s="3">
        <v>0</v>
      </c>
      <c r="R387">
        <v>0</v>
      </c>
      <c r="S387" s="3">
        <v>0</v>
      </c>
      <c r="T387" s="3">
        <v>0</v>
      </c>
      <c r="U387">
        <v>0</v>
      </c>
      <c r="V387">
        <v>1</v>
      </c>
      <c r="W387">
        <v>0</v>
      </c>
      <c r="X387">
        <v>0</v>
      </c>
      <c r="Y387">
        <v>0</v>
      </c>
      <c r="Z387">
        <v>0</v>
      </c>
      <c r="AA387">
        <v>0</v>
      </c>
      <c r="AB387">
        <v>0</v>
      </c>
      <c r="AC387">
        <v>1</v>
      </c>
      <c r="AD387">
        <v>32.299999999999997</v>
      </c>
      <c r="AE387">
        <v>0</v>
      </c>
      <c r="AF387">
        <v>0</v>
      </c>
      <c r="AG387">
        <v>0</v>
      </c>
      <c r="AH387">
        <v>0</v>
      </c>
      <c r="AI387">
        <v>1</v>
      </c>
      <c r="AJ387">
        <v>0</v>
      </c>
      <c r="AK387">
        <v>0</v>
      </c>
      <c r="AL387">
        <v>0</v>
      </c>
      <c r="AM387">
        <v>0</v>
      </c>
      <c r="AN387">
        <v>32.299999999999997</v>
      </c>
      <c r="AO387">
        <v>0</v>
      </c>
      <c r="AP387">
        <v>1</v>
      </c>
      <c r="AQ387">
        <v>0</v>
      </c>
      <c r="AR387">
        <v>0</v>
      </c>
      <c r="AS387">
        <v>0</v>
      </c>
      <c r="AT387">
        <v>0</v>
      </c>
      <c r="AU387">
        <v>0</v>
      </c>
      <c r="AV387">
        <v>19.5</v>
      </c>
      <c r="AW387">
        <v>19.3</v>
      </c>
      <c r="AX387">
        <v>0</v>
      </c>
      <c r="AY387">
        <v>0</v>
      </c>
      <c r="AZ387">
        <v>0</v>
      </c>
      <c r="BA387">
        <v>0</v>
      </c>
      <c r="BB387">
        <v>0</v>
      </c>
      <c r="BC387">
        <v>1</v>
      </c>
      <c r="BD387">
        <v>0</v>
      </c>
      <c r="BE387">
        <v>0</v>
      </c>
      <c r="BF387">
        <v>0</v>
      </c>
      <c r="BG387">
        <v>0</v>
      </c>
      <c r="BH387">
        <v>0</v>
      </c>
      <c r="BI387">
        <v>1</v>
      </c>
      <c r="BJ387">
        <v>0</v>
      </c>
      <c r="BK387">
        <v>0</v>
      </c>
    </row>
    <row r="388" spans="1:63" x14ac:dyDescent="0.25">
      <c r="A388" s="3">
        <v>6</v>
      </c>
      <c r="B388" s="1">
        <v>6202</v>
      </c>
      <c r="C388" s="3" t="s">
        <v>1781</v>
      </c>
      <c r="D388" t="s">
        <v>1345</v>
      </c>
      <c r="E388" s="3">
        <v>3</v>
      </c>
      <c r="F388" t="s">
        <v>13367</v>
      </c>
      <c r="G388" s="3">
        <v>220104005</v>
      </c>
      <c r="H388">
        <v>220104</v>
      </c>
      <c r="I388" s="3" t="s">
        <v>13768</v>
      </c>
      <c r="J388" t="s">
        <v>10393</v>
      </c>
      <c r="K388" s="3">
        <v>3</v>
      </c>
      <c r="L388">
        <v>0</v>
      </c>
      <c r="M388" s="3">
        <v>0</v>
      </c>
      <c r="N388">
        <v>32.299999999999997</v>
      </c>
      <c r="O388" s="3">
        <v>0</v>
      </c>
      <c r="P388">
        <v>1</v>
      </c>
      <c r="Q388" s="3">
        <v>0</v>
      </c>
      <c r="R388">
        <v>0</v>
      </c>
      <c r="S388" s="3">
        <v>0</v>
      </c>
      <c r="T388" s="3">
        <v>0</v>
      </c>
      <c r="U388">
        <v>0</v>
      </c>
      <c r="V388">
        <v>1</v>
      </c>
      <c r="W388">
        <v>0</v>
      </c>
      <c r="X388">
        <v>0</v>
      </c>
      <c r="Y388">
        <v>0</v>
      </c>
      <c r="Z388">
        <v>0</v>
      </c>
      <c r="AA388">
        <v>0</v>
      </c>
      <c r="AB388">
        <v>0</v>
      </c>
      <c r="AC388">
        <v>1</v>
      </c>
      <c r="AD388">
        <v>32.299999999999997</v>
      </c>
      <c r="AE388">
        <v>0</v>
      </c>
      <c r="AF388">
        <v>0</v>
      </c>
      <c r="AG388">
        <v>0</v>
      </c>
      <c r="AH388">
        <v>0</v>
      </c>
      <c r="AI388">
        <v>1</v>
      </c>
      <c r="AJ388">
        <v>0</v>
      </c>
      <c r="AK388">
        <v>0</v>
      </c>
      <c r="AL388">
        <v>0</v>
      </c>
      <c r="AM388">
        <v>0</v>
      </c>
      <c r="AN388">
        <v>32.299999999999997</v>
      </c>
      <c r="AO388">
        <v>0</v>
      </c>
      <c r="AP388">
        <v>1</v>
      </c>
      <c r="AQ388">
        <v>0</v>
      </c>
      <c r="AR388">
        <v>0</v>
      </c>
      <c r="AS388">
        <v>0</v>
      </c>
      <c r="AT388">
        <v>0</v>
      </c>
      <c r="AU388">
        <v>0</v>
      </c>
      <c r="AV388">
        <v>19.5</v>
      </c>
      <c r="AW388">
        <v>19.3</v>
      </c>
      <c r="AX388">
        <v>0</v>
      </c>
      <c r="AY388">
        <v>0</v>
      </c>
      <c r="AZ388">
        <v>0</v>
      </c>
      <c r="BA388">
        <v>0</v>
      </c>
      <c r="BB388">
        <v>0</v>
      </c>
      <c r="BC388">
        <v>1</v>
      </c>
      <c r="BD388">
        <v>0</v>
      </c>
      <c r="BE388">
        <v>0</v>
      </c>
      <c r="BF388">
        <v>0</v>
      </c>
      <c r="BG388">
        <v>0</v>
      </c>
      <c r="BH388">
        <v>0</v>
      </c>
      <c r="BI388">
        <v>1</v>
      </c>
      <c r="BJ388">
        <v>0</v>
      </c>
      <c r="BK388">
        <v>0</v>
      </c>
    </row>
    <row r="389" spans="1:63" x14ac:dyDescent="0.25">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1</v>
      </c>
      <c r="Q389" s="3">
        <v>0</v>
      </c>
      <c r="R389">
        <v>0</v>
      </c>
      <c r="S389" s="3">
        <v>0</v>
      </c>
      <c r="T389" s="3">
        <v>0</v>
      </c>
      <c r="U389">
        <v>0</v>
      </c>
      <c r="V389">
        <v>1</v>
      </c>
      <c r="W389">
        <v>0</v>
      </c>
      <c r="X389">
        <v>0</v>
      </c>
      <c r="Y389">
        <v>0</v>
      </c>
      <c r="Z389">
        <v>0</v>
      </c>
      <c r="AA389">
        <v>0</v>
      </c>
      <c r="AB389">
        <v>0</v>
      </c>
      <c r="AC389">
        <v>1</v>
      </c>
      <c r="AD389">
        <v>32.299999999999997</v>
      </c>
      <c r="AE389">
        <v>0</v>
      </c>
      <c r="AF389">
        <v>0</v>
      </c>
      <c r="AG389">
        <v>0</v>
      </c>
      <c r="AH389">
        <v>0</v>
      </c>
      <c r="AI389">
        <v>1</v>
      </c>
      <c r="AJ389">
        <v>0</v>
      </c>
      <c r="AK389">
        <v>0</v>
      </c>
      <c r="AL389">
        <v>0</v>
      </c>
      <c r="AM389">
        <v>0</v>
      </c>
      <c r="AN389">
        <v>0</v>
      </c>
      <c r="AO389">
        <v>0</v>
      </c>
      <c r="AP389">
        <v>1</v>
      </c>
      <c r="AQ389">
        <v>0</v>
      </c>
      <c r="AR389">
        <v>0</v>
      </c>
      <c r="AS389">
        <v>0</v>
      </c>
      <c r="AT389">
        <v>0</v>
      </c>
      <c r="AU389">
        <v>0</v>
      </c>
      <c r="AV389">
        <v>1</v>
      </c>
      <c r="AW389">
        <v>0</v>
      </c>
      <c r="AX389">
        <v>0</v>
      </c>
      <c r="AY389">
        <v>0</v>
      </c>
      <c r="AZ389">
        <v>0</v>
      </c>
      <c r="BA389">
        <v>0</v>
      </c>
      <c r="BB389">
        <v>0</v>
      </c>
      <c r="BC389">
        <v>1</v>
      </c>
      <c r="BD389">
        <v>0</v>
      </c>
      <c r="BE389">
        <v>0</v>
      </c>
      <c r="BF389">
        <v>0</v>
      </c>
      <c r="BG389">
        <v>0</v>
      </c>
      <c r="BH389">
        <v>0</v>
      </c>
      <c r="BI389">
        <v>1</v>
      </c>
      <c r="BJ389">
        <v>0</v>
      </c>
      <c r="BK389">
        <v>0</v>
      </c>
    </row>
    <row r="390" spans="1:63" x14ac:dyDescent="0.25">
      <c r="A390" s="3">
        <v>6</v>
      </c>
      <c r="B390" s="1">
        <v>6203</v>
      </c>
      <c r="C390" s="3" t="s">
        <v>1781</v>
      </c>
      <c r="D390" t="s">
        <v>1348</v>
      </c>
      <c r="E390" s="3">
        <v>1</v>
      </c>
      <c r="F390" t="s">
        <v>13767</v>
      </c>
      <c r="G390" s="3">
        <v>220104005</v>
      </c>
      <c r="H390">
        <v>220104</v>
      </c>
      <c r="I390" s="3" t="s">
        <v>13768</v>
      </c>
      <c r="J390" t="s">
        <v>10393</v>
      </c>
      <c r="K390" s="3">
        <v>1</v>
      </c>
      <c r="L390">
        <v>0</v>
      </c>
      <c r="M390" s="3">
        <v>16.399999999999999</v>
      </c>
      <c r="N390">
        <v>0</v>
      </c>
      <c r="O390" s="3">
        <v>0</v>
      </c>
      <c r="P390">
        <v>1</v>
      </c>
      <c r="Q390" s="3">
        <v>0</v>
      </c>
      <c r="R390">
        <v>0</v>
      </c>
      <c r="S390" s="3">
        <v>0</v>
      </c>
      <c r="T390" s="3">
        <v>0</v>
      </c>
      <c r="U390">
        <v>0</v>
      </c>
      <c r="V390">
        <v>1</v>
      </c>
      <c r="W390">
        <v>0</v>
      </c>
      <c r="X390">
        <v>0</v>
      </c>
      <c r="Y390">
        <v>0</v>
      </c>
      <c r="Z390">
        <v>0</v>
      </c>
      <c r="AA390">
        <v>0</v>
      </c>
      <c r="AB390">
        <v>0</v>
      </c>
      <c r="AC390">
        <v>1</v>
      </c>
      <c r="AD390">
        <v>0</v>
      </c>
      <c r="AE390">
        <v>0</v>
      </c>
      <c r="AF390">
        <v>0</v>
      </c>
      <c r="AG390">
        <v>0</v>
      </c>
      <c r="AH390">
        <v>0</v>
      </c>
      <c r="AI390">
        <v>1</v>
      </c>
      <c r="AJ390">
        <v>0</v>
      </c>
      <c r="AK390">
        <v>0</v>
      </c>
      <c r="AL390">
        <v>0</v>
      </c>
      <c r="AM390">
        <v>0</v>
      </c>
      <c r="AN390">
        <v>0</v>
      </c>
      <c r="AO390">
        <v>0</v>
      </c>
      <c r="AP390">
        <v>1</v>
      </c>
      <c r="AQ390">
        <v>0</v>
      </c>
      <c r="AR390">
        <v>0</v>
      </c>
      <c r="AS390">
        <v>0</v>
      </c>
      <c r="AT390">
        <v>18</v>
      </c>
      <c r="AU390">
        <v>0</v>
      </c>
      <c r="AV390">
        <v>1</v>
      </c>
      <c r="AW390">
        <v>0</v>
      </c>
      <c r="AX390">
        <v>14.8</v>
      </c>
      <c r="AY390">
        <v>0</v>
      </c>
      <c r="AZ390">
        <v>0</v>
      </c>
      <c r="BA390">
        <v>0</v>
      </c>
      <c r="BB390">
        <v>0</v>
      </c>
      <c r="BC390">
        <v>1</v>
      </c>
      <c r="BD390">
        <v>0</v>
      </c>
      <c r="BE390">
        <v>0</v>
      </c>
      <c r="BF390">
        <v>18</v>
      </c>
      <c r="BG390">
        <v>0</v>
      </c>
      <c r="BH390">
        <v>0</v>
      </c>
      <c r="BI390">
        <v>1</v>
      </c>
      <c r="BJ390">
        <v>0</v>
      </c>
      <c r="BK390">
        <v>0</v>
      </c>
    </row>
    <row r="391" spans="1:63" x14ac:dyDescent="0.25">
      <c r="A391" s="3">
        <v>6</v>
      </c>
      <c r="B391" s="1">
        <v>6203</v>
      </c>
      <c r="C391" s="3" t="s">
        <v>1781</v>
      </c>
      <c r="D391" t="s">
        <v>1348</v>
      </c>
      <c r="E391" s="3">
        <v>2</v>
      </c>
      <c r="F391" t="s">
        <v>13769</v>
      </c>
      <c r="G391" s="3">
        <v>220104005</v>
      </c>
      <c r="H391">
        <v>220104</v>
      </c>
      <c r="I391" s="3" t="s">
        <v>13768</v>
      </c>
      <c r="J391" t="s">
        <v>10393</v>
      </c>
      <c r="K391" s="3">
        <v>2</v>
      </c>
      <c r="L391">
        <v>0</v>
      </c>
      <c r="M391" s="3">
        <v>32.799999999999997</v>
      </c>
      <c r="N391">
        <v>0</v>
      </c>
      <c r="O391" s="3">
        <v>0</v>
      </c>
      <c r="P391">
        <v>1</v>
      </c>
      <c r="Q391" s="3">
        <v>0</v>
      </c>
      <c r="R391">
        <v>17.899999999999999</v>
      </c>
      <c r="S391" s="3">
        <v>18</v>
      </c>
      <c r="T391" s="3">
        <v>0</v>
      </c>
      <c r="U391">
        <v>0</v>
      </c>
      <c r="V391">
        <v>1</v>
      </c>
      <c r="W391">
        <v>0</v>
      </c>
      <c r="X391">
        <v>0</v>
      </c>
      <c r="Y391">
        <v>0</v>
      </c>
      <c r="Z391">
        <v>0</v>
      </c>
      <c r="AA391">
        <v>0</v>
      </c>
      <c r="AB391">
        <v>0</v>
      </c>
      <c r="AC391">
        <v>1</v>
      </c>
      <c r="AD391">
        <v>0</v>
      </c>
      <c r="AE391">
        <v>0</v>
      </c>
      <c r="AF391">
        <v>0</v>
      </c>
      <c r="AG391">
        <v>0</v>
      </c>
      <c r="AH391">
        <v>0</v>
      </c>
      <c r="AI391">
        <v>18.100000000000001</v>
      </c>
      <c r="AJ391">
        <v>0</v>
      </c>
      <c r="AK391">
        <v>14.8</v>
      </c>
      <c r="AL391">
        <v>16.5</v>
      </c>
      <c r="AM391">
        <v>0</v>
      </c>
      <c r="AN391">
        <v>0</v>
      </c>
      <c r="AO391">
        <v>0</v>
      </c>
      <c r="AP391">
        <v>1</v>
      </c>
      <c r="AQ391">
        <v>0</v>
      </c>
      <c r="AR391">
        <v>0</v>
      </c>
      <c r="AS391">
        <v>18</v>
      </c>
      <c r="AT391">
        <v>18</v>
      </c>
      <c r="AU391">
        <v>0</v>
      </c>
      <c r="AV391">
        <v>18.100000000000001</v>
      </c>
      <c r="AW391">
        <v>0</v>
      </c>
      <c r="AX391">
        <v>14.8</v>
      </c>
      <c r="AY391">
        <v>0</v>
      </c>
      <c r="AZ391">
        <v>0</v>
      </c>
      <c r="BA391">
        <v>0</v>
      </c>
      <c r="BB391">
        <v>16.100000000000001</v>
      </c>
      <c r="BC391">
        <v>16</v>
      </c>
      <c r="BD391">
        <v>0</v>
      </c>
      <c r="BE391">
        <v>0</v>
      </c>
      <c r="BF391">
        <v>18</v>
      </c>
      <c r="BG391">
        <v>0</v>
      </c>
      <c r="BH391">
        <v>0</v>
      </c>
      <c r="BI391">
        <v>1</v>
      </c>
      <c r="BJ391">
        <v>18.2</v>
      </c>
      <c r="BK391">
        <v>0</v>
      </c>
    </row>
    <row r="392" spans="1:63" x14ac:dyDescent="0.25">
      <c r="A392" s="3">
        <v>6</v>
      </c>
      <c r="B392" s="1">
        <v>6203</v>
      </c>
      <c r="C392" s="3" t="s">
        <v>1781</v>
      </c>
      <c r="D392" t="s">
        <v>1348</v>
      </c>
      <c r="E392" s="3">
        <v>3</v>
      </c>
      <c r="F392" t="s">
        <v>13367</v>
      </c>
      <c r="G392" s="3">
        <v>220104005</v>
      </c>
      <c r="H392">
        <v>220104</v>
      </c>
      <c r="I392" s="3" t="s">
        <v>13768</v>
      </c>
      <c r="J392" t="s">
        <v>10393</v>
      </c>
      <c r="K392" s="3">
        <v>3</v>
      </c>
      <c r="L392">
        <v>0</v>
      </c>
      <c r="M392" s="3">
        <v>16.399999999999999</v>
      </c>
      <c r="N392">
        <v>0</v>
      </c>
      <c r="O392" s="3">
        <v>0</v>
      </c>
      <c r="P392">
        <v>1</v>
      </c>
      <c r="Q392" s="3">
        <v>0</v>
      </c>
      <c r="R392">
        <v>17.899999999999999</v>
      </c>
      <c r="S392" s="3">
        <v>18</v>
      </c>
      <c r="T392" s="3">
        <v>0</v>
      </c>
      <c r="U392">
        <v>0</v>
      </c>
      <c r="V392">
        <v>1</v>
      </c>
      <c r="W392">
        <v>0</v>
      </c>
      <c r="X392">
        <v>0</v>
      </c>
      <c r="Y392">
        <v>0</v>
      </c>
      <c r="Z392">
        <v>0</v>
      </c>
      <c r="AA392">
        <v>0</v>
      </c>
      <c r="AB392">
        <v>0</v>
      </c>
      <c r="AC392">
        <v>1</v>
      </c>
      <c r="AD392">
        <v>0</v>
      </c>
      <c r="AE392">
        <v>0</v>
      </c>
      <c r="AF392">
        <v>0</v>
      </c>
      <c r="AG392">
        <v>0</v>
      </c>
      <c r="AH392">
        <v>0</v>
      </c>
      <c r="AI392">
        <v>18.100000000000001</v>
      </c>
      <c r="AJ392">
        <v>0</v>
      </c>
      <c r="AK392">
        <v>14.8</v>
      </c>
      <c r="AL392">
        <v>16.5</v>
      </c>
      <c r="AM392">
        <v>0</v>
      </c>
      <c r="AN392">
        <v>0</v>
      </c>
      <c r="AO392">
        <v>0</v>
      </c>
      <c r="AP392">
        <v>1</v>
      </c>
      <c r="AQ392">
        <v>0</v>
      </c>
      <c r="AR392">
        <v>0</v>
      </c>
      <c r="AS392">
        <v>18</v>
      </c>
      <c r="AT392">
        <v>0</v>
      </c>
      <c r="AU392">
        <v>0</v>
      </c>
      <c r="AV392">
        <v>18.100000000000001</v>
      </c>
      <c r="AW392">
        <v>0</v>
      </c>
      <c r="AX392">
        <v>0</v>
      </c>
      <c r="AY392">
        <v>0</v>
      </c>
      <c r="AZ392">
        <v>0</v>
      </c>
      <c r="BA392">
        <v>0</v>
      </c>
      <c r="BB392">
        <v>16.100000000000001</v>
      </c>
      <c r="BC392">
        <v>16</v>
      </c>
      <c r="BD392">
        <v>0</v>
      </c>
      <c r="BE392">
        <v>0</v>
      </c>
      <c r="BF392">
        <v>0</v>
      </c>
      <c r="BG392">
        <v>0</v>
      </c>
      <c r="BH392">
        <v>0</v>
      </c>
      <c r="BI392">
        <v>1</v>
      </c>
      <c r="BJ392">
        <v>18.2</v>
      </c>
      <c r="BK392">
        <v>0</v>
      </c>
    </row>
    <row r="393" spans="1:63" x14ac:dyDescent="0.25">
      <c r="A393" s="3">
        <v>6</v>
      </c>
      <c r="B393" s="1">
        <v>6203</v>
      </c>
      <c r="C393" s="3" t="s">
        <v>1781</v>
      </c>
      <c r="D393" t="s">
        <v>1348</v>
      </c>
      <c r="E393" s="3">
        <v>4</v>
      </c>
      <c r="F393" t="s">
        <v>13369</v>
      </c>
      <c r="G393" s="3">
        <v>220104005</v>
      </c>
      <c r="H393">
        <v>220104</v>
      </c>
      <c r="I393" s="3" t="s">
        <v>13768</v>
      </c>
      <c r="J393" t="s">
        <v>10393</v>
      </c>
      <c r="K393" s="3">
        <v>4</v>
      </c>
      <c r="L393">
        <v>0</v>
      </c>
      <c r="M393" s="3">
        <v>16.399999999999999</v>
      </c>
      <c r="N393">
        <v>0</v>
      </c>
      <c r="O393" s="3">
        <v>0</v>
      </c>
      <c r="P393">
        <v>1</v>
      </c>
      <c r="Q393" s="3">
        <v>0</v>
      </c>
      <c r="R393">
        <v>0</v>
      </c>
      <c r="S393" s="3">
        <v>0</v>
      </c>
      <c r="T393" s="3">
        <v>0</v>
      </c>
      <c r="U393">
        <v>0</v>
      </c>
      <c r="V393">
        <v>1</v>
      </c>
      <c r="W393">
        <v>0</v>
      </c>
      <c r="X393">
        <v>0</v>
      </c>
      <c r="Y393">
        <v>0</v>
      </c>
      <c r="Z393">
        <v>0</v>
      </c>
      <c r="AA393">
        <v>0</v>
      </c>
      <c r="AB393">
        <v>0</v>
      </c>
      <c r="AC393">
        <v>1</v>
      </c>
      <c r="AD393">
        <v>0</v>
      </c>
      <c r="AE393">
        <v>0</v>
      </c>
      <c r="AF393">
        <v>0</v>
      </c>
      <c r="AG393">
        <v>0</v>
      </c>
      <c r="AH393">
        <v>0</v>
      </c>
      <c r="AI393">
        <v>1</v>
      </c>
      <c r="AJ393">
        <v>0</v>
      </c>
      <c r="AK393">
        <v>0</v>
      </c>
      <c r="AL393">
        <v>0</v>
      </c>
      <c r="AM393">
        <v>0</v>
      </c>
      <c r="AN393">
        <v>0</v>
      </c>
      <c r="AO393">
        <v>0</v>
      </c>
      <c r="AP393">
        <v>1</v>
      </c>
      <c r="AQ393">
        <v>0</v>
      </c>
      <c r="AR393">
        <v>0</v>
      </c>
      <c r="AS393">
        <v>0</v>
      </c>
      <c r="AT393">
        <v>18</v>
      </c>
      <c r="AU393">
        <v>0</v>
      </c>
      <c r="AV393">
        <v>1</v>
      </c>
      <c r="AW393">
        <v>0</v>
      </c>
      <c r="AX393">
        <v>14.8</v>
      </c>
      <c r="AY393">
        <v>0</v>
      </c>
      <c r="AZ393">
        <v>0</v>
      </c>
      <c r="BA393">
        <v>0</v>
      </c>
      <c r="BB393">
        <v>0</v>
      </c>
      <c r="BC393">
        <v>1</v>
      </c>
      <c r="BD393">
        <v>0</v>
      </c>
      <c r="BE393">
        <v>0</v>
      </c>
      <c r="BF393">
        <v>18</v>
      </c>
      <c r="BG393">
        <v>0</v>
      </c>
      <c r="BH393">
        <v>0</v>
      </c>
      <c r="BI393">
        <v>1</v>
      </c>
      <c r="BJ393">
        <v>0</v>
      </c>
      <c r="BK393">
        <v>0</v>
      </c>
    </row>
    <row r="394" spans="1:63" x14ac:dyDescent="0.25">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1</v>
      </c>
      <c r="Q394" s="3">
        <v>0</v>
      </c>
      <c r="R394">
        <v>0</v>
      </c>
      <c r="S394" s="3">
        <v>0</v>
      </c>
      <c r="T394" s="3">
        <v>13.4</v>
      </c>
      <c r="U394">
        <v>0</v>
      </c>
      <c r="V394">
        <v>1</v>
      </c>
      <c r="W394">
        <v>0</v>
      </c>
      <c r="X394">
        <v>0</v>
      </c>
      <c r="Y394">
        <v>0</v>
      </c>
      <c r="Z394">
        <v>0</v>
      </c>
      <c r="AA394">
        <v>0</v>
      </c>
      <c r="AB394">
        <v>0</v>
      </c>
      <c r="AC394">
        <v>13.7</v>
      </c>
      <c r="AD394">
        <v>0</v>
      </c>
      <c r="AE394">
        <v>0</v>
      </c>
      <c r="AF394">
        <v>0</v>
      </c>
      <c r="AG394">
        <v>0</v>
      </c>
      <c r="AH394">
        <v>0</v>
      </c>
      <c r="AI394">
        <v>1</v>
      </c>
      <c r="AJ394">
        <v>0</v>
      </c>
      <c r="AK394">
        <v>0</v>
      </c>
      <c r="AL394">
        <v>0</v>
      </c>
      <c r="AM394">
        <v>13.8</v>
      </c>
      <c r="AN394">
        <v>0</v>
      </c>
      <c r="AO394">
        <v>0</v>
      </c>
      <c r="AP394">
        <v>1</v>
      </c>
      <c r="AQ394">
        <v>0</v>
      </c>
      <c r="AR394">
        <v>12.5</v>
      </c>
      <c r="AS394">
        <v>0</v>
      </c>
      <c r="AT394">
        <v>0</v>
      </c>
      <c r="AU394">
        <v>0</v>
      </c>
      <c r="AV394">
        <v>1</v>
      </c>
      <c r="AW394">
        <v>0</v>
      </c>
      <c r="AX394">
        <v>0</v>
      </c>
      <c r="AY394">
        <v>0</v>
      </c>
      <c r="AZ394">
        <v>0</v>
      </c>
      <c r="BA394">
        <v>0</v>
      </c>
      <c r="BB394">
        <v>0</v>
      </c>
      <c r="BC394">
        <v>13.7</v>
      </c>
      <c r="BD394">
        <v>0</v>
      </c>
      <c r="BE394">
        <v>0</v>
      </c>
      <c r="BF394">
        <v>0</v>
      </c>
      <c r="BG394">
        <v>12.3</v>
      </c>
      <c r="BH394">
        <v>0</v>
      </c>
      <c r="BI394">
        <v>1</v>
      </c>
      <c r="BJ394">
        <v>0</v>
      </c>
      <c r="BK394">
        <v>12.4</v>
      </c>
    </row>
    <row r="395" spans="1:63" x14ac:dyDescent="0.25">
      <c r="A395" s="3">
        <v>6</v>
      </c>
      <c r="B395" s="1">
        <v>6204</v>
      </c>
      <c r="C395" s="3" t="s">
        <v>1781</v>
      </c>
      <c r="D395" t="s">
        <v>13770</v>
      </c>
      <c r="E395" s="3">
        <v>2</v>
      </c>
      <c r="F395" t="s">
        <v>13769</v>
      </c>
      <c r="G395" s="3">
        <v>220104005</v>
      </c>
      <c r="H395">
        <v>220104</v>
      </c>
      <c r="I395" s="3" t="s">
        <v>13768</v>
      </c>
      <c r="J395" t="s">
        <v>10393</v>
      </c>
      <c r="K395" s="3">
        <v>2</v>
      </c>
      <c r="L395">
        <v>0</v>
      </c>
      <c r="M395" s="3">
        <v>0</v>
      </c>
      <c r="N395">
        <v>13.8</v>
      </c>
      <c r="O395" s="3">
        <v>13.7</v>
      </c>
      <c r="P395">
        <v>13.7</v>
      </c>
      <c r="Q395" s="3">
        <v>0</v>
      </c>
      <c r="R395">
        <v>12.6</v>
      </c>
      <c r="S395" s="3">
        <v>0</v>
      </c>
      <c r="T395" s="3">
        <v>12.4</v>
      </c>
      <c r="U395">
        <v>0</v>
      </c>
      <c r="V395">
        <v>1</v>
      </c>
      <c r="W395">
        <v>12.1</v>
      </c>
      <c r="X395">
        <v>13.1</v>
      </c>
      <c r="Y395">
        <v>0</v>
      </c>
      <c r="Z395">
        <v>0</v>
      </c>
      <c r="AA395">
        <v>0</v>
      </c>
      <c r="AB395">
        <v>13.7</v>
      </c>
      <c r="AC395">
        <v>13.7</v>
      </c>
      <c r="AD395">
        <v>0</v>
      </c>
      <c r="AE395">
        <v>0</v>
      </c>
      <c r="AF395">
        <v>0</v>
      </c>
      <c r="AG395">
        <v>0</v>
      </c>
      <c r="AH395">
        <v>0</v>
      </c>
      <c r="AI395">
        <v>1</v>
      </c>
      <c r="AJ395">
        <v>0</v>
      </c>
      <c r="AK395">
        <v>0</v>
      </c>
      <c r="AL395">
        <v>0</v>
      </c>
      <c r="AM395">
        <v>27.6</v>
      </c>
      <c r="AN395">
        <v>0</v>
      </c>
      <c r="AO395">
        <v>0</v>
      </c>
      <c r="AP395">
        <v>1</v>
      </c>
      <c r="AQ395">
        <v>13.6</v>
      </c>
      <c r="AR395">
        <v>12.5</v>
      </c>
      <c r="AS395">
        <v>0</v>
      </c>
      <c r="AT395">
        <v>0</v>
      </c>
      <c r="AU395">
        <v>0</v>
      </c>
      <c r="AV395">
        <v>1</v>
      </c>
      <c r="AW395">
        <v>12</v>
      </c>
      <c r="AX395">
        <v>0</v>
      </c>
      <c r="AY395">
        <v>0</v>
      </c>
      <c r="AZ395">
        <v>0</v>
      </c>
      <c r="BA395">
        <v>13.8</v>
      </c>
      <c r="BB395">
        <v>0</v>
      </c>
      <c r="BC395">
        <v>13.7</v>
      </c>
      <c r="BD395">
        <v>0</v>
      </c>
      <c r="BE395">
        <v>0</v>
      </c>
      <c r="BF395">
        <v>0</v>
      </c>
      <c r="BG395">
        <v>12.3</v>
      </c>
      <c r="BH395">
        <v>0</v>
      </c>
      <c r="BI395">
        <v>1</v>
      </c>
      <c r="BJ395">
        <v>0</v>
      </c>
      <c r="BK395">
        <v>12.4</v>
      </c>
    </row>
    <row r="396" spans="1:63" x14ac:dyDescent="0.25">
      <c r="A396" s="3">
        <v>6</v>
      </c>
      <c r="B396" s="1">
        <v>6204</v>
      </c>
      <c r="C396" s="3" t="s">
        <v>1781</v>
      </c>
      <c r="D396" t="s">
        <v>13770</v>
      </c>
      <c r="E396" s="3">
        <v>3</v>
      </c>
      <c r="F396" t="s">
        <v>13367</v>
      </c>
      <c r="G396" s="3">
        <v>220104005</v>
      </c>
      <c r="H396">
        <v>220104</v>
      </c>
      <c r="I396" s="3" t="s">
        <v>13768</v>
      </c>
      <c r="J396" t="s">
        <v>10393</v>
      </c>
      <c r="K396" s="3">
        <v>3</v>
      </c>
      <c r="L396">
        <v>0</v>
      </c>
      <c r="M396" s="3">
        <v>0</v>
      </c>
      <c r="N396">
        <v>13.8</v>
      </c>
      <c r="O396" s="3">
        <v>13.7</v>
      </c>
      <c r="P396">
        <v>13.7</v>
      </c>
      <c r="Q396" s="3">
        <v>0</v>
      </c>
      <c r="R396">
        <v>12.6</v>
      </c>
      <c r="S396" s="3">
        <v>0</v>
      </c>
      <c r="T396" s="3">
        <v>0</v>
      </c>
      <c r="U396">
        <v>0</v>
      </c>
      <c r="V396">
        <v>1</v>
      </c>
      <c r="W396">
        <v>12.1</v>
      </c>
      <c r="X396">
        <v>13.1</v>
      </c>
      <c r="Y396">
        <v>0</v>
      </c>
      <c r="Z396">
        <v>0</v>
      </c>
      <c r="AA396">
        <v>0</v>
      </c>
      <c r="AB396">
        <v>13.7</v>
      </c>
      <c r="AC396">
        <v>1</v>
      </c>
      <c r="AD396">
        <v>0</v>
      </c>
      <c r="AE396">
        <v>0</v>
      </c>
      <c r="AF396">
        <v>0</v>
      </c>
      <c r="AG396">
        <v>0</v>
      </c>
      <c r="AH396">
        <v>0</v>
      </c>
      <c r="AI396">
        <v>1</v>
      </c>
      <c r="AJ396">
        <v>0</v>
      </c>
      <c r="AK396">
        <v>0</v>
      </c>
      <c r="AL396">
        <v>0</v>
      </c>
      <c r="AM396">
        <v>13.8</v>
      </c>
      <c r="AN396">
        <v>0</v>
      </c>
      <c r="AO396">
        <v>0</v>
      </c>
      <c r="AP396">
        <v>1</v>
      </c>
      <c r="AQ396">
        <v>13.6</v>
      </c>
      <c r="AR396">
        <v>0</v>
      </c>
      <c r="AS396">
        <v>0</v>
      </c>
      <c r="AT396">
        <v>0</v>
      </c>
      <c r="AU396">
        <v>0</v>
      </c>
      <c r="AV396">
        <v>1</v>
      </c>
      <c r="AW396">
        <v>12</v>
      </c>
      <c r="AX396">
        <v>0</v>
      </c>
      <c r="AY396">
        <v>0</v>
      </c>
      <c r="AZ396">
        <v>0</v>
      </c>
      <c r="BA396">
        <v>13.8</v>
      </c>
      <c r="BB396">
        <v>0</v>
      </c>
      <c r="BC396">
        <v>1</v>
      </c>
      <c r="BD396">
        <v>0</v>
      </c>
      <c r="BE396">
        <v>0</v>
      </c>
      <c r="BF396">
        <v>0</v>
      </c>
      <c r="BG396">
        <v>0</v>
      </c>
      <c r="BH396">
        <v>0</v>
      </c>
      <c r="BI396">
        <v>1</v>
      </c>
      <c r="BJ396">
        <v>0</v>
      </c>
      <c r="BK396">
        <v>0</v>
      </c>
    </row>
    <row r="397" spans="1:63" x14ac:dyDescent="0.25">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1</v>
      </c>
      <c r="Q397" s="3">
        <v>0</v>
      </c>
      <c r="R397">
        <v>0</v>
      </c>
      <c r="S397" s="3">
        <v>0</v>
      </c>
      <c r="T397" s="3">
        <v>12.4</v>
      </c>
      <c r="U397">
        <v>0</v>
      </c>
      <c r="V397">
        <v>1</v>
      </c>
      <c r="W397">
        <v>0</v>
      </c>
      <c r="X397">
        <v>0</v>
      </c>
      <c r="Y397">
        <v>0</v>
      </c>
      <c r="Z397">
        <v>0</v>
      </c>
      <c r="AA397">
        <v>0</v>
      </c>
      <c r="AB397">
        <v>0</v>
      </c>
      <c r="AC397">
        <v>13.7</v>
      </c>
      <c r="AD397">
        <v>0</v>
      </c>
      <c r="AE397">
        <v>0</v>
      </c>
      <c r="AF397">
        <v>0</v>
      </c>
      <c r="AG397">
        <v>0</v>
      </c>
      <c r="AH397">
        <v>0</v>
      </c>
      <c r="AI397">
        <v>1</v>
      </c>
      <c r="AJ397">
        <v>0</v>
      </c>
      <c r="AK397">
        <v>0</v>
      </c>
      <c r="AL397">
        <v>0</v>
      </c>
      <c r="AM397">
        <v>13.8</v>
      </c>
      <c r="AN397">
        <v>0</v>
      </c>
      <c r="AO397">
        <v>0</v>
      </c>
      <c r="AP397">
        <v>1</v>
      </c>
      <c r="AQ397">
        <v>0</v>
      </c>
      <c r="AR397">
        <v>12.5</v>
      </c>
      <c r="AS397">
        <v>0</v>
      </c>
      <c r="AT397">
        <v>0</v>
      </c>
      <c r="AU397">
        <v>0</v>
      </c>
      <c r="AV397">
        <v>1</v>
      </c>
      <c r="AW397">
        <v>0</v>
      </c>
      <c r="AX397">
        <v>0</v>
      </c>
      <c r="AY397">
        <v>0</v>
      </c>
      <c r="AZ397">
        <v>0</v>
      </c>
      <c r="BA397">
        <v>0</v>
      </c>
      <c r="BB397">
        <v>0</v>
      </c>
      <c r="BC397">
        <v>13.7</v>
      </c>
      <c r="BD397">
        <v>0</v>
      </c>
      <c r="BE397">
        <v>0</v>
      </c>
      <c r="BF397">
        <v>0</v>
      </c>
      <c r="BG397">
        <v>12.3</v>
      </c>
      <c r="BH397">
        <v>0</v>
      </c>
      <c r="BI397">
        <v>1</v>
      </c>
      <c r="BJ397">
        <v>0</v>
      </c>
      <c r="BK397">
        <v>12.4</v>
      </c>
    </row>
    <row r="398" spans="1:63" x14ac:dyDescent="0.25">
      <c r="A398" s="3">
        <v>6</v>
      </c>
      <c r="B398" s="1">
        <v>6205</v>
      </c>
      <c r="C398" s="3" t="s">
        <v>1781</v>
      </c>
      <c r="D398" t="s">
        <v>1354</v>
      </c>
      <c r="E398" s="3">
        <v>1</v>
      </c>
      <c r="F398" t="s">
        <v>13767</v>
      </c>
      <c r="G398" s="3">
        <v>220104005</v>
      </c>
      <c r="H398">
        <v>220104</v>
      </c>
      <c r="I398" s="3" t="s">
        <v>13768</v>
      </c>
      <c r="J398" t="s">
        <v>10393</v>
      </c>
      <c r="K398" s="3">
        <v>1</v>
      </c>
      <c r="L398">
        <v>0</v>
      </c>
      <c r="M398" s="3">
        <v>0</v>
      </c>
      <c r="N398">
        <v>16.2</v>
      </c>
      <c r="O398" s="3">
        <v>0</v>
      </c>
      <c r="P398">
        <v>1</v>
      </c>
      <c r="Q398" s="3">
        <v>0</v>
      </c>
      <c r="R398">
        <v>0</v>
      </c>
      <c r="S398" s="3">
        <v>0</v>
      </c>
      <c r="T398" s="3">
        <v>0</v>
      </c>
      <c r="U398">
        <v>0</v>
      </c>
      <c r="V398">
        <v>1</v>
      </c>
      <c r="W398">
        <v>0</v>
      </c>
      <c r="X398">
        <v>0</v>
      </c>
      <c r="Y398">
        <v>0</v>
      </c>
      <c r="Z398">
        <v>0</v>
      </c>
      <c r="AA398">
        <v>0</v>
      </c>
      <c r="AB398">
        <v>0</v>
      </c>
      <c r="AC398">
        <v>1</v>
      </c>
      <c r="AD398">
        <v>0</v>
      </c>
      <c r="AE398">
        <v>0</v>
      </c>
      <c r="AF398">
        <v>0</v>
      </c>
      <c r="AG398">
        <v>0</v>
      </c>
      <c r="AH398">
        <v>0</v>
      </c>
      <c r="AI398">
        <v>1</v>
      </c>
      <c r="AJ398">
        <v>0</v>
      </c>
      <c r="AK398">
        <v>0</v>
      </c>
      <c r="AL398">
        <v>0</v>
      </c>
      <c r="AM398">
        <v>10.3</v>
      </c>
      <c r="AN398">
        <v>10.3</v>
      </c>
      <c r="AO398">
        <v>0</v>
      </c>
      <c r="AP398">
        <v>1</v>
      </c>
      <c r="AQ398">
        <v>0</v>
      </c>
      <c r="AR398">
        <v>0</v>
      </c>
      <c r="AS398">
        <v>0</v>
      </c>
      <c r="AT398">
        <v>0</v>
      </c>
      <c r="AU398">
        <v>0</v>
      </c>
      <c r="AV398">
        <v>1</v>
      </c>
      <c r="AW398">
        <v>0</v>
      </c>
      <c r="AX398">
        <v>0</v>
      </c>
      <c r="AY398">
        <v>0</v>
      </c>
      <c r="AZ398">
        <v>0</v>
      </c>
      <c r="BA398">
        <v>0</v>
      </c>
      <c r="BB398">
        <v>0</v>
      </c>
      <c r="BC398">
        <v>1</v>
      </c>
      <c r="BD398">
        <v>0</v>
      </c>
      <c r="BE398">
        <v>0</v>
      </c>
      <c r="BF398">
        <v>0</v>
      </c>
      <c r="BG398">
        <v>0</v>
      </c>
      <c r="BH398">
        <v>0</v>
      </c>
      <c r="BI398">
        <v>1</v>
      </c>
      <c r="BJ398">
        <v>0</v>
      </c>
      <c r="BK398">
        <v>0</v>
      </c>
    </row>
    <row r="399" spans="1:63" x14ac:dyDescent="0.25">
      <c r="A399" s="3">
        <v>6</v>
      </c>
      <c r="B399" s="1">
        <v>6205</v>
      </c>
      <c r="C399" s="3" t="s">
        <v>1781</v>
      </c>
      <c r="D399" t="s">
        <v>1354</v>
      </c>
      <c r="E399" s="3">
        <v>2</v>
      </c>
      <c r="F399" t="s">
        <v>13769</v>
      </c>
      <c r="G399" s="3">
        <v>220104005</v>
      </c>
      <c r="H399">
        <v>220104</v>
      </c>
      <c r="I399" s="3" t="s">
        <v>13768</v>
      </c>
      <c r="J399" t="s">
        <v>10393</v>
      </c>
      <c r="K399" s="3">
        <v>2</v>
      </c>
      <c r="L399">
        <v>0</v>
      </c>
      <c r="M399" s="3">
        <v>0</v>
      </c>
      <c r="N399">
        <v>16.2</v>
      </c>
      <c r="O399" s="3">
        <v>32.1</v>
      </c>
      <c r="P399">
        <v>1</v>
      </c>
      <c r="Q399" s="3">
        <v>0</v>
      </c>
      <c r="R399">
        <v>0</v>
      </c>
      <c r="S399" s="3">
        <v>18.3</v>
      </c>
      <c r="T399" s="3">
        <v>0</v>
      </c>
      <c r="U399">
        <v>0</v>
      </c>
      <c r="V399">
        <v>1</v>
      </c>
      <c r="W399">
        <v>18.399999999999999</v>
      </c>
      <c r="X399">
        <v>0</v>
      </c>
      <c r="Y399">
        <v>0</v>
      </c>
      <c r="Z399">
        <v>0</v>
      </c>
      <c r="AA399">
        <v>0</v>
      </c>
      <c r="AB399">
        <v>0</v>
      </c>
      <c r="AC399">
        <v>1</v>
      </c>
      <c r="AD399">
        <v>0</v>
      </c>
      <c r="AE399">
        <v>18.3</v>
      </c>
      <c r="AF399">
        <v>0</v>
      </c>
      <c r="AG399">
        <v>0</v>
      </c>
      <c r="AH399">
        <v>0</v>
      </c>
      <c r="AI399">
        <v>1</v>
      </c>
      <c r="AJ399">
        <v>0</v>
      </c>
      <c r="AK399">
        <v>0</v>
      </c>
      <c r="AL399">
        <v>16.600000000000001</v>
      </c>
      <c r="AM399">
        <v>0</v>
      </c>
      <c r="AN399">
        <v>16.2</v>
      </c>
      <c r="AO399">
        <v>0</v>
      </c>
      <c r="AP399">
        <v>1</v>
      </c>
      <c r="AQ399">
        <v>0</v>
      </c>
      <c r="AR399">
        <v>0</v>
      </c>
      <c r="AS399">
        <v>0</v>
      </c>
      <c r="AT399">
        <v>0</v>
      </c>
      <c r="AU399">
        <v>0</v>
      </c>
      <c r="AV399">
        <v>1</v>
      </c>
      <c r="AW399">
        <v>0</v>
      </c>
      <c r="AX399">
        <v>0</v>
      </c>
      <c r="AY399">
        <v>16.600000000000001</v>
      </c>
      <c r="AZ399">
        <v>0</v>
      </c>
      <c r="BA399">
        <v>0</v>
      </c>
      <c r="BB399">
        <v>0</v>
      </c>
      <c r="BC399">
        <v>1</v>
      </c>
      <c r="BD399">
        <v>0</v>
      </c>
      <c r="BE399">
        <v>0</v>
      </c>
      <c r="BF399">
        <v>0</v>
      </c>
      <c r="BG399">
        <v>0</v>
      </c>
      <c r="BH399">
        <v>36.700000000000003</v>
      </c>
      <c r="BI399">
        <v>1</v>
      </c>
      <c r="BJ399">
        <v>0</v>
      </c>
      <c r="BK399">
        <v>0</v>
      </c>
    </row>
    <row r="400" spans="1:63" x14ac:dyDescent="0.25">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32.1</v>
      </c>
      <c r="P400">
        <v>1</v>
      </c>
      <c r="Q400" s="3">
        <v>0</v>
      </c>
      <c r="R400">
        <v>0</v>
      </c>
      <c r="S400" s="3">
        <v>18.3</v>
      </c>
      <c r="T400" s="3">
        <v>0</v>
      </c>
      <c r="U400">
        <v>0</v>
      </c>
      <c r="V400">
        <v>1</v>
      </c>
      <c r="W400">
        <v>18.399999999999999</v>
      </c>
      <c r="X400">
        <v>0</v>
      </c>
      <c r="Y400">
        <v>0</v>
      </c>
      <c r="Z400">
        <v>0</v>
      </c>
      <c r="AA400">
        <v>0</v>
      </c>
      <c r="AB400">
        <v>0</v>
      </c>
      <c r="AC400">
        <v>1</v>
      </c>
      <c r="AD400">
        <v>0</v>
      </c>
      <c r="AE400">
        <v>18.3</v>
      </c>
      <c r="AF400">
        <v>0</v>
      </c>
      <c r="AG400">
        <v>0</v>
      </c>
      <c r="AH400">
        <v>0</v>
      </c>
      <c r="AI400">
        <v>1</v>
      </c>
      <c r="AJ400">
        <v>0</v>
      </c>
      <c r="AK400">
        <v>0</v>
      </c>
      <c r="AL400">
        <v>16.600000000000001</v>
      </c>
      <c r="AM400">
        <v>0</v>
      </c>
      <c r="AN400">
        <v>16.2</v>
      </c>
      <c r="AO400">
        <v>0</v>
      </c>
      <c r="AP400">
        <v>1</v>
      </c>
      <c r="AQ400">
        <v>0</v>
      </c>
      <c r="AR400">
        <v>0</v>
      </c>
      <c r="AS400">
        <v>0</v>
      </c>
      <c r="AT400">
        <v>0</v>
      </c>
      <c r="AU400">
        <v>0</v>
      </c>
      <c r="AV400">
        <v>1</v>
      </c>
      <c r="AW400">
        <v>0</v>
      </c>
      <c r="AX400">
        <v>0</v>
      </c>
      <c r="AY400">
        <v>16.600000000000001</v>
      </c>
      <c r="AZ400">
        <v>0</v>
      </c>
      <c r="BA400">
        <v>0</v>
      </c>
      <c r="BB400">
        <v>0</v>
      </c>
      <c r="BC400">
        <v>1</v>
      </c>
      <c r="BD400">
        <v>0</v>
      </c>
      <c r="BE400">
        <v>0</v>
      </c>
      <c r="BF400">
        <v>0</v>
      </c>
      <c r="BG400">
        <v>0</v>
      </c>
      <c r="BH400">
        <v>36.700000000000003</v>
      </c>
      <c r="BI400">
        <v>1</v>
      </c>
      <c r="BJ400">
        <v>0</v>
      </c>
      <c r="BK400">
        <v>0</v>
      </c>
    </row>
    <row r="401" spans="1:63" x14ac:dyDescent="0.25">
      <c r="A401" s="3">
        <v>6</v>
      </c>
      <c r="B401" s="1">
        <v>6205</v>
      </c>
      <c r="C401" s="3" t="s">
        <v>1781</v>
      </c>
      <c r="D401" t="s">
        <v>1354</v>
      </c>
      <c r="E401" s="3">
        <v>4</v>
      </c>
      <c r="F401" t="s">
        <v>13369</v>
      </c>
      <c r="G401" s="3">
        <v>220104005</v>
      </c>
      <c r="H401">
        <v>220104</v>
      </c>
      <c r="I401" s="3" t="s">
        <v>13768</v>
      </c>
      <c r="J401" t="s">
        <v>10393</v>
      </c>
      <c r="K401" s="3">
        <v>4</v>
      </c>
      <c r="L401">
        <v>0</v>
      </c>
      <c r="M401" s="3">
        <v>0</v>
      </c>
      <c r="N401">
        <v>16.2</v>
      </c>
      <c r="O401" s="3">
        <v>0</v>
      </c>
      <c r="P401">
        <v>1</v>
      </c>
      <c r="Q401" s="3">
        <v>0</v>
      </c>
      <c r="R401">
        <v>0</v>
      </c>
      <c r="S401" s="3">
        <v>0</v>
      </c>
      <c r="T401" s="3">
        <v>0</v>
      </c>
      <c r="U401">
        <v>0</v>
      </c>
      <c r="V401">
        <v>1</v>
      </c>
      <c r="W401">
        <v>0</v>
      </c>
      <c r="X401">
        <v>0</v>
      </c>
      <c r="Y401">
        <v>0</v>
      </c>
      <c r="Z401">
        <v>0</v>
      </c>
      <c r="AA401">
        <v>0</v>
      </c>
      <c r="AB401">
        <v>0</v>
      </c>
      <c r="AC401">
        <v>1</v>
      </c>
      <c r="AD401">
        <v>0</v>
      </c>
      <c r="AE401">
        <v>0</v>
      </c>
      <c r="AF401">
        <v>0</v>
      </c>
      <c r="AG401">
        <v>0</v>
      </c>
      <c r="AH401">
        <v>0</v>
      </c>
      <c r="AI401">
        <v>1</v>
      </c>
      <c r="AJ401">
        <v>0</v>
      </c>
      <c r="AK401">
        <v>0</v>
      </c>
      <c r="AL401">
        <v>0</v>
      </c>
      <c r="AM401">
        <v>0</v>
      </c>
      <c r="AN401">
        <v>0</v>
      </c>
      <c r="AO401">
        <v>0</v>
      </c>
      <c r="AP401">
        <v>1</v>
      </c>
      <c r="AQ401">
        <v>0</v>
      </c>
      <c r="AR401">
        <v>0</v>
      </c>
      <c r="AS401">
        <v>0</v>
      </c>
      <c r="AT401">
        <v>0</v>
      </c>
      <c r="AU401">
        <v>0</v>
      </c>
      <c r="AV401">
        <v>1</v>
      </c>
      <c r="AW401">
        <v>0</v>
      </c>
      <c r="AX401">
        <v>0</v>
      </c>
      <c r="AY401">
        <v>0</v>
      </c>
      <c r="AZ401">
        <v>0</v>
      </c>
      <c r="BA401">
        <v>0</v>
      </c>
      <c r="BB401">
        <v>0</v>
      </c>
      <c r="BC401">
        <v>1</v>
      </c>
      <c r="BD401">
        <v>0</v>
      </c>
      <c r="BE401">
        <v>0</v>
      </c>
      <c r="BF401">
        <v>0</v>
      </c>
      <c r="BG401">
        <v>0</v>
      </c>
      <c r="BH401">
        <v>0</v>
      </c>
      <c r="BI401">
        <v>1</v>
      </c>
      <c r="BJ401">
        <v>0</v>
      </c>
      <c r="BK401">
        <v>0</v>
      </c>
    </row>
    <row r="402" spans="1:63" x14ac:dyDescent="0.25">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1</v>
      </c>
      <c r="Q402" s="3">
        <v>0</v>
      </c>
      <c r="R402">
        <v>0</v>
      </c>
      <c r="S402" s="3">
        <v>0</v>
      </c>
      <c r="T402" s="3">
        <v>0</v>
      </c>
      <c r="U402">
        <v>0</v>
      </c>
      <c r="V402">
        <v>1</v>
      </c>
      <c r="W402">
        <v>0</v>
      </c>
      <c r="X402">
        <v>0</v>
      </c>
      <c r="Y402">
        <v>0</v>
      </c>
      <c r="Z402">
        <v>0</v>
      </c>
      <c r="AA402">
        <v>0</v>
      </c>
      <c r="AB402">
        <v>0</v>
      </c>
      <c r="AC402">
        <v>1</v>
      </c>
      <c r="AD402">
        <v>0</v>
      </c>
      <c r="AE402">
        <v>0</v>
      </c>
      <c r="AF402">
        <v>0</v>
      </c>
      <c r="AG402">
        <v>0</v>
      </c>
      <c r="AH402">
        <v>0</v>
      </c>
      <c r="AI402">
        <v>1</v>
      </c>
      <c r="AJ402">
        <v>0</v>
      </c>
      <c r="AK402">
        <v>0</v>
      </c>
      <c r="AL402">
        <v>15.2</v>
      </c>
      <c r="AM402">
        <v>0</v>
      </c>
      <c r="AN402">
        <v>0</v>
      </c>
      <c r="AO402">
        <v>0</v>
      </c>
      <c r="AP402">
        <v>1</v>
      </c>
      <c r="AQ402">
        <v>0</v>
      </c>
      <c r="AR402">
        <v>0</v>
      </c>
      <c r="AS402">
        <v>0</v>
      </c>
      <c r="AT402">
        <v>0</v>
      </c>
      <c r="AU402">
        <v>0</v>
      </c>
      <c r="AV402">
        <v>1</v>
      </c>
      <c r="AW402">
        <v>0</v>
      </c>
      <c r="AX402">
        <v>0</v>
      </c>
      <c r="AY402">
        <v>0</v>
      </c>
      <c r="AZ402">
        <v>0</v>
      </c>
      <c r="BA402">
        <v>0</v>
      </c>
      <c r="BB402">
        <v>0</v>
      </c>
      <c r="BC402">
        <v>1</v>
      </c>
      <c r="BD402">
        <v>0</v>
      </c>
      <c r="BE402">
        <v>0</v>
      </c>
      <c r="BF402">
        <v>0</v>
      </c>
      <c r="BG402">
        <v>0</v>
      </c>
      <c r="BH402">
        <v>0</v>
      </c>
      <c r="BI402">
        <v>1</v>
      </c>
      <c r="BJ402">
        <v>0</v>
      </c>
      <c r="BK402">
        <v>0</v>
      </c>
    </row>
    <row r="403" spans="1:63" x14ac:dyDescent="0.25">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15.5</v>
      </c>
      <c r="Q403" s="3">
        <v>0</v>
      </c>
      <c r="R403">
        <v>0</v>
      </c>
      <c r="S403" s="3">
        <v>0</v>
      </c>
      <c r="T403" s="3">
        <v>0</v>
      </c>
      <c r="U403">
        <v>0</v>
      </c>
      <c r="V403">
        <v>14.8</v>
      </c>
      <c r="W403">
        <v>0</v>
      </c>
      <c r="X403">
        <v>15.8</v>
      </c>
      <c r="Y403">
        <v>0</v>
      </c>
      <c r="Z403">
        <v>0</v>
      </c>
      <c r="AA403">
        <v>0</v>
      </c>
      <c r="AB403">
        <v>0</v>
      </c>
      <c r="AC403">
        <v>1</v>
      </c>
      <c r="AD403">
        <v>0</v>
      </c>
      <c r="AE403">
        <v>0</v>
      </c>
      <c r="AF403">
        <v>0</v>
      </c>
      <c r="AG403">
        <v>0</v>
      </c>
      <c r="AH403">
        <v>0</v>
      </c>
      <c r="AI403">
        <v>1</v>
      </c>
      <c r="AJ403">
        <v>0</v>
      </c>
      <c r="AK403">
        <v>15.8</v>
      </c>
      <c r="AL403">
        <v>30.3</v>
      </c>
      <c r="AM403">
        <v>0</v>
      </c>
      <c r="AN403">
        <v>0</v>
      </c>
      <c r="AO403">
        <v>0</v>
      </c>
      <c r="AP403">
        <v>1</v>
      </c>
      <c r="AQ403">
        <v>0</v>
      </c>
      <c r="AR403">
        <v>0</v>
      </c>
      <c r="AS403">
        <v>0</v>
      </c>
      <c r="AT403">
        <v>0</v>
      </c>
      <c r="AU403">
        <v>0</v>
      </c>
      <c r="AV403">
        <v>1</v>
      </c>
      <c r="AW403">
        <v>0</v>
      </c>
      <c r="AX403">
        <v>15.8</v>
      </c>
      <c r="AY403">
        <v>0</v>
      </c>
      <c r="AZ403">
        <v>0</v>
      </c>
      <c r="BA403">
        <v>15.3</v>
      </c>
      <c r="BB403">
        <v>0</v>
      </c>
      <c r="BC403">
        <v>1</v>
      </c>
      <c r="BD403">
        <v>0</v>
      </c>
      <c r="BE403">
        <v>0</v>
      </c>
      <c r="BF403">
        <v>0</v>
      </c>
      <c r="BG403">
        <v>0</v>
      </c>
      <c r="BH403">
        <v>0</v>
      </c>
      <c r="BI403">
        <v>1</v>
      </c>
      <c r="BJ403">
        <v>0</v>
      </c>
      <c r="BK403">
        <v>0</v>
      </c>
    </row>
    <row r="404" spans="1:63" x14ac:dyDescent="0.25">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15.5</v>
      </c>
      <c r="Q404" s="3">
        <v>0</v>
      </c>
      <c r="R404">
        <v>0</v>
      </c>
      <c r="S404" s="3">
        <v>0</v>
      </c>
      <c r="T404" s="3">
        <v>0</v>
      </c>
      <c r="U404">
        <v>0</v>
      </c>
      <c r="V404">
        <v>14.8</v>
      </c>
      <c r="W404">
        <v>0</v>
      </c>
      <c r="X404">
        <v>15.8</v>
      </c>
      <c r="Y404">
        <v>0</v>
      </c>
      <c r="Z404">
        <v>0</v>
      </c>
      <c r="AA404">
        <v>0</v>
      </c>
      <c r="AB404">
        <v>0</v>
      </c>
      <c r="AC404">
        <v>1</v>
      </c>
      <c r="AD404">
        <v>0</v>
      </c>
      <c r="AE404">
        <v>0</v>
      </c>
      <c r="AF404">
        <v>0</v>
      </c>
      <c r="AG404">
        <v>0</v>
      </c>
      <c r="AH404">
        <v>0</v>
      </c>
      <c r="AI404">
        <v>1</v>
      </c>
      <c r="AJ404">
        <v>0</v>
      </c>
      <c r="AK404">
        <v>15.8</v>
      </c>
      <c r="AL404">
        <v>15.2</v>
      </c>
      <c r="AM404">
        <v>0</v>
      </c>
      <c r="AN404">
        <v>0</v>
      </c>
      <c r="AO404">
        <v>0</v>
      </c>
      <c r="AP404">
        <v>1</v>
      </c>
      <c r="AQ404">
        <v>0</v>
      </c>
      <c r="AR404">
        <v>0</v>
      </c>
      <c r="AS404">
        <v>0</v>
      </c>
      <c r="AT404">
        <v>0</v>
      </c>
      <c r="AU404">
        <v>0</v>
      </c>
      <c r="AV404">
        <v>1</v>
      </c>
      <c r="AW404">
        <v>0</v>
      </c>
      <c r="AX404">
        <v>15.8</v>
      </c>
      <c r="AY404">
        <v>0</v>
      </c>
      <c r="AZ404">
        <v>0</v>
      </c>
      <c r="BA404">
        <v>15.3</v>
      </c>
      <c r="BB404">
        <v>0</v>
      </c>
      <c r="BC404">
        <v>1</v>
      </c>
      <c r="BD404">
        <v>0</v>
      </c>
      <c r="BE404">
        <v>0</v>
      </c>
      <c r="BF404">
        <v>0</v>
      </c>
      <c r="BG404">
        <v>0</v>
      </c>
      <c r="BH404">
        <v>0</v>
      </c>
      <c r="BI404">
        <v>1</v>
      </c>
      <c r="BJ404">
        <v>0</v>
      </c>
      <c r="BK404">
        <v>0</v>
      </c>
    </row>
    <row r="405" spans="1:63" x14ac:dyDescent="0.25">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1</v>
      </c>
      <c r="Q405" s="3">
        <v>0</v>
      </c>
      <c r="R405">
        <v>0</v>
      </c>
      <c r="S405" s="3">
        <v>0</v>
      </c>
      <c r="T405" s="3">
        <v>0</v>
      </c>
      <c r="U405">
        <v>0</v>
      </c>
      <c r="V405">
        <v>1</v>
      </c>
      <c r="W405">
        <v>0</v>
      </c>
      <c r="X405">
        <v>0</v>
      </c>
      <c r="Y405">
        <v>0</v>
      </c>
      <c r="Z405">
        <v>0</v>
      </c>
      <c r="AA405">
        <v>0</v>
      </c>
      <c r="AB405">
        <v>0</v>
      </c>
      <c r="AC405">
        <v>1</v>
      </c>
      <c r="AD405">
        <v>0</v>
      </c>
      <c r="AE405">
        <v>0</v>
      </c>
      <c r="AF405">
        <v>0</v>
      </c>
      <c r="AG405">
        <v>0</v>
      </c>
      <c r="AH405">
        <v>0</v>
      </c>
      <c r="AI405">
        <v>1</v>
      </c>
      <c r="AJ405">
        <v>0</v>
      </c>
      <c r="AK405">
        <v>0</v>
      </c>
      <c r="AL405">
        <v>15.2</v>
      </c>
      <c r="AM405">
        <v>0</v>
      </c>
      <c r="AN405">
        <v>0</v>
      </c>
      <c r="AO405">
        <v>0</v>
      </c>
      <c r="AP405">
        <v>1</v>
      </c>
      <c r="AQ405">
        <v>0</v>
      </c>
      <c r="AR405">
        <v>0</v>
      </c>
      <c r="AS405">
        <v>0</v>
      </c>
      <c r="AT405">
        <v>0</v>
      </c>
      <c r="AU405">
        <v>0</v>
      </c>
      <c r="AV405">
        <v>1</v>
      </c>
      <c r="AW405">
        <v>0</v>
      </c>
      <c r="AX405">
        <v>0</v>
      </c>
      <c r="AY405">
        <v>0</v>
      </c>
      <c r="AZ405">
        <v>0</v>
      </c>
      <c r="BA405">
        <v>0</v>
      </c>
      <c r="BB405">
        <v>0</v>
      </c>
      <c r="BC405">
        <v>1</v>
      </c>
      <c r="BD405">
        <v>0</v>
      </c>
      <c r="BE405">
        <v>0</v>
      </c>
      <c r="BF405">
        <v>0</v>
      </c>
      <c r="BG405">
        <v>0</v>
      </c>
      <c r="BH405">
        <v>0</v>
      </c>
      <c r="BI405">
        <v>1</v>
      </c>
      <c r="BJ405">
        <v>0</v>
      </c>
      <c r="BK405">
        <v>0</v>
      </c>
    </row>
    <row r="406" spans="1:63" x14ac:dyDescent="0.25">
      <c r="A406" s="3">
        <v>6</v>
      </c>
      <c r="B406" s="1">
        <v>6301</v>
      </c>
      <c r="C406" s="3" t="s">
        <v>1781</v>
      </c>
      <c r="D406" t="s">
        <v>1360</v>
      </c>
      <c r="E406" s="3">
        <v>1</v>
      </c>
      <c r="F406" t="s">
        <v>13767</v>
      </c>
      <c r="G406" s="3">
        <v>220104005</v>
      </c>
      <c r="H406">
        <v>220104</v>
      </c>
      <c r="I406" s="3" t="s">
        <v>13768</v>
      </c>
      <c r="J406" t="s">
        <v>10393</v>
      </c>
      <c r="K406" s="3">
        <v>1</v>
      </c>
      <c r="L406">
        <v>0</v>
      </c>
      <c r="M406" s="3">
        <v>0</v>
      </c>
      <c r="N406">
        <v>1.4</v>
      </c>
      <c r="O406" s="3">
        <v>0</v>
      </c>
      <c r="P406">
        <v>1</v>
      </c>
      <c r="Q406" s="3">
        <v>1.4</v>
      </c>
      <c r="R406">
        <v>0</v>
      </c>
      <c r="S406" s="3">
        <v>0</v>
      </c>
      <c r="T406" s="3">
        <v>2.7</v>
      </c>
      <c r="U406">
        <v>0</v>
      </c>
      <c r="V406">
        <v>1</v>
      </c>
      <c r="W406">
        <v>0</v>
      </c>
      <c r="X406">
        <v>0</v>
      </c>
      <c r="Y406">
        <v>0</v>
      </c>
      <c r="Z406">
        <v>1.4</v>
      </c>
      <c r="AA406">
        <v>0</v>
      </c>
      <c r="AB406">
        <v>1.4</v>
      </c>
      <c r="AC406">
        <v>1.4</v>
      </c>
      <c r="AD406">
        <v>0</v>
      </c>
      <c r="AE406">
        <v>0</v>
      </c>
      <c r="AF406">
        <v>0</v>
      </c>
      <c r="AG406">
        <v>0</v>
      </c>
      <c r="AH406">
        <v>0</v>
      </c>
      <c r="AI406">
        <v>1</v>
      </c>
      <c r="AJ406">
        <v>1.3</v>
      </c>
      <c r="AK406">
        <v>0</v>
      </c>
      <c r="AL406">
        <v>0</v>
      </c>
      <c r="AM406">
        <v>1.4</v>
      </c>
      <c r="AN406">
        <v>1.4</v>
      </c>
      <c r="AO406">
        <v>0</v>
      </c>
      <c r="AP406">
        <v>1.4</v>
      </c>
      <c r="AQ406">
        <v>0</v>
      </c>
      <c r="AR406">
        <v>1.3</v>
      </c>
      <c r="AS406">
        <v>0</v>
      </c>
      <c r="AT406">
        <v>0</v>
      </c>
      <c r="AU406">
        <v>1.3</v>
      </c>
      <c r="AV406">
        <v>1.3</v>
      </c>
      <c r="AW406">
        <v>0</v>
      </c>
      <c r="AX406">
        <v>1.3</v>
      </c>
      <c r="AY406">
        <v>0</v>
      </c>
      <c r="AZ406">
        <v>1.4</v>
      </c>
      <c r="BA406">
        <v>1.4</v>
      </c>
      <c r="BB406">
        <v>1.4</v>
      </c>
      <c r="BC406">
        <v>1</v>
      </c>
      <c r="BD406">
        <v>1.4</v>
      </c>
      <c r="BE406">
        <v>0</v>
      </c>
      <c r="BF406">
        <v>1.3</v>
      </c>
      <c r="BG406">
        <v>1.3</v>
      </c>
      <c r="BH406">
        <v>1.3</v>
      </c>
      <c r="BI406">
        <v>1</v>
      </c>
      <c r="BJ406">
        <v>0</v>
      </c>
      <c r="BK406">
        <v>2.6</v>
      </c>
    </row>
    <row r="407" spans="1:63" x14ac:dyDescent="0.25">
      <c r="A407" s="3">
        <v>6</v>
      </c>
      <c r="B407" s="1">
        <v>6301</v>
      </c>
      <c r="C407" s="3" t="s">
        <v>1781</v>
      </c>
      <c r="D407" t="s">
        <v>1360</v>
      </c>
      <c r="E407" s="3">
        <v>2</v>
      </c>
      <c r="F407" t="s">
        <v>13769</v>
      </c>
      <c r="G407" s="3">
        <v>220104005</v>
      </c>
      <c r="H407">
        <v>220104</v>
      </c>
      <c r="I407" s="3" t="s">
        <v>13768</v>
      </c>
      <c r="J407" t="s">
        <v>10393</v>
      </c>
      <c r="K407" s="3">
        <v>2</v>
      </c>
      <c r="L407">
        <v>5.7</v>
      </c>
      <c r="M407" s="3">
        <v>2.8</v>
      </c>
      <c r="N407">
        <v>8.4</v>
      </c>
      <c r="O407" s="3">
        <v>5.6</v>
      </c>
      <c r="P407">
        <v>2.8</v>
      </c>
      <c r="Q407" s="3">
        <v>5.5</v>
      </c>
      <c r="R407">
        <v>1.3</v>
      </c>
      <c r="S407" s="3">
        <v>3.9</v>
      </c>
      <c r="T407" s="3">
        <v>6.5</v>
      </c>
      <c r="U407">
        <v>3.9</v>
      </c>
      <c r="V407">
        <v>1.3</v>
      </c>
      <c r="W407">
        <v>5.0999999999999996</v>
      </c>
      <c r="X407">
        <v>6.4</v>
      </c>
      <c r="Y407">
        <v>8.6</v>
      </c>
      <c r="Z407">
        <v>8.5</v>
      </c>
      <c r="AA407">
        <v>7</v>
      </c>
      <c r="AB407">
        <v>2.8</v>
      </c>
      <c r="AC407">
        <v>9.6999999999999993</v>
      </c>
      <c r="AD407">
        <v>2.7</v>
      </c>
      <c r="AE407">
        <v>0</v>
      </c>
      <c r="AF407">
        <v>2.6</v>
      </c>
      <c r="AG407">
        <v>2.6</v>
      </c>
      <c r="AH407">
        <v>1.3</v>
      </c>
      <c r="AI407">
        <v>3.8</v>
      </c>
      <c r="AJ407">
        <v>3.8</v>
      </c>
      <c r="AK407">
        <v>11.4</v>
      </c>
      <c r="AL407">
        <v>4.3</v>
      </c>
      <c r="AM407">
        <v>4.2</v>
      </c>
      <c r="AN407">
        <v>8.4</v>
      </c>
      <c r="AO407">
        <v>5.6</v>
      </c>
      <c r="AP407">
        <v>4.0999999999999996</v>
      </c>
      <c r="AQ407">
        <v>4.0999999999999996</v>
      </c>
      <c r="AR407">
        <v>1.3</v>
      </c>
      <c r="AS407">
        <v>1.3</v>
      </c>
      <c r="AT407">
        <v>0</v>
      </c>
      <c r="AU407">
        <v>3.9</v>
      </c>
      <c r="AV407">
        <v>2.6</v>
      </c>
      <c r="AW407">
        <v>7.6</v>
      </c>
      <c r="AX407">
        <v>6.4</v>
      </c>
      <c r="AY407">
        <v>7.1</v>
      </c>
      <c r="AZ407">
        <v>12.7</v>
      </c>
      <c r="BA407">
        <v>2.8</v>
      </c>
      <c r="BB407">
        <v>7</v>
      </c>
      <c r="BC407">
        <v>5.5</v>
      </c>
      <c r="BD407">
        <v>1.4</v>
      </c>
      <c r="BE407">
        <v>2.6</v>
      </c>
      <c r="BF407">
        <v>5.2</v>
      </c>
      <c r="BG407">
        <v>2.6</v>
      </c>
      <c r="BH407">
        <v>2.6</v>
      </c>
      <c r="BI407">
        <v>2.5</v>
      </c>
      <c r="BJ407">
        <v>6.3</v>
      </c>
      <c r="BK407">
        <v>6.5</v>
      </c>
    </row>
    <row r="408" spans="1:63" x14ac:dyDescent="0.25">
      <c r="A408" s="3">
        <v>6</v>
      </c>
      <c r="B408" s="1">
        <v>6301</v>
      </c>
      <c r="C408" s="3" t="s">
        <v>1781</v>
      </c>
      <c r="D408" t="s">
        <v>1360</v>
      </c>
      <c r="E408" s="3">
        <v>3</v>
      </c>
      <c r="F408" t="s">
        <v>13367</v>
      </c>
      <c r="G408" s="3">
        <v>220104005</v>
      </c>
      <c r="H408">
        <v>220104</v>
      </c>
      <c r="I408" s="3" t="s">
        <v>13768</v>
      </c>
      <c r="J408" t="s">
        <v>10393</v>
      </c>
      <c r="K408" s="3">
        <v>3</v>
      </c>
      <c r="L408">
        <v>5.7</v>
      </c>
      <c r="M408" s="3">
        <v>2.8</v>
      </c>
      <c r="N408">
        <v>7</v>
      </c>
      <c r="O408" s="3">
        <v>5.6</v>
      </c>
      <c r="P408">
        <v>2.8</v>
      </c>
      <c r="Q408" s="3">
        <v>4.0999999999999996</v>
      </c>
      <c r="R408">
        <v>1.3</v>
      </c>
      <c r="S408" s="3">
        <v>3.9</v>
      </c>
      <c r="T408" s="3">
        <v>3.9</v>
      </c>
      <c r="U408">
        <v>3.9</v>
      </c>
      <c r="V408">
        <v>1.3</v>
      </c>
      <c r="W408">
        <v>5.0999999999999996</v>
      </c>
      <c r="X408">
        <v>6.4</v>
      </c>
      <c r="Y408">
        <v>8.6</v>
      </c>
      <c r="Z408">
        <v>7.1</v>
      </c>
      <c r="AA408">
        <v>7</v>
      </c>
      <c r="AB408">
        <v>1.4</v>
      </c>
      <c r="AC408">
        <v>8.3000000000000007</v>
      </c>
      <c r="AD408">
        <v>2.7</v>
      </c>
      <c r="AE408">
        <v>0</v>
      </c>
      <c r="AF408">
        <v>2.6</v>
      </c>
      <c r="AG408">
        <v>2.6</v>
      </c>
      <c r="AH408">
        <v>1.3</v>
      </c>
      <c r="AI408">
        <v>3.8</v>
      </c>
      <c r="AJ408">
        <v>2.5</v>
      </c>
      <c r="AK408">
        <v>10.199999999999999</v>
      </c>
      <c r="AL408">
        <v>4.3</v>
      </c>
      <c r="AM408">
        <v>2.8</v>
      </c>
      <c r="AN408">
        <v>7</v>
      </c>
      <c r="AO408">
        <v>5.6</v>
      </c>
      <c r="AP408">
        <v>2.8</v>
      </c>
      <c r="AQ408">
        <v>4.0999999999999996</v>
      </c>
      <c r="AR408">
        <v>0</v>
      </c>
      <c r="AS408">
        <v>1.3</v>
      </c>
      <c r="AT408">
        <v>0</v>
      </c>
      <c r="AU408">
        <v>2.6</v>
      </c>
      <c r="AV408">
        <v>1.3</v>
      </c>
      <c r="AW408">
        <v>7.6</v>
      </c>
      <c r="AX408">
        <v>3.8</v>
      </c>
      <c r="AY408">
        <v>7.1</v>
      </c>
      <c r="AZ408">
        <v>11.3</v>
      </c>
      <c r="BA408">
        <v>1.4</v>
      </c>
      <c r="BB408">
        <v>5.6</v>
      </c>
      <c r="BC408">
        <v>5.5</v>
      </c>
      <c r="BD408">
        <v>0</v>
      </c>
      <c r="BE408">
        <v>2.6</v>
      </c>
      <c r="BF408">
        <v>3.9</v>
      </c>
      <c r="BG408">
        <v>1.3</v>
      </c>
      <c r="BH408">
        <v>1.3</v>
      </c>
      <c r="BI408">
        <v>2.5</v>
      </c>
      <c r="BJ408">
        <v>6.3</v>
      </c>
      <c r="BK408">
        <v>3.9</v>
      </c>
    </row>
    <row r="409" spans="1:63" x14ac:dyDescent="0.25">
      <c r="A409" s="3">
        <v>6</v>
      </c>
      <c r="B409" s="1">
        <v>6301</v>
      </c>
      <c r="C409" s="3" t="s">
        <v>1781</v>
      </c>
      <c r="D409" t="s">
        <v>1360</v>
      </c>
      <c r="E409" s="3">
        <v>4</v>
      </c>
      <c r="F409" t="s">
        <v>13369</v>
      </c>
      <c r="G409" s="3">
        <v>220104005</v>
      </c>
      <c r="H409">
        <v>220104</v>
      </c>
      <c r="I409" s="3" t="s">
        <v>13768</v>
      </c>
      <c r="J409" t="s">
        <v>10393</v>
      </c>
      <c r="K409" s="3">
        <v>4</v>
      </c>
      <c r="L409">
        <v>0</v>
      </c>
      <c r="M409" s="3">
        <v>0</v>
      </c>
      <c r="N409">
        <v>1.4</v>
      </c>
      <c r="O409" s="3">
        <v>0</v>
      </c>
      <c r="P409">
        <v>1</v>
      </c>
      <c r="Q409" s="3">
        <v>1.4</v>
      </c>
      <c r="R409">
        <v>0</v>
      </c>
      <c r="S409" s="3">
        <v>0</v>
      </c>
      <c r="T409" s="3">
        <v>2.6</v>
      </c>
      <c r="U409">
        <v>0</v>
      </c>
      <c r="V409">
        <v>1</v>
      </c>
      <c r="W409">
        <v>0</v>
      </c>
      <c r="X409">
        <v>0</v>
      </c>
      <c r="Y409">
        <v>0</v>
      </c>
      <c r="Z409">
        <v>1.4</v>
      </c>
      <c r="AA409">
        <v>0</v>
      </c>
      <c r="AB409">
        <v>1.4</v>
      </c>
      <c r="AC409">
        <v>1.4</v>
      </c>
      <c r="AD409">
        <v>0</v>
      </c>
      <c r="AE409">
        <v>0</v>
      </c>
      <c r="AF409">
        <v>0</v>
      </c>
      <c r="AG409">
        <v>0</v>
      </c>
      <c r="AH409">
        <v>0</v>
      </c>
      <c r="AI409">
        <v>1</v>
      </c>
      <c r="AJ409">
        <v>1.3</v>
      </c>
      <c r="AK409">
        <v>1.3</v>
      </c>
      <c r="AL409">
        <v>0</v>
      </c>
      <c r="AM409">
        <v>1.4</v>
      </c>
      <c r="AN409">
        <v>1.4</v>
      </c>
      <c r="AO409">
        <v>0</v>
      </c>
      <c r="AP409">
        <v>1.4</v>
      </c>
      <c r="AQ409">
        <v>0</v>
      </c>
      <c r="AR409">
        <v>1.3</v>
      </c>
      <c r="AS409">
        <v>0</v>
      </c>
      <c r="AT409">
        <v>0</v>
      </c>
      <c r="AU409">
        <v>1.3</v>
      </c>
      <c r="AV409">
        <v>1.3</v>
      </c>
      <c r="AW409">
        <v>0</v>
      </c>
      <c r="AX409">
        <v>2.5</v>
      </c>
      <c r="AY409">
        <v>0</v>
      </c>
      <c r="AZ409">
        <v>1.4</v>
      </c>
      <c r="BA409">
        <v>1.4</v>
      </c>
      <c r="BB409">
        <v>1.4</v>
      </c>
      <c r="BC409">
        <v>1</v>
      </c>
      <c r="BD409">
        <v>1.4</v>
      </c>
      <c r="BE409">
        <v>0</v>
      </c>
      <c r="BF409">
        <v>1.3</v>
      </c>
      <c r="BG409">
        <v>1.3</v>
      </c>
      <c r="BH409">
        <v>1.3</v>
      </c>
      <c r="BI409">
        <v>1</v>
      </c>
      <c r="BJ409">
        <v>0</v>
      </c>
      <c r="BK409">
        <v>2.6</v>
      </c>
    </row>
    <row r="410" spans="1:63" x14ac:dyDescent="0.25">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1</v>
      </c>
      <c r="Q410" s="3">
        <v>0</v>
      </c>
      <c r="R410">
        <v>0</v>
      </c>
      <c r="S410" s="3">
        <v>0</v>
      </c>
      <c r="T410" s="3">
        <v>0</v>
      </c>
      <c r="U410">
        <v>12.8</v>
      </c>
      <c r="V410">
        <v>1</v>
      </c>
      <c r="W410">
        <v>0</v>
      </c>
      <c r="X410">
        <v>0</v>
      </c>
      <c r="Y410">
        <v>0</v>
      </c>
      <c r="Z410">
        <v>0</v>
      </c>
      <c r="AA410">
        <v>0</v>
      </c>
      <c r="AB410">
        <v>0</v>
      </c>
      <c r="AC410">
        <v>1</v>
      </c>
      <c r="AD410">
        <v>0</v>
      </c>
      <c r="AE410">
        <v>0</v>
      </c>
      <c r="AF410">
        <v>0</v>
      </c>
      <c r="AG410">
        <v>0</v>
      </c>
      <c r="AH410">
        <v>0</v>
      </c>
      <c r="AI410">
        <v>1</v>
      </c>
      <c r="AJ410">
        <v>0</v>
      </c>
      <c r="AK410">
        <v>0</v>
      </c>
      <c r="AL410">
        <v>0</v>
      </c>
      <c r="AM410">
        <v>0</v>
      </c>
      <c r="AN410">
        <v>0</v>
      </c>
      <c r="AO410">
        <v>0</v>
      </c>
      <c r="AP410">
        <v>1</v>
      </c>
      <c r="AQ410">
        <v>0</v>
      </c>
      <c r="AR410">
        <v>0</v>
      </c>
      <c r="AS410">
        <v>0</v>
      </c>
      <c r="AT410">
        <v>0</v>
      </c>
      <c r="AU410">
        <v>0</v>
      </c>
      <c r="AV410">
        <v>1</v>
      </c>
      <c r="AW410">
        <v>0</v>
      </c>
      <c r="AX410">
        <v>0</v>
      </c>
      <c r="AY410">
        <v>0</v>
      </c>
      <c r="AZ410">
        <v>6.7</v>
      </c>
      <c r="BA410">
        <v>0</v>
      </c>
      <c r="BB410">
        <v>0</v>
      </c>
      <c r="BC410">
        <v>1</v>
      </c>
      <c r="BD410">
        <v>0</v>
      </c>
      <c r="BE410">
        <v>0</v>
      </c>
      <c r="BF410">
        <v>0</v>
      </c>
      <c r="BG410">
        <v>0</v>
      </c>
      <c r="BH410">
        <v>0</v>
      </c>
      <c r="BI410">
        <v>1</v>
      </c>
      <c r="BJ410">
        <v>7.5</v>
      </c>
      <c r="BK410">
        <v>0</v>
      </c>
    </row>
    <row r="411" spans="1:63" x14ac:dyDescent="0.25">
      <c r="A411" s="3">
        <v>6</v>
      </c>
      <c r="B411" s="1">
        <v>6302</v>
      </c>
      <c r="C411" s="3" t="s">
        <v>1781</v>
      </c>
      <c r="D411" t="s">
        <v>1363</v>
      </c>
      <c r="E411" s="3">
        <v>2</v>
      </c>
      <c r="F411" t="s">
        <v>13769</v>
      </c>
      <c r="G411" s="3">
        <v>220104005</v>
      </c>
      <c r="H411">
        <v>220104</v>
      </c>
      <c r="I411" s="3" t="s">
        <v>13768</v>
      </c>
      <c r="J411" t="s">
        <v>10393</v>
      </c>
      <c r="K411" s="3">
        <v>2</v>
      </c>
      <c r="L411">
        <v>0</v>
      </c>
      <c r="M411" s="3">
        <v>6.7</v>
      </c>
      <c r="N411">
        <v>0</v>
      </c>
      <c r="O411" s="3">
        <v>0</v>
      </c>
      <c r="P411">
        <v>1</v>
      </c>
      <c r="Q411" s="3">
        <v>0</v>
      </c>
      <c r="R411">
        <v>0</v>
      </c>
      <c r="S411" s="3">
        <v>7.3</v>
      </c>
      <c r="T411" s="3">
        <v>0</v>
      </c>
      <c r="U411">
        <v>22.2</v>
      </c>
      <c r="V411">
        <v>1</v>
      </c>
      <c r="W411">
        <v>0</v>
      </c>
      <c r="X411">
        <v>0</v>
      </c>
      <c r="Y411">
        <v>0</v>
      </c>
      <c r="Z411">
        <v>0</v>
      </c>
      <c r="AA411">
        <v>0</v>
      </c>
      <c r="AB411">
        <v>0</v>
      </c>
      <c r="AC411">
        <v>6.6</v>
      </c>
      <c r="AD411">
        <v>0</v>
      </c>
      <c r="AE411">
        <v>0</v>
      </c>
      <c r="AF411">
        <v>0</v>
      </c>
      <c r="AG411">
        <v>0</v>
      </c>
      <c r="AH411">
        <v>7.4</v>
      </c>
      <c r="AI411">
        <v>22.3</v>
      </c>
      <c r="AJ411">
        <v>7.5</v>
      </c>
      <c r="AK411">
        <v>0</v>
      </c>
      <c r="AL411">
        <v>0</v>
      </c>
      <c r="AM411">
        <v>0</v>
      </c>
      <c r="AN411">
        <v>6.7</v>
      </c>
      <c r="AO411">
        <v>0</v>
      </c>
      <c r="AP411">
        <v>6.6</v>
      </c>
      <c r="AQ411">
        <v>13.1</v>
      </c>
      <c r="AR411">
        <v>0</v>
      </c>
      <c r="AS411">
        <v>0</v>
      </c>
      <c r="AT411">
        <v>0</v>
      </c>
      <c r="AU411">
        <v>0</v>
      </c>
      <c r="AV411">
        <v>1</v>
      </c>
      <c r="AW411">
        <v>0</v>
      </c>
      <c r="AX411">
        <v>0</v>
      </c>
      <c r="AY411">
        <v>0</v>
      </c>
      <c r="AZ411">
        <v>6.7</v>
      </c>
      <c r="BA411">
        <v>0</v>
      </c>
      <c r="BB411">
        <v>0</v>
      </c>
      <c r="BC411">
        <v>1</v>
      </c>
      <c r="BD411">
        <v>0</v>
      </c>
      <c r="BE411">
        <v>7.3</v>
      </c>
      <c r="BF411">
        <v>0</v>
      </c>
      <c r="BG411">
        <v>0</v>
      </c>
      <c r="BH411">
        <v>0</v>
      </c>
      <c r="BI411">
        <v>1</v>
      </c>
      <c r="BJ411">
        <v>15</v>
      </c>
      <c r="BK411">
        <v>0</v>
      </c>
    </row>
    <row r="412" spans="1:63" x14ac:dyDescent="0.25">
      <c r="A412" s="3">
        <v>6</v>
      </c>
      <c r="B412" s="1">
        <v>6302</v>
      </c>
      <c r="C412" s="3" t="s">
        <v>1781</v>
      </c>
      <c r="D412" t="s">
        <v>1363</v>
      </c>
      <c r="E412" s="3">
        <v>3</v>
      </c>
      <c r="F412" t="s">
        <v>13367</v>
      </c>
      <c r="G412" s="3">
        <v>220104005</v>
      </c>
      <c r="H412">
        <v>220104</v>
      </c>
      <c r="I412" s="3" t="s">
        <v>13768</v>
      </c>
      <c r="J412" t="s">
        <v>10393</v>
      </c>
      <c r="K412" s="3">
        <v>3</v>
      </c>
      <c r="L412">
        <v>0</v>
      </c>
      <c r="M412" s="3">
        <v>6.7</v>
      </c>
      <c r="N412">
        <v>0</v>
      </c>
      <c r="O412" s="3">
        <v>0</v>
      </c>
      <c r="P412">
        <v>1</v>
      </c>
      <c r="Q412" s="3">
        <v>0</v>
      </c>
      <c r="R412">
        <v>0</v>
      </c>
      <c r="S412" s="3">
        <v>7.3</v>
      </c>
      <c r="T412" s="3">
        <v>0</v>
      </c>
      <c r="U412">
        <v>0</v>
      </c>
      <c r="V412">
        <v>1</v>
      </c>
      <c r="W412">
        <v>0</v>
      </c>
      <c r="X412">
        <v>0</v>
      </c>
      <c r="Y412">
        <v>0</v>
      </c>
      <c r="Z412">
        <v>0</v>
      </c>
      <c r="AA412">
        <v>0</v>
      </c>
      <c r="AB412">
        <v>0</v>
      </c>
      <c r="AC412">
        <v>6.6</v>
      </c>
      <c r="AD412">
        <v>0</v>
      </c>
      <c r="AE412">
        <v>0</v>
      </c>
      <c r="AF412">
        <v>0</v>
      </c>
      <c r="AG412">
        <v>0</v>
      </c>
      <c r="AH412">
        <v>7.4</v>
      </c>
      <c r="AI412">
        <v>22.3</v>
      </c>
      <c r="AJ412">
        <v>7.5</v>
      </c>
      <c r="AK412">
        <v>0</v>
      </c>
      <c r="AL412">
        <v>0</v>
      </c>
      <c r="AM412">
        <v>0</v>
      </c>
      <c r="AN412">
        <v>6.7</v>
      </c>
      <c r="AO412">
        <v>0</v>
      </c>
      <c r="AP412">
        <v>6.6</v>
      </c>
      <c r="AQ412">
        <v>13.1</v>
      </c>
      <c r="AR412">
        <v>0</v>
      </c>
      <c r="AS412">
        <v>0</v>
      </c>
      <c r="AT412">
        <v>0</v>
      </c>
      <c r="AU412">
        <v>0</v>
      </c>
      <c r="AV412">
        <v>1</v>
      </c>
      <c r="AW412">
        <v>0</v>
      </c>
      <c r="AX412">
        <v>0</v>
      </c>
      <c r="AY412">
        <v>0</v>
      </c>
      <c r="AZ412">
        <v>0</v>
      </c>
      <c r="BA412">
        <v>0</v>
      </c>
      <c r="BB412">
        <v>0</v>
      </c>
      <c r="BC412">
        <v>1</v>
      </c>
      <c r="BD412">
        <v>0</v>
      </c>
      <c r="BE412">
        <v>7.3</v>
      </c>
      <c r="BF412">
        <v>0</v>
      </c>
      <c r="BG412">
        <v>0</v>
      </c>
      <c r="BH412">
        <v>0</v>
      </c>
      <c r="BI412">
        <v>1</v>
      </c>
      <c r="BJ412">
        <v>7.5</v>
      </c>
      <c r="BK412">
        <v>0</v>
      </c>
    </row>
    <row r="413" spans="1:63" x14ac:dyDescent="0.25">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1</v>
      </c>
      <c r="Q413" s="3">
        <v>0</v>
      </c>
      <c r="R413">
        <v>0</v>
      </c>
      <c r="S413" s="3">
        <v>0</v>
      </c>
      <c r="T413" s="3">
        <v>0</v>
      </c>
      <c r="U413">
        <v>22.2</v>
      </c>
      <c r="V413">
        <v>1</v>
      </c>
      <c r="W413">
        <v>0</v>
      </c>
      <c r="X413">
        <v>0</v>
      </c>
      <c r="Y413">
        <v>0</v>
      </c>
      <c r="Z413">
        <v>0</v>
      </c>
      <c r="AA413">
        <v>0</v>
      </c>
      <c r="AB413">
        <v>0</v>
      </c>
      <c r="AC413">
        <v>1</v>
      </c>
      <c r="AD413">
        <v>0</v>
      </c>
      <c r="AE413">
        <v>0</v>
      </c>
      <c r="AF413">
        <v>0</v>
      </c>
      <c r="AG413">
        <v>0</v>
      </c>
      <c r="AH413">
        <v>0</v>
      </c>
      <c r="AI413">
        <v>1</v>
      </c>
      <c r="AJ413">
        <v>0</v>
      </c>
      <c r="AK413">
        <v>0</v>
      </c>
      <c r="AL413">
        <v>0</v>
      </c>
      <c r="AM413">
        <v>0</v>
      </c>
      <c r="AN413">
        <v>0</v>
      </c>
      <c r="AO413">
        <v>0</v>
      </c>
      <c r="AP413">
        <v>1</v>
      </c>
      <c r="AQ413">
        <v>0</v>
      </c>
      <c r="AR413">
        <v>0</v>
      </c>
      <c r="AS413">
        <v>0</v>
      </c>
      <c r="AT413">
        <v>0</v>
      </c>
      <c r="AU413">
        <v>0</v>
      </c>
      <c r="AV413">
        <v>1</v>
      </c>
      <c r="AW413">
        <v>0</v>
      </c>
      <c r="AX413">
        <v>0</v>
      </c>
      <c r="AY413">
        <v>0</v>
      </c>
      <c r="AZ413">
        <v>6.7</v>
      </c>
      <c r="BA413">
        <v>0</v>
      </c>
      <c r="BB413">
        <v>0</v>
      </c>
      <c r="BC413">
        <v>1</v>
      </c>
      <c r="BD413">
        <v>0</v>
      </c>
      <c r="BE413">
        <v>0</v>
      </c>
      <c r="BF413">
        <v>0</v>
      </c>
      <c r="BG413">
        <v>0</v>
      </c>
      <c r="BH413">
        <v>0</v>
      </c>
      <c r="BI413">
        <v>1</v>
      </c>
      <c r="BJ413">
        <v>7.5</v>
      </c>
      <c r="BK413">
        <v>0</v>
      </c>
    </row>
    <row r="414" spans="1:63" x14ac:dyDescent="0.25">
      <c r="A414" s="3">
        <v>6</v>
      </c>
      <c r="B414" s="1">
        <v>6303</v>
      </c>
      <c r="C414" s="3" t="s">
        <v>1781</v>
      </c>
      <c r="D414" t="s">
        <v>1366</v>
      </c>
      <c r="E414" s="3">
        <v>1</v>
      </c>
      <c r="F414" t="s">
        <v>13767</v>
      </c>
      <c r="G414" s="3">
        <v>220104005</v>
      </c>
      <c r="H414">
        <v>220104</v>
      </c>
      <c r="I414" s="3" t="s">
        <v>13768</v>
      </c>
      <c r="J414" t="s">
        <v>10393</v>
      </c>
      <c r="K414" s="3">
        <v>1</v>
      </c>
      <c r="L414">
        <v>0</v>
      </c>
      <c r="M414" s="3">
        <v>0</v>
      </c>
      <c r="N414">
        <v>2.9</v>
      </c>
      <c r="O414" s="3">
        <v>0</v>
      </c>
      <c r="P414">
        <v>1</v>
      </c>
      <c r="Q414" s="3">
        <v>2.8</v>
      </c>
      <c r="R414">
        <v>0</v>
      </c>
      <c r="S414" s="3">
        <v>0</v>
      </c>
      <c r="T414" s="3">
        <v>0</v>
      </c>
      <c r="U414">
        <v>0</v>
      </c>
      <c r="V414">
        <v>2.7</v>
      </c>
      <c r="W414">
        <v>8</v>
      </c>
      <c r="X414">
        <v>0</v>
      </c>
      <c r="Y414">
        <v>0</v>
      </c>
      <c r="Z414">
        <v>0</v>
      </c>
      <c r="AA414">
        <v>0</v>
      </c>
      <c r="AB414">
        <v>0</v>
      </c>
      <c r="AC414">
        <v>5.6</v>
      </c>
      <c r="AD414">
        <v>2.8</v>
      </c>
      <c r="AE414">
        <v>2.9</v>
      </c>
      <c r="AF414">
        <v>0</v>
      </c>
      <c r="AG414">
        <v>0</v>
      </c>
      <c r="AH414">
        <v>0</v>
      </c>
      <c r="AI414">
        <v>1</v>
      </c>
      <c r="AJ414">
        <v>0</v>
      </c>
      <c r="AK414">
        <v>0</v>
      </c>
      <c r="AL414">
        <v>0</v>
      </c>
      <c r="AM414">
        <v>2.9</v>
      </c>
      <c r="AN414">
        <v>0</v>
      </c>
      <c r="AO414">
        <v>0</v>
      </c>
      <c r="AP414">
        <v>1</v>
      </c>
      <c r="AQ414">
        <v>2.8</v>
      </c>
      <c r="AR414">
        <v>0</v>
      </c>
      <c r="AS414">
        <v>2.9</v>
      </c>
      <c r="AT414">
        <v>0</v>
      </c>
      <c r="AU414">
        <v>2.8</v>
      </c>
      <c r="AV414">
        <v>1</v>
      </c>
      <c r="AW414">
        <v>0</v>
      </c>
      <c r="AX414">
        <v>0</v>
      </c>
      <c r="AY414">
        <v>0</v>
      </c>
      <c r="AZ414">
        <v>0</v>
      </c>
      <c r="BA414">
        <v>0</v>
      </c>
      <c r="BB414">
        <v>2.8</v>
      </c>
      <c r="BC414">
        <v>5.6</v>
      </c>
      <c r="BD414">
        <v>0</v>
      </c>
      <c r="BE414">
        <v>0</v>
      </c>
      <c r="BF414">
        <v>2.9</v>
      </c>
      <c r="BG414">
        <v>0</v>
      </c>
      <c r="BH414">
        <v>2.8</v>
      </c>
      <c r="BI414">
        <v>1</v>
      </c>
      <c r="BJ414">
        <v>0</v>
      </c>
      <c r="BK414">
        <v>0</v>
      </c>
    </row>
    <row r="415" spans="1:63" x14ac:dyDescent="0.25">
      <c r="A415" s="3">
        <v>6</v>
      </c>
      <c r="B415" s="1">
        <v>6303</v>
      </c>
      <c r="C415" s="3" t="s">
        <v>1781</v>
      </c>
      <c r="D415" t="s">
        <v>1366</v>
      </c>
      <c r="E415" s="3">
        <v>2</v>
      </c>
      <c r="F415" t="s">
        <v>13769</v>
      </c>
      <c r="G415" s="3">
        <v>220104005</v>
      </c>
      <c r="H415">
        <v>220104</v>
      </c>
      <c r="I415" s="3" t="s">
        <v>13768</v>
      </c>
      <c r="J415" t="s">
        <v>10393</v>
      </c>
      <c r="K415" s="3">
        <v>2</v>
      </c>
      <c r="L415">
        <v>2.9</v>
      </c>
      <c r="M415" s="3">
        <v>8.6</v>
      </c>
      <c r="N415">
        <v>5.7</v>
      </c>
      <c r="O415" s="3">
        <v>8.5</v>
      </c>
      <c r="P415">
        <v>5.6</v>
      </c>
      <c r="Q415" s="3">
        <v>5.6</v>
      </c>
      <c r="R415">
        <v>2.9</v>
      </c>
      <c r="S415" s="3">
        <v>0</v>
      </c>
      <c r="T415" s="3">
        <v>0</v>
      </c>
      <c r="U415">
        <v>0</v>
      </c>
      <c r="V415">
        <v>5.7</v>
      </c>
      <c r="W415">
        <v>5.7</v>
      </c>
      <c r="X415">
        <v>2.7</v>
      </c>
      <c r="Y415">
        <v>5.8</v>
      </c>
      <c r="Z415">
        <v>5.7</v>
      </c>
      <c r="AA415">
        <v>2.9</v>
      </c>
      <c r="AB415">
        <v>2.8</v>
      </c>
      <c r="AC415">
        <v>5.6</v>
      </c>
      <c r="AD415">
        <v>5.6</v>
      </c>
      <c r="AE415">
        <v>5.7</v>
      </c>
      <c r="AF415">
        <v>0</v>
      </c>
      <c r="AG415">
        <v>0</v>
      </c>
      <c r="AH415">
        <v>2.9</v>
      </c>
      <c r="AI415">
        <v>2.8</v>
      </c>
      <c r="AJ415">
        <v>2.8</v>
      </c>
      <c r="AK415">
        <v>0</v>
      </c>
      <c r="AL415">
        <v>8.6999999999999993</v>
      </c>
      <c r="AM415">
        <v>5.7</v>
      </c>
      <c r="AN415">
        <v>8.6</v>
      </c>
      <c r="AO415">
        <v>0</v>
      </c>
      <c r="AP415">
        <v>1</v>
      </c>
      <c r="AQ415">
        <v>5.6</v>
      </c>
      <c r="AR415">
        <v>0</v>
      </c>
      <c r="AS415">
        <v>5.7</v>
      </c>
      <c r="AT415">
        <v>0</v>
      </c>
      <c r="AU415">
        <v>2.8</v>
      </c>
      <c r="AV415">
        <v>1</v>
      </c>
      <c r="AW415">
        <v>5.7</v>
      </c>
      <c r="AX415">
        <v>2.7</v>
      </c>
      <c r="AY415">
        <v>2.9</v>
      </c>
      <c r="AZ415">
        <v>11.5</v>
      </c>
      <c r="BA415">
        <v>0</v>
      </c>
      <c r="BB415">
        <v>5.7</v>
      </c>
      <c r="BC415">
        <v>8.4</v>
      </c>
      <c r="BD415">
        <v>2.8</v>
      </c>
      <c r="BE415">
        <v>11.5</v>
      </c>
      <c r="BF415">
        <v>2.9</v>
      </c>
      <c r="BG415">
        <v>0</v>
      </c>
      <c r="BH415">
        <v>2.8</v>
      </c>
      <c r="BI415">
        <v>1</v>
      </c>
      <c r="BJ415">
        <v>0</v>
      </c>
      <c r="BK415">
        <v>0</v>
      </c>
    </row>
    <row r="416" spans="1:63" x14ac:dyDescent="0.25">
      <c r="A416" s="3">
        <v>6</v>
      </c>
      <c r="B416" s="1">
        <v>6303</v>
      </c>
      <c r="C416" s="3" t="s">
        <v>1781</v>
      </c>
      <c r="D416" t="s">
        <v>1366</v>
      </c>
      <c r="E416" s="3">
        <v>3</v>
      </c>
      <c r="F416" t="s">
        <v>13367</v>
      </c>
      <c r="G416" s="3">
        <v>220104005</v>
      </c>
      <c r="H416">
        <v>220104</v>
      </c>
      <c r="I416" s="3" t="s">
        <v>13768</v>
      </c>
      <c r="J416" t="s">
        <v>10393</v>
      </c>
      <c r="K416" s="3">
        <v>3</v>
      </c>
      <c r="L416">
        <v>2.9</v>
      </c>
      <c r="M416" s="3">
        <v>8.6</v>
      </c>
      <c r="N416">
        <v>2.9</v>
      </c>
      <c r="O416" s="3">
        <v>8.5</v>
      </c>
      <c r="P416">
        <v>5.6</v>
      </c>
      <c r="Q416" s="3">
        <v>2.8</v>
      </c>
      <c r="R416">
        <v>2.9</v>
      </c>
      <c r="S416" s="3">
        <v>0</v>
      </c>
      <c r="T416" s="3">
        <v>0</v>
      </c>
      <c r="U416">
        <v>0</v>
      </c>
      <c r="V416">
        <v>2.8</v>
      </c>
      <c r="W416">
        <v>2.8</v>
      </c>
      <c r="X416">
        <v>2.7</v>
      </c>
      <c r="Y416">
        <v>5.8</v>
      </c>
      <c r="Z416">
        <v>5.7</v>
      </c>
      <c r="AA416">
        <v>2.9</v>
      </c>
      <c r="AB416">
        <v>2.8</v>
      </c>
      <c r="AC416">
        <v>5.6</v>
      </c>
      <c r="AD416">
        <v>5.6</v>
      </c>
      <c r="AE416">
        <v>2.9</v>
      </c>
      <c r="AF416">
        <v>0</v>
      </c>
      <c r="AG416">
        <v>0</v>
      </c>
      <c r="AH416">
        <v>2.9</v>
      </c>
      <c r="AI416">
        <v>2.8</v>
      </c>
      <c r="AJ416">
        <v>2.8</v>
      </c>
      <c r="AK416">
        <v>0</v>
      </c>
      <c r="AL416">
        <v>8.6999999999999993</v>
      </c>
      <c r="AM416">
        <v>2.9</v>
      </c>
      <c r="AN416">
        <v>8.6</v>
      </c>
      <c r="AO416">
        <v>0</v>
      </c>
      <c r="AP416">
        <v>1</v>
      </c>
      <c r="AQ416">
        <v>2.8</v>
      </c>
      <c r="AR416">
        <v>0</v>
      </c>
      <c r="AS416">
        <v>2.9</v>
      </c>
      <c r="AT416">
        <v>0</v>
      </c>
      <c r="AU416">
        <v>0</v>
      </c>
      <c r="AV416">
        <v>1</v>
      </c>
      <c r="AW416">
        <v>5.7</v>
      </c>
      <c r="AX416">
        <v>2.7</v>
      </c>
      <c r="AY416">
        <v>2.9</v>
      </c>
      <c r="AZ416">
        <v>11.5</v>
      </c>
      <c r="BA416">
        <v>0</v>
      </c>
      <c r="BB416">
        <v>2.8</v>
      </c>
      <c r="BC416">
        <v>2.8</v>
      </c>
      <c r="BD416">
        <v>2.8</v>
      </c>
      <c r="BE416">
        <v>11.5</v>
      </c>
      <c r="BF416">
        <v>0</v>
      </c>
      <c r="BG416">
        <v>0</v>
      </c>
      <c r="BH416">
        <v>0</v>
      </c>
      <c r="BI416">
        <v>1</v>
      </c>
      <c r="BJ416">
        <v>0</v>
      </c>
      <c r="BK416">
        <v>0</v>
      </c>
    </row>
    <row r="417" spans="1:63" x14ac:dyDescent="0.25">
      <c r="A417" s="3">
        <v>6</v>
      </c>
      <c r="B417" s="1">
        <v>6303</v>
      </c>
      <c r="C417" s="3" t="s">
        <v>1781</v>
      </c>
      <c r="D417" t="s">
        <v>1366</v>
      </c>
      <c r="E417" s="3">
        <v>4</v>
      </c>
      <c r="F417" t="s">
        <v>13369</v>
      </c>
      <c r="G417" s="3">
        <v>220104005</v>
      </c>
      <c r="H417">
        <v>220104</v>
      </c>
      <c r="I417" s="3" t="s">
        <v>13768</v>
      </c>
      <c r="J417" t="s">
        <v>10393</v>
      </c>
      <c r="K417" s="3">
        <v>4</v>
      </c>
      <c r="L417">
        <v>0</v>
      </c>
      <c r="M417" s="3">
        <v>0</v>
      </c>
      <c r="N417">
        <v>2.9</v>
      </c>
      <c r="O417" s="3">
        <v>0</v>
      </c>
      <c r="P417">
        <v>1</v>
      </c>
      <c r="Q417" s="3">
        <v>2.8</v>
      </c>
      <c r="R417">
        <v>0</v>
      </c>
      <c r="S417" s="3">
        <v>0</v>
      </c>
      <c r="T417" s="3">
        <v>0</v>
      </c>
      <c r="U417">
        <v>0</v>
      </c>
      <c r="V417">
        <v>2.8</v>
      </c>
      <c r="W417">
        <v>2.8</v>
      </c>
      <c r="X417">
        <v>0</v>
      </c>
      <c r="Y417">
        <v>0</v>
      </c>
      <c r="Z417">
        <v>0</v>
      </c>
      <c r="AA417">
        <v>0</v>
      </c>
      <c r="AB417">
        <v>0</v>
      </c>
      <c r="AC417">
        <v>5.6</v>
      </c>
      <c r="AD417">
        <v>2.8</v>
      </c>
      <c r="AE417">
        <v>2.9</v>
      </c>
      <c r="AF417">
        <v>0</v>
      </c>
      <c r="AG417">
        <v>0</v>
      </c>
      <c r="AH417">
        <v>0</v>
      </c>
      <c r="AI417">
        <v>1</v>
      </c>
      <c r="AJ417">
        <v>0</v>
      </c>
      <c r="AK417">
        <v>0</v>
      </c>
      <c r="AL417">
        <v>0</v>
      </c>
      <c r="AM417">
        <v>2.9</v>
      </c>
      <c r="AN417">
        <v>0</v>
      </c>
      <c r="AO417">
        <v>0</v>
      </c>
      <c r="AP417">
        <v>1</v>
      </c>
      <c r="AQ417">
        <v>2.8</v>
      </c>
      <c r="AR417">
        <v>0</v>
      </c>
      <c r="AS417">
        <v>2.9</v>
      </c>
      <c r="AT417">
        <v>0</v>
      </c>
      <c r="AU417">
        <v>2.8</v>
      </c>
      <c r="AV417">
        <v>1</v>
      </c>
      <c r="AW417">
        <v>0</v>
      </c>
      <c r="AX417">
        <v>0</v>
      </c>
      <c r="AY417">
        <v>0</v>
      </c>
      <c r="AZ417">
        <v>0</v>
      </c>
      <c r="BA417">
        <v>0</v>
      </c>
      <c r="BB417">
        <v>2.8</v>
      </c>
      <c r="BC417">
        <v>5.6</v>
      </c>
      <c r="BD417">
        <v>0</v>
      </c>
      <c r="BE417">
        <v>0</v>
      </c>
      <c r="BF417">
        <v>2.9</v>
      </c>
      <c r="BG417">
        <v>0</v>
      </c>
      <c r="BH417">
        <v>2.8</v>
      </c>
      <c r="BI417">
        <v>1</v>
      </c>
      <c r="BJ417">
        <v>0</v>
      </c>
      <c r="BK417">
        <v>0</v>
      </c>
    </row>
    <row r="418" spans="1:63" x14ac:dyDescent="0.25">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1</v>
      </c>
      <c r="Q418" s="3">
        <v>14.5</v>
      </c>
      <c r="R418">
        <v>0</v>
      </c>
      <c r="S418" s="3">
        <v>0</v>
      </c>
      <c r="T418" s="3">
        <v>0</v>
      </c>
      <c r="U418">
        <v>0</v>
      </c>
      <c r="V418">
        <v>1</v>
      </c>
      <c r="W418">
        <v>0</v>
      </c>
      <c r="X418">
        <v>0</v>
      </c>
      <c r="Y418">
        <v>0</v>
      </c>
      <c r="Z418">
        <v>0</v>
      </c>
      <c r="AA418">
        <v>0</v>
      </c>
      <c r="AB418">
        <v>0</v>
      </c>
      <c r="AC418">
        <v>1</v>
      </c>
      <c r="AD418">
        <v>0</v>
      </c>
      <c r="AE418">
        <v>0</v>
      </c>
      <c r="AF418">
        <v>0</v>
      </c>
      <c r="AG418">
        <v>0</v>
      </c>
      <c r="AH418">
        <v>0</v>
      </c>
      <c r="AI418">
        <v>1</v>
      </c>
      <c r="AJ418">
        <v>0</v>
      </c>
      <c r="AK418">
        <v>0</v>
      </c>
      <c r="AL418">
        <v>0</v>
      </c>
      <c r="AM418">
        <v>0</v>
      </c>
      <c r="AN418">
        <v>0</v>
      </c>
      <c r="AO418">
        <v>0</v>
      </c>
      <c r="AP418">
        <v>14.6</v>
      </c>
      <c r="AQ418">
        <v>0</v>
      </c>
      <c r="AR418">
        <v>0</v>
      </c>
      <c r="AS418">
        <v>0</v>
      </c>
      <c r="AT418">
        <v>0</v>
      </c>
      <c r="AU418">
        <v>0</v>
      </c>
      <c r="AV418">
        <v>1</v>
      </c>
      <c r="AW418">
        <v>0</v>
      </c>
      <c r="AX418">
        <v>0</v>
      </c>
      <c r="AY418">
        <v>0</v>
      </c>
      <c r="AZ418">
        <v>0</v>
      </c>
      <c r="BA418">
        <v>0</v>
      </c>
      <c r="BB418">
        <v>0</v>
      </c>
      <c r="BC418">
        <v>1</v>
      </c>
      <c r="BD418">
        <v>0</v>
      </c>
      <c r="BE418">
        <v>0</v>
      </c>
      <c r="BF418">
        <v>0</v>
      </c>
      <c r="BG418">
        <v>0</v>
      </c>
      <c r="BH418">
        <v>0</v>
      </c>
      <c r="BI418">
        <v>1</v>
      </c>
      <c r="BJ418">
        <v>0</v>
      </c>
      <c r="BK418">
        <v>0</v>
      </c>
    </row>
    <row r="419" spans="1:63" x14ac:dyDescent="0.25">
      <c r="A419" s="3">
        <v>6</v>
      </c>
      <c r="B419" s="1">
        <v>6304</v>
      </c>
      <c r="C419" s="3" t="s">
        <v>1781</v>
      </c>
      <c r="D419" t="s">
        <v>1369</v>
      </c>
      <c r="E419" s="3">
        <v>2</v>
      </c>
      <c r="F419" t="s">
        <v>13769</v>
      </c>
      <c r="G419" s="3">
        <v>220104005</v>
      </c>
      <c r="H419">
        <v>220104</v>
      </c>
      <c r="I419" s="3" t="s">
        <v>13768</v>
      </c>
      <c r="J419" t="s">
        <v>10393</v>
      </c>
      <c r="K419" s="3">
        <v>2</v>
      </c>
      <c r="L419">
        <v>15.1</v>
      </c>
      <c r="M419" s="3">
        <v>0</v>
      </c>
      <c r="N419">
        <v>0</v>
      </c>
      <c r="O419" s="3">
        <v>0</v>
      </c>
      <c r="P419">
        <v>1</v>
      </c>
      <c r="Q419" s="3">
        <v>14.5</v>
      </c>
      <c r="R419">
        <v>0</v>
      </c>
      <c r="S419" s="3">
        <v>0</v>
      </c>
      <c r="T419" s="3">
        <v>0</v>
      </c>
      <c r="U419">
        <v>0</v>
      </c>
      <c r="V419">
        <v>1</v>
      </c>
      <c r="W419">
        <v>0</v>
      </c>
      <c r="X419">
        <v>0</v>
      </c>
      <c r="Y419">
        <v>0</v>
      </c>
      <c r="Z419">
        <v>14.9</v>
      </c>
      <c r="AA419">
        <v>0</v>
      </c>
      <c r="AB419">
        <v>0</v>
      </c>
      <c r="AC419">
        <v>1</v>
      </c>
      <c r="AD419">
        <v>0</v>
      </c>
      <c r="AE419">
        <v>15</v>
      </c>
      <c r="AF419">
        <v>0</v>
      </c>
      <c r="AG419">
        <v>0</v>
      </c>
      <c r="AH419">
        <v>0</v>
      </c>
      <c r="AI419">
        <v>1</v>
      </c>
      <c r="AJ419">
        <v>14.7</v>
      </c>
      <c r="AK419">
        <v>0</v>
      </c>
      <c r="AL419">
        <v>0</v>
      </c>
      <c r="AM419">
        <v>0</v>
      </c>
      <c r="AN419">
        <v>0</v>
      </c>
      <c r="AO419">
        <v>0</v>
      </c>
      <c r="AP419">
        <v>14.6</v>
      </c>
      <c r="AQ419">
        <v>0</v>
      </c>
      <c r="AR419">
        <v>0</v>
      </c>
      <c r="AS419">
        <v>0</v>
      </c>
      <c r="AT419">
        <v>0</v>
      </c>
      <c r="AU419">
        <v>0</v>
      </c>
      <c r="AV419">
        <v>1</v>
      </c>
      <c r="AW419">
        <v>0</v>
      </c>
      <c r="AX419">
        <v>0</v>
      </c>
      <c r="AY419">
        <v>0</v>
      </c>
      <c r="AZ419">
        <v>0</v>
      </c>
      <c r="BA419">
        <v>0</v>
      </c>
      <c r="BB419">
        <v>0</v>
      </c>
      <c r="BC419">
        <v>1</v>
      </c>
      <c r="BD419">
        <v>0</v>
      </c>
      <c r="BE419">
        <v>0</v>
      </c>
      <c r="BF419">
        <v>0</v>
      </c>
      <c r="BG419">
        <v>0</v>
      </c>
      <c r="BH419">
        <v>0</v>
      </c>
      <c r="BI419">
        <v>1</v>
      </c>
      <c r="BJ419">
        <v>0</v>
      </c>
      <c r="BK419">
        <v>0</v>
      </c>
    </row>
    <row r="420" spans="1:63" x14ac:dyDescent="0.25">
      <c r="A420" s="3">
        <v>6</v>
      </c>
      <c r="B420" s="1">
        <v>6304</v>
      </c>
      <c r="C420" s="3" t="s">
        <v>1781</v>
      </c>
      <c r="D420" t="s">
        <v>1369</v>
      </c>
      <c r="E420" s="3">
        <v>3</v>
      </c>
      <c r="F420" t="s">
        <v>13367</v>
      </c>
      <c r="G420" s="3">
        <v>220104005</v>
      </c>
      <c r="H420">
        <v>220104</v>
      </c>
      <c r="I420" s="3" t="s">
        <v>13768</v>
      </c>
      <c r="J420" t="s">
        <v>10393</v>
      </c>
      <c r="K420" s="3">
        <v>3</v>
      </c>
      <c r="L420">
        <v>15.1</v>
      </c>
      <c r="M420" s="3">
        <v>0</v>
      </c>
      <c r="N420">
        <v>0</v>
      </c>
      <c r="O420" s="3">
        <v>0</v>
      </c>
      <c r="P420">
        <v>1</v>
      </c>
      <c r="Q420" s="3">
        <v>0</v>
      </c>
      <c r="R420">
        <v>0</v>
      </c>
      <c r="S420" s="3">
        <v>0</v>
      </c>
      <c r="T420" s="3">
        <v>0</v>
      </c>
      <c r="U420">
        <v>0</v>
      </c>
      <c r="V420">
        <v>1</v>
      </c>
      <c r="W420">
        <v>0</v>
      </c>
      <c r="X420">
        <v>0</v>
      </c>
      <c r="Y420">
        <v>0</v>
      </c>
      <c r="Z420">
        <v>14.9</v>
      </c>
      <c r="AA420">
        <v>0</v>
      </c>
      <c r="AB420">
        <v>0</v>
      </c>
      <c r="AC420">
        <v>1</v>
      </c>
      <c r="AD420">
        <v>0</v>
      </c>
      <c r="AE420">
        <v>15</v>
      </c>
      <c r="AF420">
        <v>0</v>
      </c>
      <c r="AG420">
        <v>0</v>
      </c>
      <c r="AH420">
        <v>0</v>
      </c>
      <c r="AI420">
        <v>1</v>
      </c>
      <c r="AJ420">
        <v>14.7</v>
      </c>
      <c r="AK420">
        <v>0</v>
      </c>
      <c r="AL420">
        <v>0</v>
      </c>
      <c r="AM420">
        <v>0</v>
      </c>
      <c r="AN420">
        <v>0</v>
      </c>
      <c r="AO420">
        <v>0</v>
      </c>
      <c r="AP420">
        <v>1</v>
      </c>
      <c r="AQ420">
        <v>0</v>
      </c>
      <c r="AR420">
        <v>0</v>
      </c>
      <c r="AS420">
        <v>0</v>
      </c>
      <c r="AT420">
        <v>0</v>
      </c>
      <c r="AU420">
        <v>0</v>
      </c>
      <c r="AV420">
        <v>1</v>
      </c>
      <c r="AW420">
        <v>0</v>
      </c>
      <c r="AX420">
        <v>0</v>
      </c>
      <c r="AY420">
        <v>0</v>
      </c>
      <c r="AZ420">
        <v>0</v>
      </c>
      <c r="BA420">
        <v>0</v>
      </c>
      <c r="BB420">
        <v>0</v>
      </c>
      <c r="BC420">
        <v>1</v>
      </c>
      <c r="BD420">
        <v>0</v>
      </c>
      <c r="BE420">
        <v>0</v>
      </c>
      <c r="BF420">
        <v>0</v>
      </c>
      <c r="BG420">
        <v>0</v>
      </c>
      <c r="BH420">
        <v>0</v>
      </c>
      <c r="BI420">
        <v>1</v>
      </c>
      <c r="BJ420">
        <v>0</v>
      </c>
      <c r="BK420">
        <v>0</v>
      </c>
    </row>
    <row r="421" spans="1:63" x14ac:dyDescent="0.25">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1</v>
      </c>
      <c r="Q421" s="3">
        <v>14.5</v>
      </c>
      <c r="R421">
        <v>0</v>
      </c>
      <c r="S421" s="3">
        <v>0</v>
      </c>
      <c r="T421" s="3">
        <v>0</v>
      </c>
      <c r="U421">
        <v>0</v>
      </c>
      <c r="V421">
        <v>1</v>
      </c>
      <c r="W421">
        <v>0</v>
      </c>
      <c r="X421">
        <v>0</v>
      </c>
      <c r="Y421">
        <v>0</v>
      </c>
      <c r="Z421">
        <v>0</v>
      </c>
      <c r="AA421">
        <v>0</v>
      </c>
      <c r="AB421">
        <v>0</v>
      </c>
      <c r="AC421">
        <v>1</v>
      </c>
      <c r="AD421">
        <v>0</v>
      </c>
      <c r="AE421">
        <v>0</v>
      </c>
      <c r="AF421">
        <v>0</v>
      </c>
      <c r="AG421">
        <v>0</v>
      </c>
      <c r="AH421">
        <v>0</v>
      </c>
      <c r="AI421">
        <v>1</v>
      </c>
      <c r="AJ421">
        <v>0</v>
      </c>
      <c r="AK421">
        <v>0</v>
      </c>
      <c r="AL421">
        <v>0</v>
      </c>
      <c r="AM421">
        <v>0</v>
      </c>
      <c r="AN421">
        <v>0</v>
      </c>
      <c r="AO421">
        <v>0</v>
      </c>
      <c r="AP421">
        <v>14.6</v>
      </c>
      <c r="AQ421">
        <v>0</v>
      </c>
      <c r="AR421">
        <v>0</v>
      </c>
      <c r="AS421">
        <v>0</v>
      </c>
      <c r="AT421">
        <v>0</v>
      </c>
      <c r="AU421">
        <v>0</v>
      </c>
      <c r="AV421">
        <v>1</v>
      </c>
      <c r="AW421">
        <v>0</v>
      </c>
      <c r="AX421">
        <v>0</v>
      </c>
      <c r="AY421">
        <v>0</v>
      </c>
      <c r="AZ421">
        <v>0</v>
      </c>
      <c r="BA421">
        <v>0</v>
      </c>
      <c r="BB421">
        <v>0</v>
      </c>
      <c r="BC421">
        <v>1</v>
      </c>
      <c r="BD421">
        <v>0</v>
      </c>
      <c r="BE421">
        <v>0</v>
      </c>
      <c r="BF421">
        <v>0</v>
      </c>
      <c r="BG421">
        <v>0</v>
      </c>
      <c r="BH421">
        <v>0</v>
      </c>
      <c r="BI421">
        <v>1</v>
      </c>
      <c r="BJ421">
        <v>0</v>
      </c>
      <c r="BK421">
        <v>0</v>
      </c>
    </row>
    <row r="422" spans="1:63" x14ac:dyDescent="0.25">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1</v>
      </c>
      <c r="Q422" s="3">
        <v>0</v>
      </c>
      <c r="R422">
        <v>0</v>
      </c>
      <c r="S422" s="3">
        <v>0</v>
      </c>
      <c r="T422" s="3">
        <v>0</v>
      </c>
      <c r="U422">
        <v>0</v>
      </c>
      <c r="V422">
        <v>1</v>
      </c>
      <c r="W422">
        <v>0</v>
      </c>
      <c r="X422">
        <v>0</v>
      </c>
      <c r="Y422">
        <v>0</v>
      </c>
      <c r="Z422">
        <v>0</v>
      </c>
      <c r="AA422">
        <v>0</v>
      </c>
      <c r="AB422">
        <v>0</v>
      </c>
      <c r="AC422">
        <v>1</v>
      </c>
      <c r="AD422">
        <v>0</v>
      </c>
      <c r="AE422">
        <v>0</v>
      </c>
      <c r="AF422">
        <v>0</v>
      </c>
      <c r="AG422">
        <v>0</v>
      </c>
      <c r="AH422">
        <v>0</v>
      </c>
      <c r="AI422">
        <v>1</v>
      </c>
      <c r="AJ422">
        <v>0</v>
      </c>
      <c r="AK422">
        <v>0</v>
      </c>
      <c r="AL422">
        <v>0</v>
      </c>
      <c r="AM422">
        <v>0</v>
      </c>
      <c r="AN422">
        <v>0</v>
      </c>
      <c r="AO422">
        <v>4.7</v>
      </c>
      <c r="AP422">
        <v>1</v>
      </c>
      <c r="AQ422">
        <v>0</v>
      </c>
      <c r="AR422">
        <v>0</v>
      </c>
      <c r="AS422">
        <v>5.6</v>
      </c>
      <c r="AT422">
        <v>0</v>
      </c>
      <c r="AU422">
        <v>0</v>
      </c>
      <c r="AV422">
        <v>1</v>
      </c>
      <c r="AW422">
        <v>0</v>
      </c>
      <c r="AX422">
        <v>0</v>
      </c>
      <c r="AY422">
        <v>0</v>
      </c>
      <c r="AZ422">
        <v>0</v>
      </c>
      <c r="BA422">
        <v>0</v>
      </c>
      <c r="BB422">
        <v>0</v>
      </c>
      <c r="BC422">
        <v>1</v>
      </c>
      <c r="BD422">
        <v>5.6</v>
      </c>
      <c r="BE422">
        <v>0</v>
      </c>
      <c r="BF422">
        <v>0</v>
      </c>
      <c r="BG422">
        <v>0</v>
      </c>
      <c r="BH422">
        <v>0</v>
      </c>
      <c r="BI422">
        <v>1</v>
      </c>
      <c r="BJ422">
        <v>0</v>
      </c>
      <c r="BK422">
        <v>0</v>
      </c>
    </row>
    <row r="423" spans="1:63" x14ac:dyDescent="0.25">
      <c r="A423" s="3">
        <v>6</v>
      </c>
      <c r="B423" s="1">
        <v>6305</v>
      </c>
      <c r="C423" s="3" t="s">
        <v>1781</v>
      </c>
      <c r="D423" t="s">
        <v>1372</v>
      </c>
      <c r="E423" s="3">
        <v>2</v>
      </c>
      <c r="F423" t="s">
        <v>13769</v>
      </c>
      <c r="G423" s="3">
        <v>220104005</v>
      </c>
      <c r="H423">
        <v>220104</v>
      </c>
      <c r="I423" s="3" t="s">
        <v>13768</v>
      </c>
      <c r="J423" t="s">
        <v>10393</v>
      </c>
      <c r="K423" s="3">
        <v>2</v>
      </c>
      <c r="L423">
        <v>5.9</v>
      </c>
      <c r="M423" s="3">
        <v>5.8</v>
      </c>
      <c r="N423">
        <v>0</v>
      </c>
      <c r="O423" s="3">
        <v>0</v>
      </c>
      <c r="P423">
        <v>1</v>
      </c>
      <c r="Q423" s="3">
        <v>0</v>
      </c>
      <c r="R423">
        <v>0</v>
      </c>
      <c r="S423" s="3">
        <v>0</v>
      </c>
      <c r="T423" s="3">
        <v>0</v>
      </c>
      <c r="U423">
        <v>0</v>
      </c>
      <c r="V423">
        <v>1</v>
      </c>
      <c r="W423">
        <v>0</v>
      </c>
      <c r="X423">
        <v>20.9</v>
      </c>
      <c r="Y423">
        <v>0</v>
      </c>
      <c r="Z423">
        <v>5.8</v>
      </c>
      <c r="AA423">
        <v>5.8</v>
      </c>
      <c r="AB423">
        <v>0</v>
      </c>
      <c r="AC423">
        <v>5.7</v>
      </c>
      <c r="AD423">
        <v>0</v>
      </c>
      <c r="AE423">
        <v>0</v>
      </c>
      <c r="AF423">
        <v>5.6</v>
      </c>
      <c r="AG423">
        <v>0</v>
      </c>
      <c r="AH423">
        <v>0</v>
      </c>
      <c r="AI423">
        <v>5.6</v>
      </c>
      <c r="AJ423">
        <v>5.5</v>
      </c>
      <c r="AK423">
        <v>5.2</v>
      </c>
      <c r="AL423">
        <v>5.9</v>
      </c>
      <c r="AM423">
        <v>5.8</v>
      </c>
      <c r="AN423">
        <v>0</v>
      </c>
      <c r="AO423">
        <v>0</v>
      </c>
      <c r="AP423">
        <v>1</v>
      </c>
      <c r="AQ423">
        <v>0</v>
      </c>
      <c r="AR423">
        <v>0</v>
      </c>
      <c r="AS423">
        <v>11.3</v>
      </c>
      <c r="AT423">
        <v>0</v>
      </c>
      <c r="AU423">
        <v>0</v>
      </c>
      <c r="AV423">
        <v>1</v>
      </c>
      <c r="AW423">
        <v>5.5</v>
      </c>
      <c r="AX423">
        <v>0</v>
      </c>
      <c r="AY423">
        <v>0</v>
      </c>
      <c r="AZ423">
        <v>0</v>
      </c>
      <c r="BA423">
        <v>0</v>
      </c>
      <c r="BB423">
        <v>11.4</v>
      </c>
      <c r="BC423">
        <v>5.7</v>
      </c>
      <c r="BD423">
        <v>5.6</v>
      </c>
      <c r="BE423">
        <v>0</v>
      </c>
      <c r="BF423">
        <v>0</v>
      </c>
      <c r="BG423">
        <v>0</v>
      </c>
      <c r="BH423">
        <v>0</v>
      </c>
      <c r="BI423">
        <v>5.5</v>
      </c>
      <c r="BJ423">
        <v>0</v>
      </c>
      <c r="BK423">
        <v>0</v>
      </c>
    </row>
    <row r="424" spans="1:63" x14ac:dyDescent="0.25">
      <c r="A424" s="3">
        <v>6</v>
      </c>
      <c r="B424" s="1">
        <v>6305</v>
      </c>
      <c r="C424" s="3" t="s">
        <v>1781</v>
      </c>
      <c r="D424" t="s">
        <v>1372</v>
      </c>
      <c r="E424" s="3">
        <v>3</v>
      </c>
      <c r="F424" t="s">
        <v>13367</v>
      </c>
      <c r="G424" s="3">
        <v>220104005</v>
      </c>
      <c r="H424">
        <v>220104</v>
      </c>
      <c r="I424" s="3" t="s">
        <v>13768</v>
      </c>
      <c r="J424" t="s">
        <v>10393</v>
      </c>
      <c r="K424" s="3">
        <v>3</v>
      </c>
      <c r="L424">
        <v>5.9</v>
      </c>
      <c r="M424" s="3">
        <v>5.8</v>
      </c>
      <c r="N424">
        <v>0</v>
      </c>
      <c r="O424" s="3">
        <v>0</v>
      </c>
      <c r="P424">
        <v>1</v>
      </c>
      <c r="Q424" s="3">
        <v>0</v>
      </c>
      <c r="R424">
        <v>0</v>
      </c>
      <c r="S424" s="3">
        <v>0</v>
      </c>
      <c r="T424" s="3">
        <v>0</v>
      </c>
      <c r="U424">
        <v>0</v>
      </c>
      <c r="V424">
        <v>1</v>
      </c>
      <c r="W424">
        <v>0</v>
      </c>
      <c r="X424">
        <v>20.9</v>
      </c>
      <c r="Y424">
        <v>0</v>
      </c>
      <c r="Z424">
        <v>5.8</v>
      </c>
      <c r="AA424">
        <v>5.8</v>
      </c>
      <c r="AB424">
        <v>0</v>
      </c>
      <c r="AC424">
        <v>5.7</v>
      </c>
      <c r="AD424">
        <v>0</v>
      </c>
      <c r="AE424">
        <v>0</v>
      </c>
      <c r="AF424">
        <v>5.6</v>
      </c>
      <c r="AG424">
        <v>0</v>
      </c>
      <c r="AH424">
        <v>0</v>
      </c>
      <c r="AI424">
        <v>5.6</v>
      </c>
      <c r="AJ424">
        <v>5.5</v>
      </c>
      <c r="AK424">
        <v>5.2</v>
      </c>
      <c r="AL424">
        <v>0</v>
      </c>
      <c r="AM424">
        <v>5.8</v>
      </c>
      <c r="AN424">
        <v>0</v>
      </c>
      <c r="AO424">
        <v>0</v>
      </c>
      <c r="AP424">
        <v>1</v>
      </c>
      <c r="AQ424">
        <v>0</v>
      </c>
      <c r="AR424">
        <v>0</v>
      </c>
      <c r="AS424">
        <v>5.6</v>
      </c>
      <c r="AT424">
        <v>0</v>
      </c>
      <c r="AU424">
        <v>0</v>
      </c>
      <c r="AV424">
        <v>1</v>
      </c>
      <c r="AW424">
        <v>5.5</v>
      </c>
      <c r="AX424">
        <v>0</v>
      </c>
      <c r="AY424">
        <v>0</v>
      </c>
      <c r="AZ424">
        <v>0</v>
      </c>
      <c r="BA424">
        <v>0</v>
      </c>
      <c r="BB424">
        <v>11.4</v>
      </c>
      <c r="BC424">
        <v>5.7</v>
      </c>
      <c r="BD424">
        <v>0</v>
      </c>
      <c r="BE424">
        <v>0</v>
      </c>
      <c r="BF424">
        <v>0</v>
      </c>
      <c r="BG424">
        <v>0</v>
      </c>
      <c r="BH424">
        <v>0</v>
      </c>
      <c r="BI424">
        <v>5.5</v>
      </c>
      <c r="BJ424">
        <v>0</v>
      </c>
      <c r="BK424">
        <v>0</v>
      </c>
    </row>
    <row r="425" spans="1:63" x14ac:dyDescent="0.25">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1</v>
      </c>
      <c r="Q425" s="3">
        <v>0</v>
      </c>
      <c r="R425">
        <v>0</v>
      </c>
      <c r="S425" s="3">
        <v>0</v>
      </c>
      <c r="T425" s="3">
        <v>0</v>
      </c>
      <c r="U425">
        <v>0</v>
      </c>
      <c r="V425">
        <v>1</v>
      </c>
      <c r="W425">
        <v>0</v>
      </c>
      <c r="X425">
        <v>0</v>
      </c>
      <c r="Y425">
        <v>0</v>
      </c>
      <c r="Z425">
        <v>0</v>
      </c>
      <c r="AA425">
        <v>0</v>
      </c>
      <c r="AB425">
        <v>0</v>
      </c>
      <c r="AC425">
        <v>1</v>
      </c>
      <c r="AD425">
        <v>0</v>
      </c>
      <c r="AE425">
        <v>0</v>
      </c>
      <c r="AF425">
        <v>0</v>
      </c>
      <c r="AG425">
        <v>0</v>
      </c>
      <c r="AH425">
        <v>0</v>
      </c>
      <c r="AI425">
        <v>1</v>
      </c>
      <c r="AJ425">
        <v>0</v>
      </c>
      <c r="AK425">
        <v>0</v>
      </c>
      <c r="AL425">
        <v>5.9</v>
      </c>
      <c r="AM425">
        <v>0</v>
      </c>
      <c r="AN425">
        <v>0</v>
      </c>
      <c r="AO425">
        <v>0</v>
      </c>
      <c r="AP425">
        <v>1</v>
      </c>
      <c r="AQ425">
        <v>0</v>
      </c>
      <c r="AR425">
        <v>0</v>
      </c>
      <c r="AS425">
        <v>5.6</v>
      </c>
      <c r="AT425">
        <v>0</v>
      </c>
      <c r="AU425">
        <v>0</v>
      </c>
      <c r="AV425">
        <v>1</v>
      </c>
      <c r="AW425">
        <v>0</v>
      </c>
      <c r="AX425">
        <v>0</v>
      </c>
      <c r="AY425">
        <v>0</v>
      </c>
      <c r="AZ425">
        <v>0</v>
      </c>
      <c r="BA425">
        <v>0</v>
      </c>
      <c r="BB425">
        <v>0</v>
      </c>
      <c r="BC425">
        <v>1</v>
      </c>
      <c r="BD425">
        <v>5.6</v>
      </c>
      <c r="BE425">
        <v>0</v>
      </c>
      <c r="BF425">
        <v>0</v>
      </c>
      <c r="BG425">
        <v>0</v>
      </c>
      <c r="BH425">
        <v>0</v>
      </c>
      <c r="BI425">
        <v>1</v>
      </c>
      <c r="BJ425">
        <v>0</v>
      </c>
      <c r="BK425">
        <v>0</v>
      </c>
    </row>
    <row r="426" spans="1:63" x14ac:dyDescent="0.25">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1</v>
      </c>
      <c r="Q426" s="3">
        <v>0</v>
      </c>
      <c r="R426">
        <v>0</v>
      </c>
      <c r="S426" s="3">
        <v>0</v>
      </c>
      <c r="T426" s="3">
        <v>0</v>
      </c>
      <c r="U426">
        <v>0</v>
      </c>
      <c r="V426">
        <v>1</v>
      </c>
      <c r="W426">
        <v>0</v>
      </c>
      <c r="X426">
        <v>7.5</v>
      </c>
      <c r="Y426">
        <v>0</v>
      </c>
      <c r="Z426">
        <v>0</v>
      </c>
      <c r="AA426">
        <v>0</v>
      </c>
      <c r="AB426">
        <v>0</v>
      </c>
      <c r="AC426">
        <v>1</v>
      </c>
      <c r="AD426">
        <v>0</v>
      </c>
      <c r="AE426">
        <v>0</v>
      </c>
      <c r="AF426">
        <v>0</v>
      </c>
      <c r="AG426">
        <v>0</v>
      </c>
      <c r="AH426">
        <v>0</v>
      </c>
      <c r="AI426">
        <v>1</v>
      </c>
      <c r="AJ426">
        <v>0</v>
      </c>
      <c r="AK426">
        <v>0</v>
      </c>
      <c r="AL426">
        <v>0</v>
      </c>
      <c r="AM426">
        <v>0</v>
      </c>
      <c r="AN426">
        <v>0</v>
      </c>
      <c r="AO426">
        <v>0</v>
      </c>
      <c r="AP426">
        <v>1</v>
      </c>
      <c r="AQ426">
        <v>0</v>
      </c>
      <c r="AR426">
        <v>0</v>
      </c>
      <c r="AS426">
        <v>8.5</v>
      </c>
      <c r="AT426">
        <v>0</v>
      </c>
      <c r="AU426">
        <v>8.5</v>
      </c>
      <c r="AV426">
        <v>1</v>
      </c>
      <c r="AW426">
        <v>0</v>
      </c>
      <c r="AX426">
        <v>0</v>
      </c>
      <c r="AY426">
        <v>0</v>
      </c>
      <c r="AZ426">
        <v>0</v>
      </c>
      <c r="BA426">
        <v>0</v>
      </c>
      <c r="BB426">
        <v>0</v>
      </c>
      <c r="BC426">
        <v>1</v>
      </c>
      <c r="BD426">
        <v>0</v>
      </c>
      <c r="BE426">
        <v>0</v>
      </c>
      <c r="BF426">
        <v>0</v>
      </c>
      <c r="BG426">
        <v>0</v>
      </c>
      <c r="BH426">
        <v>8.5</v>
      </c>
      <c r="BI426">
        <v>1</v>
      </c>
      <c r="BJ426">
        <v>0</v>
      </c>
      <c r="BK426">
        <v>0</v>
      </c>
    </row>
    <row r="427" spans="1:63" x14ac:dyDescent="0.25">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1</v>
      </c>
      <c r="Q427" s="3">
        <v>0</v>
      </c>
      <c r="R427">
        <v>0</v>
      </c>
      <c r="S427" s="3">
        <v>0</v>
      </c>
      <c r="T427" s="3">
        <v>0</v>
      </c>
      <c r="U427">
        <v>0</v>
      </c>
      <c r="V427">
        <v>1</v>
      </c>
      <c r="W427">
        <v>0</v>
      </c>
      <c r="X427">
        <v>7.5</v>
      </c>
      <c r="Y427">
        <v>0</v>
      </c>
      <c r="Z427">
        <v>8.1999999999999993</v>
      </c>
      <c r="AA427">
        <v>0</v>
      </c>
      <c r="AB427">
        <v>8.1</v>
      </c>
      <c r="AC427">
        <v>1</v>
      </c>
      <c r="AD427">
        <v>8</v>
      </c>
      <c r="AE427">
        <v>0</v>
      </c>
      <c r="AF427">
        <v>0</v>
      </c>
      <c r="AG427">
        <v>0</v>
      </c>
      <c r="AH427">
        <v>0</v>
      </c>
      <c r="AI427">
        <v>1</v>
      </c>
      <c r="AJ427">
        <v>8.5</v>
      </c>
      <c r="AK427">
        <v>0</v>
      </c>
      <c r="AL427">
        <v>16.600000000000001</v>
      </c>
      <c r="AM427">
        <v>0</v>
      </c>
      <c r="AN427">
        <v>8.1999999999999993</v>
      </c>
      <c r="AO427">
        <v>8.1</v>
      </c>
      <c r="AP427">
        <v>1</v>
      </c>
      <c r="AQ427">
        <v>0</v>
      </c>
      <c r="AR427">
        <v>0</v>
      </c>
      <c r="AS427">
        <v>25.6</v>
      </c>
      <c r="AT427">
        <v>0</v>
      </c>
      <c r="AU427">
        <v>17.100000000000001</v>
      </c>
      <c r="AV427">
        <v>1</v>
      </c>
      <c r="AW427">
        <v>0</v>
      </c>
      <c r="AX427">
        <v>22.6</v>
      </c>
      <c r="AY427">
        <v>0</v>
      </c>
      <c r="AZ427">
        <v>0</v>
      </c>
      <c r="BA427">
        <v>0</v>
      </c>
      <c r="BB427">
        <v>0</v>
      </c>
      <c r="BC427">
        <v>1</v>
      </c>
      <c r="BD427">
        <v>8</v>
      </c>
      <c r="BE427">
        <v>0</v>
      </c>
      <c r="BF427">
        <v>8.5</v>
      </c>
      <c r="BG427">
        <v>0</v>
      </c>
      <c r="BH427">
        <v>8.5</v>
      </c>
      <c r="BI427">
        <v>8.5</v>
      </c>
      <c r="BJ427">
        <v>8.5</v>
      </c>
      <c r="BK427">
        <v>0</v>
      </c>
    </row>
    <row r="428" spans="1:63" x14ac:dyDescent="0.25">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1</v>
      </c>
      <c r="Q428" s="3">
        <v>0</v>
      </c>
      <c r="R428">
        <v>0</v>
      </c>
      <c r="S428" s="3">
        <v>0</v>
      </c>
      <c r="T428" s="3">
        <v>0</v>
      </c>
      <c r="U428">
        <v>0</v>
      </c>
      <c r="V428">
        <v>1</v>
      </c>
      <c r="W428">
        <v>0</v>
      </c>
      <c r="X428">
        <v>0</v>
      </c>
      <c r="Y428">
        <v>0</v>
      </c>
      <c r="Z428">
        <v>8.1999999999999993</v>
      </c>
      <c r="AA428">
        <v>0</v>
      </c>
      <c r="AB428">
        <v>8.1</v>
      </c>
      <c r="AC428">
        <v>1</v>
      </c>
      <c r="AD428">
        <v>8</v>
      </c>
      <c r="AE428">
        <v>0</v>
      </c>
      <c r="AF428">
        <v>0</v>
      </c>
      <c r="AG428">
        <v>0</v>
      </c>
      <c r="AH428">
        <v>0</v>
      </c>
      <c r="AI428">
        <v>1</v>
      </c>
      <c r="AJ428">
        <v>8.5</v>
      </c>
      <c r="AK428">
        <v>0</v>
      </c>
      <c r="AL428">
        <v>16.600000000000001</v>
      </c>
      <c r="AM428">
        <v>0</v>
      </c>
      <c r="AN428">
        <v>8.1999999999999993</v>
      </c>
      <c r="AO428">
        <v>8.1</v>
      </c>
      <c r="AP428">
        <v>1</v>
      </c>
      <c r="AQ428">
        <v>0</v>
      </c>
      <c r="AR428">
        <v>0</v>
      </c>
      <c r="AS428">
        <v>17.100000000000001</v>
      </c>
      <c r="AT428">
        <v>0</v>
      </c>
      <c r="AU428">
        <v>8.5</v>
      </c>
      <c r="AV428">
        <v>1</v>
      </c>
      <c r="AW428">
        <v>0</v>
      </c>
      <c r="AX428">
        <v>22.6</v>
      </c>
      <c r="AY428">
        <v>0</v>
      </c>
      <c r="AZ428">
        <v>0</v>
      </c>
      <c r="BA428">
        <v>0</v>
      </c>
      <c r="BB428">
        <v>0</v>
      </c>
      <c r="BC428">
        <v>1</v>
      </c>
      <c r="BD428">
        <v>8</v>
      </c>
      <c r="BE428">
        <v>0</v>
      </c>
      <c r="BF428">
        <v>8.5</v>
      </c>
      <c r="BG428">
        <v>0</v>
      </c>
      <c r="BH428">
        <v>0</v>
      </c>
      <c r="BI428">
        <v>8.5</v>
      </c>
      <c r="BJ428">
        <v>8.5</v>
      </c>
      <c r="BK428">
        <v>0</v>
      </c>
    </row>
    <row r="429" spans="1:63" x14ac:dyDescent="0.25">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1</v>
      </c>
      <c r="Q429" s="3">
        <v>0</v>
      </c>
      <c r="R429">
        <v>0</v>
      </c>
      <c r="S429" s="3">
        <v>0</v>
      </c>
      <c r="T429" s="3">
        <v>0</v>
      </c>
      <c r="U429">
        <v>0</v>
      </c>
      <c r="V429">
        <v>1</v>
      </c>
      <c r="W429">
        <v>0</v>
      </c>
      <c r="X429">
        <v>7.5</v>
      </c>
      <c r="Y429">
        <v>0</v>
      </c>
      <c r="Z429">
        <v>0</v>
      </c>
      <c r="AA429">
        <v>0</v>
      </c>
      <c r="AB429">
        <v>0</v>
      </c>
      <c r="AC429">
        <v>1</v>
      </c>
      <c r="AD429">
        <v>0</v>
      </c>
      <c r="AE429">
        <v>0</v>
      </c>
      <c r="AF429">
        <v>0</v>
      </c>
      <c r="AG429">
        <v>0</v>
      </c>
      <c r="AH429">
        <v>0</v>
      </c>
      <c r="AI429">
        <v>1</v>
      </c>
      <c r="AJ429">
        <v>0</v>
      </c>
      <c r="AK429">
        <v>0</v>
      </c>
      <c r="AL429">
        <v>0</v>
      </c>
      <c r="AM429">
        <v>0</v>
      </c>
      <c r="AN429">
        <v>0</v>
      </c>
      <c r="AO429">
        <v>0</v>
      </c>
      <c r="AP429">
        <v>1</v>
      </c>
      <c r="AQ429">
        <v>0</v>
      </c>
      <c r="AR429">
        <v>0</v>
      </c>
      <c r="AS429">
        <v>8.5</v>
      </c>
      <c r="AT429">
        <v>0</v>
      </c>
      <c r="AU429">
        <v>8.5</v>
      </c>
      <c r="AV429">
        <v>1</v>
      </c>
      <c r="AW429">
        <v>0</v>
      </c>
      <c r="AX429">
        <v>0</v>
      </c>
      <c r="AY429">
        <v>0</v>
      </c>
      <c r="AZ429">
        <v>0</v>
      </c>
      <c r="BA429">
        <v>0</v>
      </c>
      <c r="BB429">
        <v>0</v>
      </c>
      <c r="BC429">
        <v>1</v>
      </c>
      <c r="BD429">
        <v>0</v>
      </c>
      <c r="BE429">
        <v>0</v>
      </c>
      <c r="BF429">
        <v>0</v>
      </c>
      <c r="BG429">
        <v>0</v>
      </c>
      <c r="BH429">
        <v>8.5</v>
      </c>
      <c r="BI429">
        <v>1</v>
      </c>
      <c r="BJ429">
        <v>0</v>
      </c>
      <c r="BK429">
        <v>0</v>
      </c>
    </row>
    <row r="430" spans="1:63" x14ac:dyDescent="0.25">
      <c r="A430" s="3">
        <v>6</v>
      </c>
      <c r="B430" s="1">
        <v>6307</v>
      </c>
      <c r="C430" s="3" t="s">
        <v>1781</v>
      </c>
      <c r="D430" t="s">
        <v>1378</v>
      </c>
      <c r="E430" s="3">
        <v>1</v>
      </c>
      <c r="F430" t="s">
        <v>13767</v>
      </c>
      <c r="G430" s="3">
        <v>220104005</v>
      </c>
      <c r="H430">
        <v>220104</v>
      </c>
      <c r="I430" s="3" t="s">
        <v>13768</v>
      </c>
      <c r="J430" t="s">
        <v>10393</v>
      </c>
      <c r="K430" s="3">
        <v>1</v>
      </c>
      <c r="L430">
        <v>9.4</v>
      </c>
      <c r="M430" s="3">
        <v>9.4</v>
      </c>
      <c r="N430">
        <v>0</v>
      </c>
      <c r="O430" s="3">
        <v>0</v>
      </c>
      <c r="P430">
        <v>1</v>
      </c>
      <c r="Q430" s="3">
        <v>0</v>
      </c>
      <c r="R430">
        <v>0</v>
      </c>
      <c r="S430" s="3">
        <v>0</v>
      </c>
      <c r="T430" s="3">
        <v>0</v>
      </c>
      <c r="U430">
        <v>0</v>
      </c>
      <c r="V430">
        <v>1</v>
      </c>
      <c r="W430">
        <v>0</v>
      </c>
      <c r="X430">
        <v>0</v>
      </c>
      <c r="Y430">
        <v>0</v>
      </c>
      <c r="Z430">
        <v>0</v>
      </c>
      <c r="AA430">
        <v>0</v>
      </c>
      <c r="AB430">
        <v>0</v>
      </c>
      <c r="AC430">
        <v>1</v>
      </c>
      <c r="AD430">
        <v>0</v>
      </c>
      <c r="AE430">
        <v>9</v>
      </c>
      <c r="AF430">
        <v>0</v>
      </c>
      <c r="AG430">
        <v>0</v>
      </c>
      <c r="AH430">
        <v>8.6999999999999993</v>
      </c>
      <c r="AI430">
        <v>1</v>
      </c>
      <c r="AJ430">
        <v>0</v>
      </c>
      <c r="AK430">
        <v>0</v>
      </c>
      <c r="AL430">
        <v>0</v>
      </c>
      <c r="AM430">
        <v>0</v>
      </c>
      <c r="AN430">
        <v>0</v>
      </c>
      <c r="AO430">
        <v>0</v>
      </c>
      <c r="AP430">
        <v>1</v>
      </c>
      <c r="AQ430">
        <v>0</v>
      </c>
      <c r="AR430">
        <v>0</v>
      </c>
      <c r="AS430">
        <v>0</v>
      </c>
      <c r="AT430">
        <v>0</v>
      </c>
      <c r="AU430">
        <v>0</v>
      </c>
      <c r="AV430">
        <v>1</v>
      </c>
      <c r="AW430">
        <v>0</v>
      </c>
      <c r="AX430">
        <v>0</v>
      </c>
      <c r="AY430">
        <v>0</v>
      </c>
      <c r="AZ430">
        <v>0</v>
      </c>
      <c r="BA430">
        <v>9.3000000000000007</v>
      </c>
      <c r="BB430">
        <v>0</v>
      </c>
      <c r="BC430">
        <v>1</v>
      </c>
      <c r="BD430">
        <v>0</v>
      </c>
      <c r="BE430">
        <v>0</v>
      </c>
      <c r="BF430">
        <v>0</v>
      </c>
      <c r="BG430">
        <v>0</v>
      </c>
      <c r="BH430">
        <v>0</v>
      </c>
      <c r="BI430">
        <v>9.3000000000000007</v>
      </c>
      <c r="BJ430">
        <v>0</v>
      </c>
      <c r="BK430">
        <v>0</v>
      </c>
    </row>
    <row r="431" spans="1:63" x14ac:dyDescent="0.25">
      <c r="A431" s="3">
        <v>6</v>
      </c>
      <c r="B431" s="1">
        <v>6307</v>
      </c>
      <c r="C431" s="3" t="s">
        <v>1781</v>
      </c>
      <c r="D431" t="s">
        <v>1378</v>
      </c>
      <c r="E431" s="3">
        <v>2</v>
      </c>
      <c r="F431" t="s">
        <v>13769</v>
      </c>
      <c r="G431" s="3">
        <v>220104005</v>
      </c>
      <c r="H431">
        <v>220104</v>
      </c>
      <c r="I431" s="3" t="s">
        <v>13768</v>
      </c>
      <c r="J431" t="s">
        <v>10393</v>
      </c>
      <c r="K431" s="3">
        <v>2</v>
      </c>
      <c r="L431">
        <v>9.4</v>
      </c>
      <c r="M431" s="3">
        <v>9.4</v>
      </c>
      <c r="N431">
        <v>0</v>
      </c>
      <c r="O431" s="3">
        <v>0</v>
      </c>
      <c r="P431">
        <v>9.1</v>
      </c>
      <c r="Q431" s="3">
        <v>0</v>
      </c>
      <c r="R431">
        <v>9.4</v>
      </c>
      <c r="S431" s="3">
        <v>0</v>
      </c>
      <c r="T431" s="3">
        <v>0</v>
      </c>
      <c r="U431">
        <v>0</v>
      </c>
      <c r="V431">
        <v>1</v>
      </c>
      <c r="W431">
        <v>0</v>
      </c>
      <c r="X431">
        <v>0</v>
      </c>
      <c r="Y431">
        <v>9.4</v>
      </c>
      <c r="Z431">
        <v>0</v>
      </c>
      <c r="AA431">
        <v>0</v>
      </c>
      <c r="AB431">
        <v>0</v>
      </c>
      <c r="AC431">
        <v>1</v>
      </c>
      <c r="AD431">
        <v>9</v>
      </c>
      <c r="AE431">
        <v>9.4</v>
      </c>
      <c r="AF431">
        <v>0</v>
      </c>
      <c r="AG431">
        <v>9.3000000000000007</v>
      </c>
      <c r="AH431">
        <v>9.3000000000000007</v>
      </c>
      <c r="AI431">
        <v>1</v>
      </c>
      <c r="AJ431">
        <v>0</v>
      </c>
      <c r="AK431">
        <v>0</v>
      </c>
      <c r="AL431">
        <v>0</v>
      </c>
      <c r="AM431">
        <v>0</v>
      </c>
      <c r="AN431">
        <v>0</v>
      </c>
      <c r="AO431">
        <v>0</v>
      </c>
      <c r="AP431">
        <v>1</v>
      </c>
      <c r="AQ431">
        <v>0</v>
      </c>
      <c r="AR431">
        <v>0</v>
      </c>
      <c r="AS431">
        <v>0</v>
      </c>
      <c r="AT431">
        <v>0</v>
      </c>
      <c r="AU431">
        <v>9.3000000000000007</v>
      </c>
      <c r="AV431">
        <v>1</v>
      </c>
      <c r="AW431">
        <v>0</v>
      </c>
      <c r="AX431">
        <v>0</v>
      </c>
      <c r="AY431">
        <v>0</v>
      </c>
      <c r="AZ431">
        <v>9.4</v>
      </c>
      <c r="BA431">
        <v>18.5</v>
      </c>
      <c r="BB431">
        <v>9.1999999999999993</v>
      </c>
      <c r="BC431">
        <v>1</v>
      </c>
      <c r="BD431">
        <v>0</v>
      </c>
      <c r="BE431">
        <v>0</v>
      </c>
      <c r="BF431">
        <v>0</v>
      </c>
      <c r="BG431">
        <v>0</v>
      </c>
      <c r="BH431">
        <v>9.3000000000000007</v>
      </c>
      <c r="BI431">
        <v>9.3000000000000007</v>
      </c>
      <c r="BJ431">
        <v>0</v>
      </c>
      <c r="BK431">
        <v>0</v>
      </c>
    </row>
    <row r="432" spans="1:63" x14ac:dyDescent="0.25">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9.1</v>
      </c>
      <c r="Q432" s="3">
        <v>0</v>
      </c>
      <c r="R432">
        <v>9.4</v>
      </c>
      <c r="S432" s="3">
        <v>0</v>
      </c>
      <c r="T432" s="3">
        <v>0</v>
      </c>
      <c r="U432">
        <v>0</v>
      </c>
      <c r="V432">
        <v>1</v>
      </c>
      <c r="W432">
        <v>0</v>
      </c>
      <c r="X432">
        <v>0</v>
      </c>
      <c r="Y432">
        <v>9.4</v>
      </c>
      <c r="Z432">
        <v>0</v>
      </c>
      <c r="AA432">
        <v>0</v>
      </c>
      <c r="AB432">
        <v>0</v>
      </c>
      <c r="AC432">
        <v>1</v>
      </c>
      <c r="AD432">
        <v>9</v>
      </c>
      <c r="AE432">
        <v>0</v>
      </c>
      <c r="AF432">
        <v>0</v>
      </c>
      <c r="AG432">
        <v>9.3000000000000007</v>
      </c>
      <c r="AH432">
        <v>0</v>
      </c>
      <c r="AI432">
        <v>1</v>
      </c>
      <c r="AJ432">
        <v>0</v>
      </c>
      <c r="AK432">
        <v>0</v>
      </c>
      <c r="AL432">
        <v>0</v>
      </c>
      <c r="AM432">
        <v>0</v>
      </c>
      <c r="AN432">
        <v>0</v>
      </c>
      <c r="AO432">
        <v>0</v>
      </c>
      <c r="AP432">
        <v>1</v>
      </c>
      <c r="AQ432">
        <v>0</v>
      </c>
      <c r="AR432">
        <v>0</v>
      </c>
      <c r="AS432">
        <v>0</v>
      </c>
      <c r="AT432">
        <v>0</v>
      </c>
      <c r="AU432">
        <v>9.3000000000000007</v>
      </c>
      <c r="AV432">
        <v>1</v>
      </c>
      <c r="AW432">
        <v>0</v>
      </c>
      <c r="AX432">
        <v>0</v>
      </c>
      <c r="AY432">
        <v>0</v>
      </c>
      <c r="AZ432">
        <v>9.4</v>
      </c>
      <c r="BA432">
        <v>9.3000000000000007</v>
      </c>
      <c r="BB432">
        <v>9.1999999999999993</v>
      </c>
      <c r="BC432">
        <v>1</v>
      </c>
      <c r="BD432">
        <v>0</v>
      </c>
      <c r="BE432">
        <v>0</v>
      </c>
      <c r="BF432">
        <v>0</v>
      </c>
      <c r="BG432">
        <v>0</v>
      </c>
      <c r="BH432">
        <v>9.3000000000000007</v>
      </c>
      <c r="BI432">
        <v>1</v>
      </c>
      <c r="BJ432">
        <v>0</v>
      </c>
      <c r="BK432">
        <v>0</v>
      </c>
    </row>
    <row r="433" spans="1:63" x14ac:dyDescent="0.25">
      <c r="A433" s="3">
        <v>6</v>
      </c>
      <c r="B433" s="1">
        <v>6307</v>
      </c>
      <c r="C433" s="3" t="s">
        <v>1781</v>
      </c>
      <c r="D433" t="s">
        <v>1378</v>
      </c>
      <c r="E433" s="3">
        <v>4</v>
      </c>
      <c r="F433" t="s">
        <v>13369</v>
      </c>
      <c r="G433" s="3">
        <v>220104005</v>
      </c>
      <c r="H433">
        <v>220104</v>
      </c>
      <c r="I433" s="3" t="s">
        <v>13768</v>
      </c>
      <c r="J433" t="s">
        <v>10393</v>
      </c>
      <c r="K433" s="3">
        <v>4</v>
      </c>
      <c r="L433">
        <v>9.4</v>
      </c>
      <c r="M433" s="3">
        <v>9.4</v>
      </c>
      <c r="N433">
        <v>0</v>
      </c>
      <c r="O433" s="3">
        <v>0</v>
      </c>
      <c r="P433">
        <v>1</v>
      </c>
      <c r="Q433" s="3">
        <v>0</v>
      </c>
      <c r="R433">
        <v>0</v>
      </c>
      <c r="S433" s="3">
        <v>0</v>
      </c>
      <c r="T433" s="3">
        <v>0</v>
      </c>
      <c r="U433">
        <v>0</v>
      </c>
      <c r="V433">
        <v>1</v>
      </c>
      <c r="W433">
        <v>0</v>
      </c>
      <c r="X433">
        <v>0</v>
      </c>
      <c r="Y433">
        <v>0</v>
      </c>
      <c r="Z433">
        <v>0</v>
      </c>
      <c r="AA433">
        <v>0</v>
      </c>
      <c r="AB433">
        <v>0</v>
      </c>
      <c r="AC433">
        <v>1</v>
      </c>
      <c r="AD433">
        <v>0</v>
      </c>
      <c r="AE433">
        <v>9.4</v>
      </c>
      <c r="AF433">
        <v>0</v>
      </c>
      <c r="AG433">
        <v>0</v>
      </c>
      <c r="AH433">
        <v>9.3000000000000007</v>
      </c>
      <c r="AI433">
        <v>1</v>
      </c>
      <c r="AJ433">
        <v>0</v>
      </c>
      <c r="AK433">
        <v>0</v>
      </c>
      <c r="AL433">
        <v>0</v>
      </c>
      <c r="AM433">
        <v>0</v>
      </c>
      <c r="AN433">
        <v>0</v>
      </c>
      <c r="AO433">
        <v>0</v>
      </c>
      <c r="AP433">
        <v>1</v>
      </c>
      <c r="AQ433">
        <v>0</v>
      </c>
      <c r="AR433">
        <v>0</v>
      </c>
      <c r="AS433">
        <v>0</v>
      </c>
      <c r="AT433">
        <v>0</v>
      </c>
      <c r="AU433">
        <v>0</v>
      </c>
      <c r="AV433">
        <v>1</v>
      </c>
      <c r="AW433">
        <v>0</v>
      </c>
      <c r="AX433">
        <v>0</v>
      </c>
      <c r="AY433">
        <v>0</v>
      </c>
      <c r="AZ433">
        <v>0</v>
      </c>
      <c r="BA433">
        <v>9.3000000000000007</v>
      </c>
      <c r="BB433">
        <v>0</v>
      </c>
      <c r="BC433">
        <v>1</v>
      </c>
      <c r="BD433">
        <v>0</v>
      </c>
      <c r="BE433">
        <v>0</v>
      </c>
      <c r="BF433">
        <v>0</v>
      </c>
      <c r="BG433">
        <v>0</v>
      </c>
      <c r="BH433">
        <v>0</v>
      </c>
      <c r="BI433">
        <v>9.3000000000000007</v>
      </c>
      <c r="BJ433">
        <v>0</v>
      </c>
      <c r="BK433">
        <v>0</v>
      </c>
    </row>
    <row r="434" spans="1:63" x14ac:dyDescent="0.25">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1</v>
      </c>
      <c r="Q434" s="3">
        <v>0</v>
      </c>
      <c r="R434">
        <v>0</v>
      </c>
      <c r="S434" s="3">
        <v>0</v>
      </c>
      <c r="T434" s="3">
        <v>0</v>
      </c>
      <c r="U434">
        <v>0</v>
      </c>
      <c r="V434">
        <v>1</v>
      </c>
      <c r="W434">
        <v>0</v>
      </c>
      <c r="X434">
        <v>0</v>
      </c>
      <c r="Y434">
        <v>0</v>
      </c>
      <c r="Z434">
        <v>0</v>
      </c>
      <c r="AA434">
        <v>0</v>
      </c>
      <c r="AB434">
        <v>0</v>
      </c>
      <c r="AC434">
        <v>1</v>
      </c>
      <c r="AD434">
        <v>0</v>
      </c>
      <c r="AE434">
        <v>0</v>
      </c>
      <c r="AF434">
        <v>0</v>
      </c>
      <c r="AG434">
        <v>0</v>
      </c>
      <c r="AH434">
        <v>0</v>
      </c>
      <c r="AI434">
        <v>1</v>
      </c>
      <c r="AJ434">
        <v>0</v>
      </c>
      <c r="AK434">
        <v>0</v>
      </c>
      <c r="AL434">
        <v>0</v>
      </c>
      <c r="AM434">
        <v>0</v>
      </c>
      <c r="AN434">
        <v>0</v>
      </c>
      <c r="AO434">
        <v>0</v>
      </c>
      <c r="AP434">
        <v>1</v>
      </c>
      <c r="AQ434">
        <v>0</v>
      </c>
      <c r="AR434">
        <v>0</v>
      </c>
      <c r="AS434">
        <v>0</v>
      </c>
      <c r="AT434">
        <v>0</v>
      </c>
      <c r="AU434">
        <v>0</v>
      </c>
      <c r="AV434">
        <v>1</v>
      </c>
      <c r="AW434">
        <v>0</v>
      </c>
      <c r="AX434">
        <v>0</v>
      </c>
      <c r="AY434">
        <v>0</v>
      </c>
      <c r="AZ434">
        <v>0</v>
      </c>
      <c r="BA434">
        <v>0</v>
      </c>
      <c r="BB434">
        <v>0</v>
      </c>
      <c r="BC434">
        <v>1</v>
      </c>
      <c r="BD434">
        <v>0</v>
      </c>
      <c r="BE434">
        <v>0</v>
      </c>
      <c r="BF434">
        <v>0</v>
      </c>
      <c r="BG434">
        <v>0</v>
      </c>
      <c r="BH434">
        <v>0</v>
      </c>
      <c r="BI434">
        <v>1</v>
      </c>
      <c r="BJ434">
        <v>0</v>
      </c>
      <c r="BK434">
        <v>0</v>
      </c>
    </row>
    <row r="435" spans="1:63" x14ac:dyDescent="0.25">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1</v>
      </c>
      <c r="Q435" s="3">
        <v>0</v>
      </c>
      <c r="R435">
        <v>0</v>
      </c>
      <c r="S435" s="3">
        <v>0</v>
      </c>
      <c r="T435" s="3">
        <v>0</v>
      </c>
      <c r="U435">
        <v>0</v>
      </c>
      <c r="V435">
        <v>1</v>
      </c>
      <c r="W435">
        <v>0</v>
      </c>
      <c r="X435">
        <v>10.9</v>
      </c>
      <c r="Y435">
        <v>11.6</v>
      </c>
      <c r="Z435">
        <v>0</v>
      </c>
      <c r="AA435">
        <v>11.5</v>
      </c>
      <c r="AB435">
        <v>0</v>
      </c>
      <c r="AC435">
        <v>1</v>
      </c>
      <c r="AD435">
        <v>0</v>
      </c>
      <c r="AE435">
        <v>23.4</v>
      </c>
      <c r="AF435">
        <v>0</v>
      </c>
      <c r="AG435">
        <v>0</v>
      </c>
      <c r="AH435">
        <v>11.6</v>
      </c>
      <c r="AI435">
        <v>11.6</v>
      </c>
      <c r="AJ435">
        <v>11.6</v>
      </c>
      <c r="AK435">
        <v>10.9</v>
      </c>
      <c r="AL435">
        <v>0</v>
      </c>
      <c r="AM435">
        <v>0</v>
      </c>
      <c r="AN435">
        <v>0</v>
      </c>
      <c r="AO435">
        <v>0</v>
      </c>
      <c r="AP435">
        <v>1</v>
      </c>
      <c r="AQ435">
        <v>0</v>
      </c>
      <c r="AR435">
        <v>0</v>
      </c>
      <c r="AS435">
        <v>0</v>
      </c>
      <c r="AT435">
        <v>11.7</v>
      </c>
      <c r="AU435">
        <v>11.6</v>
      </c>
      <c r="AV435">
        <v>1</v>
      </c>
      <c r="AW435">
        <v>0</v>
      </c>
      <c r="AX435">
        <v>10.9</v>
      </c>
      <c r="AY435">
        <v>0</v>
      </c>
      <c r="AZ435">
        <v>11.6</v>
      </c>
      <c r="BA435">
        <v>0</v>
      </c>
      <c r="BB435">
        <v>0</v>
      </c>
      <c r="BC435">
        <v>1</v>
      </c>
      <c r="BD435">
        <v>0</v>
      </c>
      <c r="BE435">
        <v>0</v>
      </c>
      <c r="BF435">
        <v>0</v>
      </c>
      <c r="BG435">
        <v>0</v>
      </c>
      <c r="BH435">
        <v>0</v>
      </c>
      <c r="BI435">
        <v>1</v>
      </c>
      <c r="BJ435">
        <v>11.6</v>
      </c>
      <c r="BK435">
        <v>0</v>
      </c>
    </row>
    <row r="436" spans="1:63" x14ac:dyDescent="0.25">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1</v>
      </c>
      <c r="Q436" s="3">
        <v>0</v>
      </c>
      <c r="R436">
        <v>0</v>
      </c>
      <c r="S436" s="3">
        <v>0</v>
      </c>
      <c r="T436" s="3">
        <v>0</v>
      </c>
      <c r="U436">
        <v>0</v>
      </c>
      <c r="V436">
        <v>1</v>
      </c>
      <c r="W436">
        <v>0</v>
      </c>
      <c r="X436">
        <v>10.9</v>
      </c>
      <c r="Y436">
        <v>11.6</v>
      </c>
      <c r="Z436">
        <v>0</v>
      </c>
      <c r="AA436">
        <v>11.5</v>
      </c>
      <c r="AB436">
        <v>0</v>
      </c>
      <c r="AC436">
        <v>1</v>
      </c>
      <c r="AD436">
        <v>0</v>
      </c>
      <c r="AE436">
        <v>23.4</v>
      </c>
      <c r="AF436">
        <v>0</v>
      </c>
      <c r="AG436">
        <v>0</v>
      </c>
      <c r="AH436">
        <v>11.6</v>
      </c>
      <c r="AI436">
        <v>11.6</v>
      </c>
      <c r="AJ436">
        <v>11.6</v>
      </c>
      <c r="AK436">
        <v>10.9</v>
      </c>
      <c r="AL436">
        <v>0</v>
      </c>
      <c r="AM436">
        <v>0</v>
      </c>
      <c r="AN436">
        <v>0</v>
      </c>
      <c r="AO436">
        <v>0</v>
      </c>
      <c r="AP436">
        <v>1</v>
      </c>
      <c r="AQ436">
        <v>0</v>
      </c>
      <c r="AR436">
        <v>0</v>
      </c>
      <c r="AS436">
        <v>0</v>
      </c>
      <c r="AT436">
        <v>11.7</v>
      </c>
      <c r="AU436">
        <v>11.6</v>
      </c>
      <c r="AV436">
        <v>1</v>
      </c>
      <c r="AW436">
        <v>0</v>
      </c>
      <c r="AX436">
        <v>10.9</v>
      </c>
      <c r="AY436">
        <v>0</v>
      </c>
      <c r="AZ436">
        <v>11.6</v>
      </c>
      <c r="BA436">
        <v>0</v>
      </c>
      <c r="BB436">
        <v>0</v>
      </c>
      <c r="BC436">
        <v>1</v>
      </c>
      <c r="BD436">
        <v>0</v>
      </c>
      <c r="BE436">
        <v>0</v>
      </c>
      <c r="BF436">
        <v>0</v>
      </c>
      <c r="BG436">
        <v>0</v>
      </c>
      <c r="BH436">
        <v>0</v>
      </c>
      <c r="BI436">
        <v>1</v>
      </c>
      <c r="BJ436">
        <v>11.6</v>
      </c>
      <c r="BK436">
        <v>0</v>
      </c>
    </row>
    <row r="437" spans="1:63" x14ac:dyDescent="0.25">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1</v>
      </c>
      <c r="Q437" s="3">
        <v>0</v>
      </c>
      <c r="R437">
        <v>0</v>
      </c>
      <c r="S437" s="3">
        <v>0</v>
      </c>
      <c r="T437" s="3">
        <v>0</v>
      </c>
      <c r="U437">
        <v>0</v>
      </c>
      <c r="V437">
        <v>1</v>
      </c>
      <c r="W437">
        <v>0</v>
      </c>
      <c r="X437">
        <v>0</v>
      </c>
      <c r="Y437">
        <v>0</v>
      </c>
      <c r="Z437">
        <v>0</v>
      </c>
      <c r="AA437">
        <v>0</v>
      </c>
      <c r="AB437">
        <v>0</v>
      </c>
      <c r="AC437">
        <v>1</v>
      </c>
      <c r="AD437">
        <v>0</v>
      </c>
      <c r="AE437">
        <v>0</v>
      </c>
      <c r="AF437">
        <v>0</v>
      </c>
      <c r="AG437">
        <v>0</v>
      </c>
      <c r="AH437">
        <v>0</v>
      </c>
      <c r="AI437">
        <v>1</v>
      </c>
      <c r="AJ437">
        <v>0</v>
      </c>
      <c r="AK437">
        <v>0</v>
      </c>
      <c r="AL437">
        <v>0</v>
      </c>
      <c r="AM437">
        <v>0</v>
      </c>
      <c r="AN437">
        <v>0</v>
      </c>
      <c r="AO437">
        <v>0</v>
      </c>
      <c r="AP437">
        <v>1</v>
      </c>
      <c r="AQ437">
        <v>0</v>
      </c>
      <c r="AR437">
        <v>0</v>
      </c>
      <c r="AS437">
        <v>0</v>
      </c>
      <c r="AT437">
        <v>0</v>
      </c>
      <c r="AU437">
        <v>0</v>
      </c>
      <c r="AV437">
        <v>1</v>
      </c>
      <c r="AW437">
        <v>0</v>
      </c>
      <c r="AX437">
        <v>0</v>
      </c>
      <c r="AY437">
        <v>0</v>
      </c>
      <c r="AZ437">
        <v>0</v>
      </c>
      <c r="BA437">
        <v>0</v>
      </c>
      <c r="BB437">
        <v>0</v>
      </c>
      <c r="BC437">
        <v>1</v>
      </c>
      <c r="BD437">
        <v>0</v>
      </c>
      <c r="BE437">
        <v>0</v>
      </c>
      <c r="BF437">
        <v>0</v>
      </c>
      <c r="BG437">
        <v>0</v>
      </c>
      <c r="BH437">
        <v>0</v>
      </c>
      <c r="BI437">
        <v>1</v>
      </c>
      <c r="BJ437">
        <v>0</v>
      </c>
      <c r="BK437">
        <v>0</v>
      </c>
    </row>
    <row r="438" spans="1:63" x14ac:dyDescent="0.25">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1</v>
      </c>
      <c r="Q438" s="3">
        <v>0</v>
      </c>
      <c r="R438">
        <v>0</v>
      </c>
      <c r="S438" s="3">
        <v>0</v>
      </c>
      <c r="T438" s="3">
        <v>0</v>
      </c>
      <c r="U438">
        <v>0</v>
      </c>
      <c r="V438">
        <v>1</v>
      </c>
      <c r="W438">
        <v>0</v>
      </c>
      <c r="X438">
        <v>0</v>
      </c>
      <c r="Y438">
        <v>0</v>
      </c>
      <c r="Z438">
        <v>0</v>
      </c>
      <c r="AA438">
        <v>0</v>
      </c>
      <c r="AB438">
        <v>0</v>
      </c>
      <c r="AC438">
        <v>1</v>
      </c>
      <c r="AD438">
        <v>0</v>
      </c>
      <c r="AE438">
        <v>0</v>
      </c>
      <c r="AF438">
        <v>0</v>
      </c>
      <c r="AG438">
        <v>0</v>
      </c>
      <c r="AH438">
        <v>0</v>
      </c>
      <c r="AI438">
        <v>1</v>
      </c>
      <c r="AJ438">
        <v>0</v>
      </c>
      <c r="AK438">
        <v>0</v>
      </c>
      <c r="AL438">
        <v>0</v>
      </c>
      <c r="AM438">
        <v>0</v>
      </c>
      <c r="AN438">
        <v>0</v>
      </c>
      <c r="AO438">
        <v>0</v>
      </c>
      <c r="AP438">
        <v>1</v>
      </c>
      <c r="AQ438">
        <v>0</v>
      </c>
      <c r="AR438">
        <v>0</v>
      </c>
      <c r="AS438">
        <v>0</v>
      </c>
      <c r="AT438">
        <v>0</v>
      </c>
      <c r="AU438">
        <v>0</v>
      </c>
      <c r="AV438">
        <v>1</v>
      </c>
      <c r="AW438">
        <v>0</v>
      </c>
      <c r="AX438">
        <v>0</v>
      </c>
      <c r="AY438">
        <v>0</v>
      </c>
      <c r="AZ438">
        <v>0</v>
      </c>
      <c r="BA438">
        <v>0</v>
      </c>
      <c r="BB438">
        <v>0</v>
      </c>
      <c r="BC438">
        <v>1</v>
      </c>
      <c r="BD438">
        <v>0</v>
      </c>
      <c r="BE438">
        <v>0</v>
      </c>
      <c r="BF438">
        <v>0</v>
      </c>
      <c r="BG438">
        <v>0</v>
      </c>
      <c r="BH438">
        <v>0</v>
      </c>
      <c r="BI438">
        <v>1</v>
      </c>
      <c r="BJ438">
        <v>0</v>
      </c>
      <c r="BK438">
        <v>0</v>
      </c>
    </row>
    <row r="439" spans="1:63" x14ac:dyDescent="0.25">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28.3</v>
      </c>
      <c r="P439">
        <v>1</v>
      </c>
      <c r="Q439" s="3">
        <v>0</v>
      </c>
      <c r="R439">
        <v>0</v>
      </c>
      <c r="S439" s="3">
        <v>0</v>
      </c>
      <c r="T439" s="3">
        <v>33.6</v>
      </c>
      <c r="U439">
        <v>0</v>
      </c>
      <c r="V439">
        <v>34.299999999999997</v>
      </c>
      <c r="W439">
        <v>0</v>
      </c>
      <c r="X439">
        <v>28.3</v>
      </c>
      <c r="Y439">
        <v>0</v>
      </c>
      <c r="Z439">
        <v>0</v>
      </c>
      <c r="AA439">
        <v>0</v>
      </c>
      <c r="AB439">
        <v>0</v>
      </c>
      <c r="AC439">
        <v>1</v>
      </c>
      <c r="AD439">
        <v>0</v>
      </c>
      <c r="AE439">
        <v>32.9</v>
      </c>
      <c r="AF439">
        <v>0</v>
      </c>
      <c r="AG439">
        <v>33.6</v>
      </c>
      <c r="AH439">
        <v>0</v>
      </c>
      <c r="AI439">
        <v>1</v>
      </c>
      <c r="AJ439">
        <v>34.799999999999997</v>
      </c>
      <c r="AK439">
        <v>0</v>
      </c>
      <c r="AL439">
        <v>0</v>
      </c>
      <c r="AM439">
        <v>0</v>
      </c>
      <c r="AN439">
        <v>0</v>
      </c>
      <c r="AO439">
        <v>0</v>
      </c>
      <c r="AP439">
        <v>1</v>
      </c>
      <c r="AQ439">
        <v>0</v>
      </c>
      <c r="AR439">
        <v>0</v>
      </c>
      <c r="AS439">
        <v>0</v>
      </c>
      <c r="AT439">
        <v>0</v>
      </c>
      <c r="AU439">
        <v>0</v>
      </c>
      <c r="AV439">
        <v>1</v>
      </c>
      <c r="AW439">
        <v>0</v>
      </c>
      <c r="AX439">
        <v>0</v>
      </c>
      <c r="AY439">
        <v>0</v>
      </c>
      <c r="AZ439">
        <v>0</v>
      </c>
      <c r="BA439">
        <v>0</v>
      </c>
      <c r="BB439">
        <v>28.3</v>
      </c>
      <c r="BC439">
        <v>1</v>
      </c>
      <c r="BD439">
        <v>0</v>
      </c>
      <c r="BE439">
        <v>0</v>
      </c>
      <c r="BF439">
        <v>33.5</v>
      </c>
      <c r="BG439">
        <v>0</v>
      </c>
      <c r="BH439">
        <v>0</v>
      </c>
      <c r="BI439">
        <v>1</v>
      </c>
      <c r="BJ439">
        <v>0</v>
      </c>
      <c r="BK439">
        <v>33.6</v>
      </c>
    </row>
    <row r="440" spans="1:63" x14ac:dyDescent="0.25">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28.3</v>
      </c>
      <c r="P440">
        <v>1</v>
      </c>
      <c r="Q440" s="3">
        <v>0</v>
      </c>
      <c r="R440">
        <v>0</v>
      </c>
      <c r="S440" s="3">
        <v>0</v>
      </c>
      <c r="T440" s="3">
        <v>33.6</v>
      </c>
      <c r="U440">
        <v>0</v>
      </c>
      <c r="V440">
        <v>34.299999999999997</v>
      </c>
      <c r="W440">
        <v>0</v>
      </c>
      <c r="X440">
        <v>28.3</v>
      </c>
      <c r="Y440">
        <v>0</v>
      </c>
      <c r="Z440">
        <v>0</v>
      </c>
      <c r="AA440">
        <v>0</v>
      </c>
      <c r="AB440">
        <v>0</v>
      </c>
      <c r="AC440">
        <v>1</v>
      </c>
      <c r="AD440">
        <v>0</v>
      </c>
      <c r="AE440">
        <v>32.9</v>
      </c>
      <c r="AF440">
        <v>0</v>
      </c>
      <c r="AG440">
        <v>33.6</v>
      </c>
      <c r="AH440">
        <v>0</v>
      </c>
      <c r="AI440">
        <v>1</v>
      </c>
      <c r="AJ440">
        <v>34.799999999999997</v>
      </c>
      <c r="AK440">
        <v>0</v>
      </c>
      <c r="AL440">
        <v>0</v>
      </c>
      <c r="AM440">
        <v>0</v>
      </c>
      <c r="AN440">
        <v>0</v>
      </c>
      <c r="AO440">
        <v>0</v>
      </c>
      <c r="AP440">
        <v>1</v>
      </c>
      <c r="AQ440">
        <v>0</v>
      </c>
      <c r="AR440">
        <v>0</v>
      </c>
      <c r="AS440">
        <v>0</v>
      </c>
      <c r="AT440">
        <v>0</v>
      </c>
      <c r="AU440">
        <v>0</v>
      </c>
      <c r="AV440">
        <v>1</v>
      </c>
      <c r="AW440">
        <v>0</v>
      </c>
      <c r="AX440">
        <v>0</v>
      </c>
      <c r="AY440">
        <v>0</v>
      </c>
      <c r="AZ440">
        <v>0</v>
      </c>
      <c r="BA440">
        <v>0</v>
      </c>
      <c r="BB440">
        <v>28.3</v>
      </c>
      <c r="BC440">
        <v>1</v>
      </c>
      <c r="BD440">
        <v>0</v>
      </c>
      <c r="BE440">
        <v>0</v>
      </c>
      <c r="BF440">
        <v>33.5</v>
      </c>
      <c r="BG440">
        <v>0</v>
      </c>
      <c r="BH440">
        <v>0</v>
      </c>
      <c r="BI440">
        <v>1</v>
      </c>
      <c r="BJ440">
        <v>0</v>
      </c>
      <c r="BK440">
        <v>33.6</v>
      </c>
    </row>
    <row r="441" spans="1:63" x14ac:dyDescent="0.25">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1</v>
      </c>
      <c r="Q441" s="3">
        <v>0</v>
      </c>
      <c r="R441">
        <v>0</v>
      </c>
      <c r="S441" s="3">
        <v>0</v>
      </c>
      <c r="T441" s="3">
        <v>0</v>
      </c>
      <c r="U441">
        <v>0</v>
      </c>
      <c r="V441">
        <v>1</v>
      </c>
      <c r="W441">
        <v>0</v>
      </c>
      <c r="X441">
        <v>0</v>
      </c>
      <c r="Y441">
        <v>0</v>
      </c>
      <c r="Z441">
        <v>0</v>
      </c>
      <c r="AA441">
        <v>0</v>
      </c>
      <c r="AB441">
        <v>0</v>
      </c>
      <c r="AC441">
        <v>1</v>
      </c>
      <c r="AD441">
        <v>0</v>
      </c>
      <c r="AE441">
        <v>0</v>
      </c>
      <c r="AF441">
        <v>0</v>
      </c>
      <c r="AG441">
        <v>0</v>
      </c>
      <c r="AH441">
        <v>0</v>
      </c>
      <c r="AI441">
        <v>1</v>
      </c>
      <c r="AJ441">
        <v>0</v>
      </c>
      <c r="AK441">
        <v>0</v>
      </c>
      <c r="AL441">
        <v>0</v>
      </c>
      <c r="AM441">
        <v>0</v>
      </c>
      <c r="AN441">
        <v>0</v>
      </c>
      <c r="AO441">
        <v>0</v>
      </c>
      <c r="AP441">
        <v>1</v>
      </c>
      <c r="AQ441">
        <v>0</v>
      </c>
      <c r="AR441">
        <v>0</v>
      </c>
      <c r="AS441">
        <v>0</v>
      </c>
      <c r="AT441">
        <v>0</v>
      </c>
      <c r="AU441">
        <v>0</v>
      </c>
      <c r="AV441">
        <v>1</v>
      </c>
      <c r="AW441">
        <v>0</v>
      </c>
      <c r="AX441">
        <v>0</v>
      </c>
      <c r="AY441">
        <v>0</v>
      </c>
      <c r="AZ441">
        <v>0</v>
      </c>
      <c r="BA441">
        <v>0</v>
      </c>
      <c r="BB441">
        <v>0</v>
      </c>
      <c r="BC441">
        <v>1</v>
      </c>
      <c r="BD441">
        <v>0</v>
      </c>
      <c r="BE441">
        <v>0</v>
      </c>
      <c r="BF441">
        <v>0</v>
      </c>
      <c r="BG441">
        <v>0</v>
      </c>
      <c r="BH441">
        <v>0</v>
      </c>
      <c r="BI441">
        <v>1</v>
      </c>
      <c r="BJ441">
        <v>0</v>
      </c>
      <c r="BK441">
        <v>0</v>
      </c>
    </row>
    <row r="442" spans="1:63" x14ac:dyDescent="0.25">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2.7</v>
      </c>
      <c r="Q442" s="3">
        <v>2.6</v>
      </c>
      <c r="R442">
        <v>0</v>
      </c>
      <c r="S442" s="3">
        <v>0</v>
      </c>
      <c r="T442" s="3">
        <v>0</v>
      </c>
      <c r="U442">
        <v>0</v>
      </c>
      <c r="V442">
        <v>1</v>
      </c>
      <c r="W442">
        <v>0</v>
      </c>
      <c r="X442">
        <v>2.4</v>
      </c>
      <c r="Y442">
        <v>0</v>
      </c>
      <c r="Z442">
        <v>0</v>
      </c>
      <c r="AA442">
        <v>0</v>
      </c>
      <c r="AB442">
        <v>2.7</v>
      </c>
      <c r="AC442">
        <v>1</v>
      </c>
      <c r="AD442">
        <v>0</v>
      </c>
      <c r="AE442">
        <v>0</v>
      </c>
      <c r="AF442">
        <v>0</v>
      </c>
      <c r="AG442">
        <v>0</v>
      </c>
      <c r="AH442">
        <v>0</v>
      </c>
      <c r="AI442">
        <v>1</v>
      </c>
      <c r="AJ442">
        <v>0</v>
      </c>
      <c r="AK442">
        <v>0</v>
      </c>
      <c r="AL442">
        <v>2.8</v>
      </c>
      <c r="AM442">
        <v>0</v>
      </c>
      <c r="AN442">
        <v>0</v>
      </c>
      <c r="AO442">
        <v>0</v>
      </c>
      <c r="AP442">
        <v>2.7</v>
      </c>
      <c r="AQ442">
        <v>0</v>
      </c>
      <c r="AR442">
        <v>0</v>
      </c>
      <c r="AS442">
        <v>0</v>
      </c>
      <c r="AT442">
        <v>2.6</v>
      </c>
      <c r="AU442">
        <v>0</v>
      </c>
      <c r="AV442">
        <v>1</v>
      </c>
      <c r="AW442">
        <v>0</v>
      </c>
      <c r="AX442">
        <v>0</v>
      </c>
      <c r="AY442">
        <v>0</v>
      </c>
      <c r="AZ442">
        <v>0</v>
      </c>
      <c r="BA442">
        <v>0</v>
      </c>
      <c r="BB442">
        <v>2.7</v>
      </c>
      <c r="BC442">
        <v>1</v>
      </c>
      <c r="BD442">
        <v>0</v>
      </c>
      <c r="BE442">
        <v>2.7</v>
      </c>
      <c r="BF442">
        <v>0</v>
      </c>
      <c r="BG442">
        <v>0</v>
      </c>
      <c r="BH442">
        <v>0</v>
      </c>
      <c r="BI442">
        <v>2.6</v>
      </c>
      <c r="BJ442">
        <v>2.6</v>
      </c>
      <c r="BK442">
        <v>0</v>
      </c>
    </row>
    <row r="443" spans="1:63" x14ac:dyDescent="0.25">
      <c r="A443" s="3">
        <v>6</v>
      </c>
      <c r="B443" s="1">
        <v>6310</v>
      </c>
      <c r="C443" s="3" t="s">
        <v>1781</v>
      </c>
      <c r="D443" t="s">
        <v>1387</v>
      </c>
      <c r="E443" s="3">
        <v>2</v>
      </c>
      <c r="F443" t="s">
        <v>13769</v>
      </c>
      <c r="G443" s="3">
        <v>220104005</v>
      </c>
      <c r="H443">
        <v>220104</v>
      </c>
      <c r="I443" s="3" t="s">
        <v>13768</v>
      </c>
      <c r="J443" t="s">
        <v>10393</v>
      </c>
      <c r="K443" s="3">
        <v>2</v>
      </c>
      <c r="L443">
        <v>0</v>
      </c>
      <c r="M443" s="3">
        <v>2.8</v>
      </c>
      <c r="N443">
        <v>8.1999999999999993</v>
      </c>
      <c r="O443" s="3">
        <v>0</v>
      </c>
      <c r="P443">
        <v>2.7</v>
      </c>
      <c r="Q443" s="3">
        <v>5.3</v>
      </c>
      <c r="R443">
        <v>0</v>
      </c>
      <c r="S443" s="3">
        <v>0</v>
      </c>
      <c r="T443" s="3">
        <v>0</v>
      </c>
      <c r="U443">
        <v>0</v>
      </c>
      <c r="V443">
        <v>2.6</v>
      </c>
      <c r="W443">
        <v>2.6</v>
      </c>
      <c r="X443">
        <v>7.3</v>
      </c>
      <c r="Y443">
        <v>8.4</v>
      </c>
      <c r="Z443">
        <v>2.8</v>
      </c>
      <c r="AA443">
        <v>2.7</v>
      </c>
      <c r="AB443">
        <v>5.4</v>
      </c>
      <c r="AC443">
        <v>2.7</v>
      </c>
      <c r="AD443">
        <v>7.9</v>
      </c>
      <c r="AE443">
        <v>2.7</v>
      </c>
      <c r="AF443">
        <v>0</v>
      </c>
      <c r="AG443">
        <v>2.6</v>
      </c>
      <c r="AH443">
        <v>2.6</v>
      </c>
      <c r="AI443">
        <v>1</v>
      </c>
      <c r="AJ443">
        <v>5.0999999999999996</v>
      </c>
      <c r="AK443">
        <v>7.3</v>
      </c>
      <c r="AL443">
        <v>2.8</v>
      </c>
      <c r="AM443">
        <v>0</v>
      </c>
      <c r="AN443">
        <v>2.7</v>
      </c>
      <c r="AO443">
        <v>2.7</v>
      </c>
      <c r="AP443">
        <v>5.3</v>
      </c>
      <c r="AQ443">
        <v>2.6</v>
      </c>
      <c r="AR443">
        <v>2.7</v>
      </c>
      <c r="AS443">
        <v>0</v>
      </c>
      <c r="AT443">
        <v>2.6</v>
      </c>
      <c r="AU443">
        <v>0</v>
      </c>
      <c r="AV443">
        <v>5.2</v>
      </c>
      <c r="AW443">
        <v>5.0999999999999996</v>
      </c>
      <c r="AX443">
        <v>0</v>
      </c>
      <c r="AY443">
        <v>0</v>
      </c>
      <c r="AZ443">
        <v>2.8</v>
      </c>
      <c r="BA443">
        <v>2.7</v>
      </c>
      <c r="BB443">
        <v>8.1</v>
      </c>
      <c r="BC443">
        <v>1</v>
      </c>
      <c r="BD443">
        <v>2.6</v>
      </c>
      <c r="BE443">
        <v>8</v>
      </c>
      <c r="BF443">
        <v>0</v>
      </c>
      <c r="BG443">
        <v>2.6</v>
      </c>
      <c r="BH443">
        <v>7.8</v>
      </c>
      <c r="BI443">
        <v>10.3</v>
      </c>
      <c r="BJ443">
        <v>2.6</v>
      </c>
      <c r="BK443">
        <v>0</v>
      </c>
    </row>
    <row r="444" spans="1:63" x14ac:dyDescent="0.25">
      <c r="A444" s="3">
        <v>6</v>
      </c>
      <c r="B444" s="1">
        <v>6310</v>
      </c>
      <c r="C444" s="3" t="s">
        <v>1781</v>
      </c>
      <c r="D444" t="s">
        <v>1387</v>
      </c>
      <c r="E444" s="3">
        <v>3</v>
      </c>
      <c r="F444" t="s">
        <v>13367</v>
      </c>
      <c r="G444" s="3">
        <v>220104005</v>
      </c>
      <c r="H444">
        <v>220104</v>
      </c>
      <c r="I444" s="3" t="s">
        <v>13768</v>
      </c>
      <c r="J444" t="s">
        <v>10393</v>
      </c>
      <c r="K444" s="3">
        <v>3</v>
      </c>
      <c r="L444">
        <v>0</v>
      </c>
      <c r="M444" s="3">
        <v>2.8</v>
      </c>
      <c r="N444">
        <v>8.1999999999999993</v>
      </c>
      <c r="O444" s="3">
        <v>0</v>
      </c>
      <c r="P444">
        <v>1</v>
      </c>
      <c r="Q444" s="3">
        <v>2.6</v>
      </c>
      <c r="R444">
        <v>0</v>
      </c>
      <c r="S444" s="3">
        <v>0</v>
      </c>
      <c r="T444" s="3">
        <v>0</v>
      </c>
      <c r="U444">
        <v>0</v>
      </c>
      <c r="V444">
        <v>2.6</v>
      </c>
      <c r="W444">
        <v>2.6</v>
      </c>
      <c r="X444">
        <v>2.4</v>
      </c>
      <c r="Y444">
        <v>8.4</v>
      </c>
      <c r="Z444">
        <v>2.8</v>
      </c>
      <c r="AA444">
        <v>2.7</v>
      </c>
      <c r="AB444">
        <v>2.7</v>
      </c>
      <c r="AC444">
        <v>2.7</v>
      </c>
      <c r="AD444">
        <v>7.9</v>
      </c>
      <c r="AE444">
        <v>2.7</v>
      </c>
      <c r="AF444">
        <v>0</v>
      </c>
      <c r="AG444">
        <v>2.6</v>
      </c>
      <c r="AH444">
        <v>2.6</v>
      </c>
      <c r="AI444">
        <v>1</v>
      </c>
      <c r="AJ444">
        <v>5.0999999999999996</v>
      </c>
      <c r="AK444">
        <v>7.3</v>
      </c>
      <c r="AL444">
        <v>0</v>
      </c>
      <c r="AM444">
        <v>0</v>
      </c>
      <c r="AN444">
        <v>2.7</v>
      </c>
      <c r="AO444">
        <v>2.7</v>
      </c>
      <c r="AP444">
        <v>2.7</v>
      </c>
      <c r="AQ444">
        <v>2.6</v>
      </c>
      <c r="AR444">
        <v>2.7</v>
      </c>
      <c r="AS444">
        <v>0</v>
      </c>
      <c r="AT444">
        <v>0</v>
      </c>
      <c r="AU444">
        <v>0</v>
      </c>
      <c r="AV444">
        <v>5.2</v>
      </c>
      <c r="AW444">
        <v>5.0999999999999996</v>
      </c>
      <c r="AX444">
        <v>0</v>
      </c>
      <c r="AY444">
        <v>0</v>
      </c>
      <c r="AZ444">
        <v>2.8</v>
      </c>
      <c r="BA444">
        <v>2.7</v>
      </c>
      <c r="BB444">
        <v>5.4</v>
      </c>
      <c r="BC444">
        <v>1</v>
      </c>
      <c r="BD444">
        <v>2.6</v>
      </c>
      <c r="BE444">
        <v>5.3</v>
      </c>
      <c r="BF444">
        <v>0</v>
      </c>
      <c r="BG444">
        <v>2.6</v>
      </c>
      <c r="BH444">
        <v>7.8</v>
      </c>
      <c r="BI444">
        <v>7.7</v>
      </c>
      <c r="BJ444">
        <v>0</v>
      </c>
      <c r="BK444">
        <v>0</v>
      </c>
    </row>
    <row r="445" spans="1:63" x14ac:dyDescent="0.25">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2.7</v>
      </c>
      <c r="Q445" s="3">
        <v>2.6</v>
      </c>
      <c r="R445">
        <v>0</v>
      </c>
      <c r="S445" s="3">
        <v>0</v>
      </c>
      <c r="T445" s="3">
        <v>0</v>
      </c>
      <c r="U445">
        <v>0</v>
      </c>
      <c r="V445">
        <v>1</v>
      </c>
      <c r="W445">
        <v>0</v>
      </c>
      <c r="X445">
        <v>4.9000000000000004</v>
      </c>
      <c r="Y445">
        <v>0</v>
      </c>
      <c r="Z445">
        <v>0</v>
      </c>
      <c r="AA445">
        <v>0</v>
      </c>
      <c r="AB445">
        <v>2.7</v>
      </c>
      <c r="AC445">
        <v>1</v>
      </c>
      <c r="AD445">
        <v>0</v>
      </c>
      <c r="AE445">
        <v>0</v>
      </c>
      <c r="AF445">
        <v>0</v>
      </c>
      <c r="AG445">
        <v>0</v>
      </c>
      <c r="AH445">
        <v>0</v>
      </c>
      <c r="AI445">
        <v>1</v>
      </c>
      <c r="AJ445">
        <v>0</v>
      </c>
      <c r="AK445">
        <v>0</v>
      </c>
      <c r="AL445">
        <v>2.8</v>
      </c>
      <c r="AM445">
        <v>0</v>
      </c>
      <c r="AN445">
        <v>0</v>
      </c>
      <c r="AO445">
        <v>0</v>
      </c>
      <c r="AP445">
        <v>2.7</v>
      </c>
      <c r="AQ445">
        <v>0</v>
      </c>
      <c r="AR445">
        <v>0</v>
      </c>
      <c r="AS445">
        <v>0</v>
      </c>
      <c r="AT445">
        <v>2.6</v>
      </c>
      <c r="AU445">
        <v>0</v>
      </c>
      <c r="AV445">
        <v>1</v>
      </c>
      <c r="AW445">
        <v>0</v>
      </c>
      <c r="AX445">
        <v>0</v>
      </c>
      <c r="AY445">
        <v>0</v>
      </c>
      <c r="AZ445">
        <v>0</v>
      </c>
      <c r="BA445">
        <v>0</v>
      </c>
      <c r="BB445">
        <v>2.7</v>
      </c>
      <c r="BC445">
        <v>1</v>
      </c>
      <c r="BD445">
        <v>0</v>
      </c>
      <c r="BE445">
        <v>2.7</v>
      </c>
      <c r="BF445">
        <v>0</v>
      </c>
      <c r="BG445">
        <v>0</v>
      </c>
      <c r="BH445">
        <v>0</v>
      </c>
      <c r="BI445">
        <v>2.6</v>
      </c>
      <c r="BJ445">
        <v>2.6</v>
      </c>
      <c r="BK445">
        <v>0</v>
      </c>
    </row>
    <row r="446" spans="1:63" x14ac:dyDescent="0.25">
      <c r="A446" s="3">
        <v>7</v>
      </c>
      <c r="B446" s="1">
        <v>7101</v>
      </c>
      <c r="C446" s="3" t="s">
        <v>786</v>
      </c>
      <c r="D446" t="s">
        <v>1390</v>
      </c>
      <c r="E446" s="3">
        <v>1</v>
      </c>
      <c r="F446" t="s">
        <v>13767</v>
      </c>
      <c r="G446" s="3">
        <v>220104005</v>
      </c>
      <c r="H446">
        <v>220104</v>
      </c>
      <c r="I446" s="3" t="s">
        <v>13768</v>
      </c>
      <c r="J446" t="s">
        <v>10393</v>
      </c>
      <c r="K446" s="3">
        <v>1</v>
      </c>
      <c r="L446">
        <v>0.9</v>
      </c>
      <c r="M446" s="3">
        <v>0.5</v>
      </c>
      <c r="N446">
        <v>0.5</v>
      </c>
      <c r="O446" s="3">
        <v>1.8</v>
      </c>
      <c r="P446">
        <v>1</v>
      </c>
      <c r="Q446" s="3">
        <v>1.3</v>
      </c>
      <c r="R446">
        <v>0.4</v>
      </c>
      <c r="S446" s="3">
        <v>0</v>
      </c>
      <c r="T446" s="3">
        <v>0</v>
      </c>
      <c r="U446">
        <v>0</v>
      </c>
      <c r="V446">
        <v>1</v>
      </c>
      <c r="W446">
        <v>0.4</v>
      </c>
      <c r="X446">
        <v>0</v>
      </c>
      <c r="Y446">
        <v>0.5</v>
      </c>
      <c r="Z446">
        <v>0</v>
      </c>
      <c r="AA446">
        <v>1.4</v>
      </c>
      <c r="AB446">
        <v>0.9</v>
      </c>
      <c r="AC446">
        <v>1.3</v>
      </c>
      <c r="AD446">
        <v>0.4</v>
      </c>
      <c r="AE446">
        <v>0</v>
      </c>
      <c r="AF446">
        <v>0.4</v>
      </c>
      <c r="AG446">
        <v>0</v>
      </c>
      <c r="AH446">
        <v>0</v>
      </c>
      <c r="AI446">
        <v>1</v>
      </c>
      <c r="AJ446">
        <v>0</v>
      </c>
      <c r="AK446">
        <v>0</v>
      </c>
      <c r="AL446">
        <v>0.9</v>
      </c>
      <c r="AM446">
        <v>0.9</v>
      </c>
      <c r="AN446">
        <v>1.8</v>
      </c>
      <c r="AO446">
        <v>0.5</v>
      </c>
      <c r="AP446">
        <v>0.4</v>
      </c>
      <c r="AQ446">
        <v>0.4</v>
      </c>
      <c r="AR446">
        <v>0.4</v>
      </c>
      <c r="AS446">
        <v>0.4</v>
      </c>
      <c r="AT446">
        <v>0.4</v>
      </c>
      <c r="AU446">
        <v>0.7</v>
      </c>
      <c r="AV446">
        <v>1</v>
      </c>
      <c r="AW446">
        <v>0</v>
      </c>
      <c r="AX446">
        <v>0</v>
      </c>
      <c r="AY446">
        <v>0</v>
      </c>
      <c r="AZ446">
        <v>0.9</v>
      </c>
      <c r="BA446">
        <v>1.4</v>
      </c>
      <c r="BB446">
        <v>1.4</v>
      </c>
      <c r="BC446">
        <v>0.4</v>
      </c>
      <c r="BD446">
        <v>0.4</v>
      </c>
      <c r="BE446">
        <v>0</v>
      </c>
      <c r="BF446">
        <v>0</v>
      </c>
      <c r="BG446">
        <v>0</v>
      </c>
      <c r="BH446">
        <v>0.4</v>
      </c>
      <c r="BI446">
        <v>0.4</v>
      </c>
      <c r="BJ446">
        <v>0.4</v>
      </c>
      <c r="BK446">
        <v>0</v>
      </c>
    </row>
    <row r="447" spans="1:63" x14ac:dyDescent="0.25">
      <c r="A447" s="3">
        <v>7</v>
      </c>
      <c r="B447" s="1">
        <v>7101</v>
      </c>
      <c r="C447" s="3" t="s">
        <v>786</v>
      </c>
      <c r="D447" t="s">
        <v>1390</v>
      </c>
      <c r="E447" s="3">
        <v>2</v>
      </c>
      <c r="F447" t="s">
        <v>13769</v>
      </c>
      <c r="G447" s="3">
        <v>220104005</v>
      </c>
      <c r="H447">
        <v>220104</v>
      </c>
      <c r="I447" s="3" t="s">
        <v>13768</v>
      </c>
      <c r="J447" t="s">
        <v>10393</v>
      </c>
      <c r="K447" s="3">
        <v>2</v>
      </c>
      <c r="L447">
        <v>5.0999999999999996</v>
      </c>
      <c r="M447" s="3">
        <v>5.5</v>
      </c>
      <c r="N447">
        <v>4.5999999999999996</v>
      </c>
      <c r="O447" s="3">
        <v>7.7</v>
      </c>
      <c r="P447">
        <v>3.6</v>
      </c>
      <c r="Q447" s="3">
        <v>5.8</v>
      </c>
      <c r="R447">
        <v>3.1</v>
      </c>
      <c r="S447" s="3">
        <v>2.7</v>
      </c>
      <c r="T447" s="3">
        <v>3.4</v>
      </c>
      <c r="U447">
        <v>1.5</v>
      </c>
      <c r="V447">
        <v>3.3</v>
      </c>
      <c r="W447">
        <v>5.8</v>
      </c>
      <c r="X447">
        <v>5.5</v>
      </c>
      <c r="Y447">
        <v>4.5999999999999996</v>
      </c>
      <c r="Z447">
        <v>4.5999999999999996</v>
      </c>
      <c r="AA447">
        <v>4.0999999999999996</v>
      </c>
      <c r="AB447">
        <v>5</v>
      </c>
      <c r="AC447">
        <v>4.5</v>
      </c>
      <c r="AD447">
        <v>3.6</v>
      </c>
      <c r="AE447">
        <v>3.1</v>
      </c>
      <c r="AF447">
        <v>3.1</v>
      </c>
      <c r="AG447">
        <v>1.9</v>
      </c>
      <c r="AH447">
        <v>1.1000000000000001</v>
      </c>
      <c r="AI447">
        <v>2.6</v>
      </c>
      <c r="AJ447">
        <v>1.8</v>
      </c>
      <c r="AK447">
        <v>3.4</v>
      </c>
      <c r="AL447">
        <v>5.5</v>
      </c>
      <c r="AM447">
        <v>4.5999999999999996</v>
      </c>
      <c r="AN447">
        <v>6.8</v>
      </c>
      <c r="AO447">
        <v>5.9</v>
      </c>
      <c r="AP447">
        <v>3.6</v>
      </c>
      <c r="AQ447">
        <v>7.6</v>
      </c>
      <c r="AR447">
        <v>3.1</v>
      </c>
      <c r="AS447">
        <v>4.5999999999999996</v>
      </c>
      <c r="AT447">
        <v>3.4</v>
      </c>
      <c r="AU447">
        <v>2.6</v>
      </c>
      <c r="AV447">
        <v>5.5</v>
      </c>
      <c r="AW447">
        <v>5.4</v>
      </c>
      <c r="AX447">
        <v>3.4</v>
      </c>
      <c r="AY447">
        <v>3.7</v>
      </c>
      <c r="AZ447">
        <v>5</v>
      </c>
      <c r="BA447">
        <v>5.5</v>
      </c>
      <c r="BB447">
        <v>7.2</v>
      </c>
      <c r="BC447">
        <v>4.9000000000000004</v>
      </c>
      <c r="BD447">
        <v>4.5</v>
      </c>
      <c r="BE447">
        <v>3.5</v>
      </c>
      <c r="BF447">
        <v>1.9</v>
      </c>
      <c r="BG447">
        <v>1.1000000000000001</v>
      </c>
      <c r="BH447">
        <v>2.2000000000000002</v>
      </c>
      <c r="BI447">
        <v>4</v>
      </c>
      <c r="BJ447">
        <v>4</v>
      </c>
      <c r="BK447">
        <v>3.4</v>
      </c>
    </row>
    <row r="448" spans="1:63" x14ac:dyDescent="0.25">
      <c r="A448" s="3">
        <v>7</v>
      </c>
      <c r="B448" s="1">
        <v>7101</v>
      </c>
      <c r="C448" s="3" t="s">
        <v>786</v>
      </c>
      <c r="D448" t="s">
        <v>1390</v>
      </c>
      <c r="E448" s="3">
        <v>3</v>
      </c>
      <c r="F448" t="s">
        <v>13367</v>
      </c>
      <c r="G448" s="3">
        <v>220104005</v>
      </c>
      <c r="H448">
        <v>220104</v>
      </c>
      <c r="I448" s="3" t="s">
        <v>13768</v>
      </c>
      <c r="J448" t="s">
        <v>10393</v>
      </c>
      <c r="K448" s="3">
        <v>3</v>
      </c>
      <c r="L448">
        <v>4.2</v>
      </c>
      <c r="M448" s="3">
        <v>5</v>
      </c>
      <c r="N448">
        <v>4.0999999999999996</v>
      </c>
      <c r="O448" s="3">
        <v>5.9</v>
      </c>
      <c r="P448">
        <v>3.6</v>
      </c>
      <c r="Q448" s="3">
        <v>4.5</v>
      </c>
      <c r="R448">
        <v>2.7</v>
      </c>
      <c r="S448" s="3">
        <v>2.7</v>
      </c>
      <c r="T448" s="3">
        <v>3.4</v>
      </c>
      <c r="U448">
        <v>1.5</v>
      </c>
      <c r="V448">
        <v>3.3</v>
      </c>
      <c r="W448">
        <v>5.0999999999999996</v>
      </c>
      <c r="X448">
        <v>5.5</v>
      </c>
      <c r="Y448">
        <v>4.2</v>
      </c>
      <c r="Z448">
        <v>4.5999999999999996</v>
      </c>
      <c r="AA448">
        <v>2.7</v>
      </c>
      <c r="AB448">
        <v>4.0999999999999996</v>
      </c>
      <c r="AC448">
        <v>3.1</v>
      </c>
      <c r="AD448">
        <v>3.1</v>
      </c>
      <c r="AE448">
        <v>3.1</v>
      </c>
      <c r="AF448">
        <v>2.7</v>
      </c>
      <c r="AG448">
        <v>1.9</v>
      </c>
      <c r="AH448">
        <v>1.1000000000000001</v>
      </c>
      <c r="AI448">
        <v>2.6</v>
      </c>
      <c r="AJ448">
        <v>1.8</v>
      </c>
      <c r="AK448">
        <v>3.4</v>
      </c>
      <c r="AL448">
        <v>4.5999999999999996</v>
      </c>
      <c r="AM448">
        <v>3.7</v>
      </c>
      <c r="AN448">
        <v>5</v>
      </c>
      <c r="AO448">
        <v>5.4</v>
      </c>
      <c r="AP448">
        <v>3.1</v>
      </c>
      <c r="AQ448">
        <v>7.2</v>
      </c>
      <c r="AR448">
        <v>2.7</v>
      </c>
      <c r="AS448">
        <v>4.2</v>
      </c>
      <c r="AT448">
        <v>3</v>
      </c>
      <c r="AU448">
        <v>1.9</v>
      </c>
      <c r="AV448">
        <v>5.5</v>
      </c>
      <c r="AW448">
        <v>5.4</v>
      </c>
      <c r="AX448">
        <v>3.4</v>
      </c>
      <c r="AY448">
        <v>3.7</v>
      </c>
      <c r="AZ448">
        <v>4.0999999999999996</v>
      </c>
      <c r="BA448">
        <v>4.0999999999999996</v>
      </c>
      <c r="BB448">
        <v>5.9</v>
      </c>
      <c r="BC448">
        <v>4.5</v>
      </c>
      <c r="BD448">
        <v>4</v>
      </c>
      <c r="BE448">
        <v>3.5</v>
      </c>
      <c r="BF448">
        <v>1.9</v>
      </c>
      <c r="BG448">
        <v>1.1000000000000001</v>
      </c>
      <c r="BH448">
        <v>1.9</v>
      </c>
      <c r="BI448">
        <v>3.7</v>
      </c>
      <c r="BJ448">
        <v>3.6</v>
      </c>
      <c r="BK448">
        <v>3.4</v>
      </c>
    </row>
    <row r="449" spans="1:63" x14ac:dyDescent="0.25">
      <c r="A449" s="3">
        <v>7</v>
      </c>
      <c r="B449" s="1">
        <v>7101</v>
      </c>
      <c r="C449" s="3" t="s">
        <v>786</v>
      </c>
      <c r="D449" t="s">
        <v>1390</v>
      </c>
      <c r="E449" s="3">
        <v>4</v>
      </c>
      <c r="F449" t="s">
        <v>13369</v>
      </c>
      <c r="G449" s="3">
        <v>220104005</v>
      </c>
      <c r="H449">
        <v>220104</v>
      </c>
      <c r="I449" s="3" t="s">
        <v>13768</v>
      </c>
      <c r="J449" t="s">
        <v>10393</v>
      </c>
      <c r="K449" s="3">
        <v>4</v>
      </c>
      <c r="L449">
        <v>0.9</v>
      </c>
      <c r="M449" s="3">
        <v>0.5</v>
      </c>
      <c r="N449">
        <v>0.5</v>
      </c>
      <c r="O449" s="3">
        <v>1.8</v>
      </c>
      <c r="P449">
        <v>1</v>
      </c>
      <c r="Q449" s="3">
        <v>1.3</v>
      </c>
      <c r="R449">
        <v>0.4</v>
      </c>
      <c r="S449" s="3">
        <v>0</v>
      </c>
      <c r="T449" s="3">
        <v>0</v>
      </c>
      <c r="U449">
        <v>0</v>
      </c>
      <c r="V449">
        <v>1</v>
      </c>
      <c r="W449">
        <v>0.7</v>
      </c>
      <c r="X449">
        <v>0</v>
      </c>
      <c r="Y449">
        <v>0.5</v>
      </c>
      <c r="Z449">
        <v>0</v>
      </c>
      <c r="AA449">
        <v>1.4</v>
      </c>
      <c r="AB449">
        <v>0.9</v>
      </c>
      <c r="AC449">
        <v>1.3</v>
      </c>
      <c r="AD449">
        <v>0.4</v>
      </c>
      <c r="AE449">
        <v>0</v>
      </c>
      <c r="AF449">
        <v>0.4</v>
      </c>
      <c r="AG449">
        <v>0</v>
      </c>
      <c r="AH449">
        <v>0</v>
      </c>
      <c r="AI449">
        <v>1</v>
      </c>
      <c r="AJ449">
        <v>0</v>
      </c>
      <c r="AK449">
        <v>0</v>
      </c>
      <c r="AL449">
        <v>0.9</v>
      </c>
      <c r="AM449">
        <v>0.9</v>
      </c>
      <c r="AN449">
        <v>1.8</v>
      </c>
      <c r="AO449">
        <v>0.5</v>
      </c>
      <c r="AP449">
        <v>0.4</v>
      </c>
      <c r="AQ449">
        <v>0.4</v>
      </c>
      <c r="AR449">
        <v>0.4</v>
      </c>
      <c r="AS449">
        <v>0.4</v>
      </c>
      <c r="AT449">
        <v>0.4</v>
      </c>
      <c r="AU449">
        <v>0.7</v>
      </c>
      <c r="AV449">
        <v>1</v>
      </c>
      <c r="AW449">
        <v>0</v>
      </c>
      <c r="AX449">
        <v>0</v>
      </c>
      <c r="AY449">
        <v>0</v>
      </c>
      <c r="AZ449">
        <v>0.9</v>
      </c>
      <c r="BA449">
        <v>1.4</v>
      </c>
      <c r="BB449">
        <v>1.4</v>
      </c>
      <c r="BC449">
        <v>0.4</v>
      </c>
      <c r="BD449">
        <v>0.4</v>
      </c>
      <c r="BE449">
        <v>0</v>
      </c>
      <c r="BF449">
        <v>0</v>
      </c>
      <c r="BG449">
        <v>0</v>
      </c>
      <c r="BH449">
        <v>0.4</v>
      </c>
      <c r="BI449">
        <v>0.4</v>
      </c>
      <c r="BJ449">
        <v>0.4</v>
      </c>
      <c r="BK449">
        <v>0</v>
      </c>
    </row>
    <row r="450" spans="1:63" x14ac:dyDescent="0.25">
      <c r="A450" s="3">
        <v>7</v>
      </c>
      <c r="B450" s="1">
        <v>7102</v>
      </c>
      <c r="C450" s="3" t="s">
        <v>786</v>
      </c>
      <c r="D450" t="s">
        <v>1393</v>
      </c>
      <c r="E450" s="3">
        <v>1</v>
      </c>
      <c r="F450" t="s">
        <v>13767</v>
      </c>
      <c r="G450" s="3">
        <v>220104005</v>
      </c>
      <c r="H450">
        <v>220104</v>
      </c>
      <c r="I450" s="3" t="s">
        <v>13768</v>
      </c>
      <c r="J450" t="s">
        <v>10393</v>
      </c>
      <c r="K450" s="3">
        <v>1</v>
      </c>
      <c r="L450">
        <v>4.0999999999999996</v>
      </c>
      <c r="M450" s="3">
        <v>0</v>
      </c>
      <c r="N450">
        <v>2.1</v>
      </c>
      <c r="O450" s="3">
        <v>2</v>
      </c>
      <c r="P450">
        <v>2</v>
      </c>
      <c r="Q450" s="3">
        <v>0</v>
      </c>
      <c r="R450">
        <v>0</v>
      </c>
      <c r="S450" s="3">
        <v>2</v>
      </c>
      <c r="T450" s="3">
        <v>0</v>
      </c>
      <c r="U450">
        <v>0</v>
      </c>
      <c r="V450">
        <v>1</v>
      </c>
      <c r="W450">
        <v>0</v>
      </c>
      <c r="X450">
        <v>0</v>
      </c>
      <c r="Y450">
        <v>0</v>
      </c>
      <c r="Z450">
        <v>0</v>
      </c>
      <c r="AA450">
        <v>2.1</v>
      </c>
      <c r="AB450">
        <v>4.0999999999999996</v>
      </c>
      <c r="AC450">
        <v>1</v>
      </c>
      <c r="AD450">
        <v>2</v>
      </c>
      <c r="AE450">
        <v>0</v>
      </c>
      <c r="AF450">
        <v>1.8</v>
      </c>
      <c r="AG450">
        <v>0</v>
      </c>
      <c r="AH450">
        <v>0</v>
      </c>
      <c r="AI450">
        <v>1</v>
      </c>
      <c r="AJ450">
        <v>0</v>
      </c>
      <c r="AK450">
        <v>0</v>
      </c>
      <c r="AL450">
        <v>2.1</v>
      </c>
      <c r="AM450">
        <v>0</v>
      </c>
      <c r="AN450">
        <v>6.2</v>
      </c>
      <c r="AO450">
        <v>0</v>
      </c>
      <c r="AP450">
        <v>1</v>
      </c>
      <c r="AQ450">
        <v>0</v>
      </c>
      <c r="AR450">
        <v>0</v>
      </c>
      <c r="AS450">
        <v>0</v>
      </c>
      <c r="AT450">
        <v>0</v>
      </c>
      <c r="AU450">
        <v>3.4</v>
      </c>
      <c r="AV450">
        <v>1.7</v>
      </c>
      <c r="AW450">
        <v>0</v>
      </c>
      <c r="AX450">
        <v>2</v>
      </c>
      <c r="AY450">
        <v>0</v>
      </c>
      <c r="AZ450">
        <v>2.1</v>
      </c>
      <c r="BA450">
        <v>0</v>
      </c>
      <c r="BB450">
        <v>4.0999999999999996</v>
      </c>
      <c r="BC450">
        <v>2</v>
      </c>
      <c r="BD450">
        <v>0</v>
      </c>
      <c r="BE450">
        <v>0</v>
      </c>
      <c r="BF450">
        <v>0</v>
      </c>
      <c r="BG450">
        <v>0</v>
      </c>
      <c r="BH450">
        <v>0</v>
      </c>
      <c r="BI450">
        <v>1.7</v>
      </c>
      <c r="BJ450">
        <v>1.7</v>
      </c>
      <c r="BK450">
        <v>0</v>
      </c>
    </row>
    <row r="451" spans="1:63" x14ac:dyDescent="0.25">
      <c r="A451" s="3">
        <v>7</v>
      </c>
      <c r="B451" s="1">
        <v>7102</v>
      </c>
      <c r="C451" s="3" t="s">
        <v>786</v>
      </c>
      <c r="D451" t="s">
        <v>1393</v>
      </c>
      <c r="E451" s="3">
        <v>2</v>
      </c>
      <c r="F451" t="s">
        <v>13769</v>
      </c>
      <c r="G451" s="3">
        <v>220104005</v>
      </c>
      <c r="H451">
        <v>220104</v>
      </c>
      <c r="I451" s="3" t="s">
        <v>13768</v>
      </c>
      <c r="J451" t="s">
        <v>10393</v>
      </c>
      <c r="K451" s="3">
        <v>2</v>
      </c>
      <c r="L451">
        <v>4.0999999999999996</v>
      </c>
      <c r="M451" s="3">
        <v>4.0999999999999996</v>
      </c>
      <c r="N451">
        <v>2.1</v>
      </c>
      <c r="O451" s="3">
        <v>10.199999999999999</v>
      </c>
      <c r="P451">
        <v>4.0999999999999996</v>
      </c>
      <c r="Q451" s="3">
        <v>4.0999999999999996</v>
      </c>
      <c r="R451">
        <v>5.3</v>
      </c>
      <c r="S451" s="3">
        <v>3.5</v>
      </c>
      <c r="T451" s="3">
        <v>3.5</v>
      </c>
      <c r="U451">
        <v>3.4</v>
      </c>
      <c r="V451">
        <v>1</v>
      </c>
      <c r="W451">
        <v>1.7</v>
      </c>
      <c r="X451">
        <v>2</v>
      </c>
      <c r="Y451">
        <v>12.4</v>
      </c>
      <c r="Z451">
        <v>2.1</v>
      </c>
      <c r="AA451">
        <v>2.1</v>
      </c>
      <c r="AB451">
        <v>6.1</v>
      </c>
      <c r="AC451">
        <v>2</v>
      </c>
      <c r="AD451">
        <v>4.0999999999999996</v>
      </c>
      <c r="AE451">
        <v>3.5</v>
      </c>
      <c r="AF451">
        <v>1.8</v>
      </c>
      <c r="AG451">
        <v>6.9</v>
      </c>
      <c r="AH451">
        <v>0</v>
      </c>
      <c r="AI451">
        <v>1.7</v>
      </c>
      <c r="AJ451">
        <v>0</v>
      </c>
      <c r="AK451">
        <v>2</v>
      </c>
      <c r="AL451">
        <v>6.2</v>
      </c>
      <c r="AM451">
        <v>0</v>
      </c>
      <c r="AN451">
        <v>10.3</v>
      </c>
      <c r="AO451">
        <v>10.199999999999999</v>
      </c>
      <c r="AP451">
        <v>1</v>
      </c>
      <c r="AQ451">
        <v>8.1999999999999993</v>
      </c>
      <c r="AR451">
        <v>0</v>
      </c>
      <c r="AS451">
        <v>0</v>
      </c>
      <c r="AT451">
        <v>1.7</v>
      </c>
      <c r="AU451">
        <v>1.7</v>
      </c>
      <c r="AV451">
        <v>1.7</v>
      </c>
      <c r="AW451">
        <v>3.3</v>
      </c>
      <c r="AX451">
        <v>4</v>
      </c>
      <c r="AY451">
        <v>8.1999999999999993</v>
      </c>
      <c r="AZ451">
        <v>4.0999999999999996</v>
      </c>
      <c r="BA451">
        <v>8.1999999999999993</v>
      </c>
      <c r="BB451">
        <v>8.1999999999999993</v>
      </c>
      <c r="BC451">
        <v>6.1</v>
      </c>
      <c r="BD451">
        <v>2</v>
      </c>
      <c r="BE451">
        <v>1.8</v>
      </c>
      <c r="BF451">
        <v>3.5</v>
      </c>
      <c r="BG451">
        <v>3.5</v>
      </c>
      <c r="BH451">
        <v>3.4</v>
      </c>
      <c r="BI451">
        <v>5.0999999999999996</v>
      </c>
      <c r="BJ451">
        <v>5</v>
      </c>
      <c r="BK451">
        <v>3.5</v>
      </c>
    </row>
    <row r="452" spans="1:63" x14ac:dyDescent="0.25">
      <c r="A452" s="3">
        <v>7</v>
      </c>
      <c r="B452" s="1">
        <v>7102</v>
      </c>
      <c r="C452" s="3" t="s">
        <v>786</v>
      </c>
      <c r="D452" t="s">
        <v>1393</v>
      </c>
      <c r="E452" s="3">
        <v>3</v>
      </c>
      <c r="F452" t="s">
        <v>13367</v>
      </c>
      <c r="G452" s="3">
        <v>220104005</v>
      </c>
      <c r="H452">
        <v>220104</v>
      </c>
      <c r="I452" s="3" t="s">
        <v>13768</v>
      </c>
      <c r="J452" t="s">
        <v>10393</v>
      </c>
      <c r="K452" s="3">
        <v>3</v>
      </c>
      <c r="L452">
        <v>0</v>
      </c>
      <c r="M452" s="3">
        <v>4.0999999999999996</v>
      </c>
      <c r="N452">
        <v>0</v>
      </c>
      <c r="O452" s="3">
        <v>8.1999999999999993</v>
      </c>
      <c r="P452">
        <v>2</v>
      </c>
      <c r="Q452" s="3">
        <v>4.0999999999999996</v>
      </c>
      <c r="R452">
        <v>5.3</v>
      </c>
      <c r="S452" s="3">
        <v>1.8</v>
      </c>
      <c r="T452" s="3">
        <v>3.5</v>
      </c>
      <c r="U452">
        <v>3.4</v>
      </c>
      <c r="V452">
        <v>1</v>
      </c>
      <c r="W452">
        <v>1.7</v>
      </c>
      <c r="X452">
        <v>2</v>
      </c>
      <c r="Y452">
        <v>12.4</v>
      </c>
      <c r="Z452">
        <v>2.1</v>
      </c>
      <c r="AA452">
        <v>2.1</v>
      </c>
      <c r="AB452">
        <v>6.1</v>
      </c>
      <c r="AC452">
        <v>2</v>
      </c>
      <c r="AD452">
        <v>4.0999999999999996</v>
      </c>
      <c r="AE452">
        <v>3.5</v>
      </c>
      <c r="AF452">
        <v>0</v>
      </c>
      <c r="AG452">
        <v>6.9</v>
      </c>
      <c r="AH452">
        <v>0</v>
      </c>
      <c r="AI452">
        <v>1.7</v>
      </c>
      <c r="AJ452">
        <v>0</v>
      </c>
      <c r="AK452">
        <v>2</v>
      </c>
      <c r="AL452">
        <v>4.0999999999999996</v>
      </c>
      <c r="AM452">
        <v>0</v>
      </c>
      <c r="AN452">
        <v>4.0999999999999996</v>
      </c>
      <c r="AO452">
        <v>10.199999999999999</v>
      </c>
      <c r="AP452">
        <v>1</v>
      </c>
      <c r="AQ452">
        <v>8.1999999999999993</v>
      </c>
      <c r="AR452">
        <v>0</v>
      </c>
      <c r="AS452">
        <v>0</v>
      </c>
      <c r="AT452">
        <v>1.7</v>
      </c>
      <c r="AU452">
        <v>0</v>
      </c>
      <c r="AV452">
        <v>1</v>
      </c>
      <c r="AW452">
        <v>3.3</v>
      </c>
      <c r="AX452">
        <v>2</v>
      </c>
      <c r="AY452">
        <v>8.1999999999999993</v>
      </c>
      <c r="AZ452">
        <v>2.1</v>
      </c>
      <c r="BA452">
        <v>8.1999999999999993</v>
      </c>
      <c r="BB452">
        <v>4.0999999999999996</v>
      </c>
      <c r="BC452">
        <v>4.0999999999999996</v>
      </c>
      <c r="BD452">
        <v>2</v>
      </c>
      <c r="BE452">
        <v>1.8</v>
      </c>
      <c r="BF452">
        <v>3.5</v>
      </c>
      <c r="BG452">
        <v>3.5</v>
      </c>
      <c r="BH452">
        <v>3.4</v>
      </c>
      <c r="BI452">
        <v>3.4</v>
      </c>
      <c r="BJ452">
        <v>3.3</v>
      </c>
      <c r="BK452">
        <v>3.5</v>
      </c>
    </row>
    <row r="453" spans="1:63" x14ac:dyDescent="0.25">
      <c r="A453" s="3">
        <v>7</v>
      </c>
      <c r="B453" s="1">
        <v>7102</v>
      </c>
      <c r="C453" s="3" t="s">
        <v>786</v>
      </c>
      <c r="D453" t="s">
        <v>1393</v>
      </c>
      <c r="E453" s="3">
        <v>4</v>
      </c>
      <c r="F453" t="s">
        <v>13369</v>
      </c>
      <c r="G453" s="3">
        <v>220104005</v>
      </c>
      <c r="H453">
        <v>220104</v>
      </c>
      <c r="I453" s="3" t="s">
        <v>13768</v>
      </c>
      <c r="J453" t="s">
        <v>10393</v>
      </c>
      <c r="K453" s="3">
        <v>4</v>
      </c>
      <c r="L453">
        <v>4.0999999999999996</v>
      </c>
      <c r="M453" s="3">
        <v>0</v>
      </c>
      <c r="N453">
        <v>2.1</v>
      </c>
      <c r="O453" s="3">
        <v>2</v>
      </c>
      <c r="P453">
        <v>2</v>
      </c>
      <c r="Q453" s="3">
        <v>0</v>
      </c>
      <c r="R453">
        <v>0</v>
      </c>
      <c r="S453" s="3">
        <v>1.8</v>
      </c>
      <c r="T453" s="3">
        <v>0</v>
      </c>
      <c r="U453">
        <v>0</v>
      </c>
      <c r="V453">
        <v>1</v>
      </c>
      <c r="W453">
        <v>0</v>
      </c>
      <c r="X453">
        <v>0</v>
      </c>
      <c r="Y453">
        <v>0</v>
      </c>
      <c r="Z453">
        <v>0</v>
      </c>
      <c r="AA453">
        <v>2.1</v>
      </c>
      <c r="AB453">
        <v>4.0999999999999996</v>
      </c>
      <c r="AC453">
        <v>1</v>
      </c>
      <c r="AD453">
        <v>2</v>
      </c>
      <c r="AE453">
        <v>0</v>
      </c>
      <c r="AF453">
        <v>1.8</v>
      </c>
      <c r="AG453">
        <v>0</v>
      </c>
      <c r="AH453">
        <v>0</v>
      </c>
      <c r="AI453">
        <v>1</v>
      </c>
      <c r="AJ453">
        <v>0</v>
      </c>
      <c r="AK453">
        <v>0</v>
      </c>
      <c r="AL453">
        <v>2.1</v>
      </c>
      <c r="AM453">
        <v>0</v>
      </c>
      <c r="AN453">
        <v>6.2</v>
      </c>
      <c r="AO453">
        <v>0</v>
      </c>
      <c r="AP453">
        <v>1</v>
      </c>
      <c r="AQ453">
        <v>0</v>
      </c>
      <c r="AR453">
        <v>0</v>
      </c>
      <c r="AS453">
        <v>0</v>
      </c>
      <c r="AT453">
        <v>0</v>
      </c>
      <c r="AU453">
        <v>1.7</v>
      </c>
      <c r="AV453">
        <v>1.7</v>
      </c>
      <c r="AW453">
        <v>0</v>
      </c>
      <c r="AX453">
        <v>2</v>
      </c>
      <c r="AY453">
        <v>0</v>
      </c>
      <c r="AZ453">
        <v>2.1</v>
      </c>
      <c r="BA453">
        <v>0</v>
      </c>
      <c r="BB453">
        <v>4.0999999999999996</v>
      </c>
      <c r="BC453">
        <v>2</v>
      </c>
      <c r="BD453">
        <v>0</v>
      </c>
      <c r="BE453">
        <v>0</v>
      </c>
      <c r="BF453">
        <v>0</v>
      </c>
      <c r="BG453">
        <v>0</v>
      </c>
      <c r="BH453">
        <v>0</v>
      </c>
      <c r="BI453">
        <v>1.7</v>
      </c>
      <c r="BJ453">
        <v>1.7</v>
      </c>
      <c r="BK453">
        <v>0</v>
      </c>
    </row>
    <row r="454" spans="1:63" x14ac:dyDescent="0.25">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1</v>
      </c>
      <c r="Q454" s="3">
        <v>0</v>
      </c>
      <c r="R454">
        <v>0</v>
      </c>
      <c r="S454" s="3">
        <v>0</v>
      </c>
      <c r="T454" s="3">
        <v>0</v>
      </c>
      <c r="U454">
        <v>0</v>
      </c>
      <c r="V454">
        <v>1</v>
      </c>
      <c r="W454">
        <v>0</v>
      </c>
      <c r="X454">
        <v>0</v>
      </c>
      <c r="Y454">
        <v>0</v>
      </c>
      <c r="Z454">
        <v>0</v>
      </c>
      <c r="AA454">
        <v>0</v>
      </c>
      <c r="AB454">
        <v>0</v>
      </c>
      <c r="AC454">
        <v>10</v>
      </c>
      <c r="AD454">
        <v>0</v>
      </c>
      <c r="AE454">
        <v>0</v>
      </c>
      <c r="AF454">
        <v>0</v>
      </c>
      <c r="AG454">
        <v>0</v>
      </c>
      <c r="AH454">
        <v>11.3</v>
      </c>
      <c r="AI454">
        <v>1</v>
      </c>
      <c r="AJ454">
        <v>0</v>
      </c>
      <c r="AK454">
        <v>0</v>
      </c>
      <c r="AL454">
        <v>0</v>
      </c>
      <c r="AM454">
        <v>0</v>
      </c>
      <c r="AN454">
        <v>0</v>
      </c>
      <c r="AO454">
        <v>0</v>
      </c>
      <c r="AP454">
        <v>1</v>
      </c>
      <c r="AQ454">
        <v>0</v>
      </c>
      <c r="AR454">
        <v>0</v>
      </c>
      <c r="AS454">
        <v>0</v>
      </c>
      <c r="AT454">
        <v>0</v>
      </c>
      <c r="AU454">
        <v>0</v>
      </c>
      <c r="AV454">
        <v>1</v>
      </c>
      <c r="AW454">
        <v>0</v>
      </c>
      <c r="AX454">
        <v>0</v>
      </c>
      <c r="AY454">
        <v>0</v>
      </c>
      <c r="AZ454">
        <v>0</v>
      </c>
      <c r="BA454">
        <v>0</v>
      </c>
      <c r="BB454">
        <v>0</v>
      </c>
      <c r="BC454">
        <v>1</v>
      </c>
      <c r="BD454">
        <v>0</v>
      </c>
      <c r="BE454">
        <v>0</v>
      </c>
      <c r="BF454">
        <v>0</v>
      </c>
      <c r="BG454">
        <v>0</v>
      </c>
      <c r="BH454">
        <v>0</v>
      </c>
      <c r="BI454">
        <v>1</v>
      </c>
      <c r="BJ454">
        <v>0</v>
      </c>
      <c r="BK454">
        <v>0</v>
      </c>
    </row>
    <row r="455" spans="1:63" x14ac:dyDescent="0.25">
      <c r="A455" s="3">
        <v>7</v>
      </c>
      <c r="B455" s="1">
        <v>7103</v>
      </c>
      <c r="C455" s="3" t="s">
        <v>786</v>
      </c>
      <c r="D455" t="s">
        <v>1396</v>
      </c>
      <c r="E455" s="3">
        <v>2</v>
      </c>
      <c r="F455" t="s">
        <v>13769</v>
      </c>
      <c r="G455" s="3">
        <v>220104005</v>
      </c>
      <c r="H455">
        <v>220104</v>
      </c>
      <c r="I455" s="3" t="s">
        <v>13768</v>
      </c>
      <c r="J455" t="s">
        <v>10393</v>
      </c>
      <c r="K455" s="3">
        <v>2</v>
      </c>
      <c r="L455">
        <v>0</v>
      </c>
      <c r="M455" s="3">
        <v>29.3</v>
      </c>
      <c r="N455">
        <v>0</v>
      </c>
      <c r="O455" s="3">
        <v>29.9</v>
      </c>
      <c r="P455">
        <v>1</v>
      </c>
      <c r="Q455" s="3">
        <v>0</v>
      </c>
      <c r="R455">
        <v>10.9</v>
      </c>
      <c r="S455" s="3">
        <v>0</v>
      </c>
      <c r="T455" s="3">
        <v>0</v>
      </c>
      <c r="U455">
        <v>0</v>
      </c>
      <c r="V455">
        <v>1</v>
      </c>
      <c r="W455">
        <v>0</v>
      </c>
      <c r="X455">
        <v>21.2</v>
      </c>
      <c r="Y455">
        <v>0</v>
      </c>
      <c r="Z455">
        <v>0</v>
      </c>
      <c r="AA455">
        <v>9.9</v>
      </c>
      <c r="AB455">
        <v>0</v>
      </c>
      <c r="AC455">
        <v>10</v>
      </c>
      <c r="AD455">
        <v>0</v>
      </c>
      <c r="AE455">
        <v>0</v>
      </c>
      <c r="AF455">
        <v>0</v>
      </c>
      <c r="AG455">
        <v>0</v>
      </c>
      <c r="AH455">
        <v>11.3</v>
      </c>
      <c r="AI455">
        <v>1</v>
      </c>
      <c r="AJ455">
        <v>0</v>
      </c>
      <c r="AK455">
        <v>0</v>
      </c>
      <c r="AL455">
        <v>0</v>
      </c>
      <c r="AM455">
        <v>0</v>
      </c>
      <c r="AN455">
        <v>0</v>
      </c>
      <c r="AO455">
        <v>0</v>
      </c>
      <c r="AP455">
        <v>1</v>
      </c>
      <c r="AQ455">
        <v>0</v>
      </c>
      <c r="AR455">
        <v>0</v>
      </c>
      <c r="AS455">
        <v>0</v>
      </c>
      <c r="AT455">
        <v>11.2</v>
      </c>
      <c r="AU455">
        <v>0</v>
      </c>
      <c r="AV455">
        <v>11.6</v>
      </c>
      <c r="AW455">
        <v>11.7</v>
      </c>
      <c r="AX455">
        <v>0</v>
      </c>
      <c r="AY455">
        <v>0</v>
      </c>
      <c r="AZ455">
        <v>0</v>
      </c>
      <c r="BA455">
        <v>9.9</v>
      </c>
      <c r="BB455">
        <v>0</v>
      </c>
      <c r="BC455">
        <v>1</v>
      </c>
      <c r="BD455">
        <v>10.1</v>
      </c>
      <c r="BE455">
        <v>0</v>
      </c>
      <c r="BF455">
        <v>0</v>
      </c>
      <c r="BG455">
        <v>0</v>
      </c>
      <c r="BH455">
        <v>0</v>
      </c>
      <c r="BI455">
        <v>1</v>
      </c>
      <c r="BJ455">
        <v>0</v>
      </c>
      <c r="BK455">
        <v>0</v>
      </c>
    </row>
    <row r="456" spans="1:63" x14ac:dyDescent="0.25">
      <c r="A456" s="3">
        <v>7</v>
      </c>
      <c r="B456" s="1">
        <v>7103</v>
      </c>
      <c r="C456" s="3" t="s">
        <v>786</v>
      </c>
      <c r="D456" t="s">
        <v>1396</v>
      </c>
      <c r="E456" s="3">
        <v>3</v>
      </c>
      <c r="F456" t="s">
        <v>13367</v>
      </c>
      <c r="G456" s="3">
        <v>220104005</v>
      </c>
      <c r="H456">
        <v>220104</v>
      </c>
      <c r="I456" s="3" t="s">
        <v>13768</v>
      </c>
      <c r="J456" t="s">
        <v>10393</v>
      </c>
      <c r="K456" s="3">
        <v>3</v>
      </c>
      <c r="L456">
        <v>0</v>
      </c>
      <c r="M456" s="3">
        <v>29.3</v>
      </c>
      <c r="N456">
        <v>0</v>
      </c>
      <c r="O456" s="3">
        <v>29.9</v>
      </c>
      <c r="P456">
        <v>1</v>
      </c>
      <c r="Q456" s="3">
        <v>0</v>
      </c>
      <c r="R456">
        <v>10.9</v>
      </c>
      <c r="S456" s="3">
        <v>0</v>
      </c>
      <c r="T456" s="3">
        <v>0</v>
      </c>
      <c r="U456">
        <v>0</v>
      </c>
      <c r="V456">
        <v>1</v>
      </c>
      <c r="W456">
        <v>0</v>
      </c>
      <c r="X456">
        <v>21.2</v>
      </c>
      <c r="Y456">
        <v>0</v>
      </c>
      <c r="Z456">
        <v>0</v>
      </c>
      <c r="AA456">
        <v>9.9</v>
      </c>
      <c r="AB456">
        <v>0</v>
      </c>
      <c r="AC456">
        <v>10</v>
      </c>
      <c r="AD456">
        <v>0</v>
      </c>
      <c r="AE456">
        <v>0</v>
      </c>
      <c r="AF456">
        <v>0</v>
      </c>
      <c r="AG456">
        <v>0</v>
      </c>
      <c r="AH456">
        <v>0</v>
      </c>
      <c r="AI456">
        <v>1</v>
      </c>
      <c r="AJ456">
        <v>0</v>
      </c>
      <c r="AK456">
        <v>0</v>
      </c>
      <c r="AL456">
        <v>0</v>
      </c>
      <c r="AM456">
        <v>0</v>
      </c>
      <c r="AN456">
        <v>0</v>
      </c>
      <c r="AO456">
        <v>0</v>
      </c>
      <c r="AP456">
        <v>1</v>
      </c>
      <c r="AQ456">
        <v>0</v>
      </c>
      <c r="AR456">
        <v>0</v>
      </c>
      <c r="AS456">
        <v>0</v>
      </c>
      <c r="AT456">
        <v>11.2</v>
      </c>
      <c r="AU456">
        <v>0</v>
      </c>
      <c r="AV456">
        <v>11.6</v>
      </c>
      <c r="AW456">
        <v>11.7</v>
      </c>
      <c r="AX456">
        <v>0</v>
      </c>
      <c r="AY456">
        <v>0</v>
      </c>
      <c r="AZ456">
        <v>0</v>
      </c>
      <c r="BA456">
        <v>9.9</v>
      </c>
      <c r="BB456">
        <v>0</v>
      </c>
      <c r="BC456">
        <v>1</v>
      </c>
      <c r="BD456">
        <v>10.1</v>
      </c>
      <c r="BE456">
        <v>0</v>
      </c>
      <c r="BF456">
        <v>0</v>
      </c>
      <c r="BG456">
        <v>0</v>
      </c>
      <c r="BH456">
        <v>0</v>
      </c>
      <c r="BI456">
        <v>1</v>
      </c>
      <c r="BJ456">
        <v>0</v>
      </c>
      <c r="BK456">
        <v>0</v>
      </c>
    </row>
    <row r="457" spans="1:63" x14ac:dyDescent="0.25">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1</v>
      </c>
      <c r="Q457" s="3">
        <v>0</v>
      </c>
      <c r="R457">
        <v>0</v>
      </c>
      <c r="S457" s="3">
        <v>0</v>
      </c>
      <c r="T457" s="3">
        <v>0</v>
      </c>
      <c r="U457">
        <v>0</v>
      </c>
      <c r="V457">
        <v>1</v>
      </c>
      <c r="W457">
        <v>0</v>
      </c>
      <c r="X457">
        <v>0</v>
      </c>
      <c r="Y457">
        <v>0</v>
      </c>
      <c r="Z457">
        <v>0</v>
      </c>
      <c r="AA457">
        <v>0</v>
      </c>
      <c r="AB457">
        <v>0</v>
      </c>
      <c r="AC457">
        <v>10</v>
      </c>
      <c r="AD457">
        <v>0</v>
      </c>
      <c r="AE457">
        <v>0</v>
      </c>
      <c r="AF457">
        <v>0</v>
      </c>
      <c r="AG457">
        <v>0</v>
      </c>
      <c r="AH457">
        <v>11.3</v>
      </c>
      <c r="AI457">
        <v>1</v>
      </c>
      <c r="AJ457">
        <v>0</v>
      </c>
      <c r="AK457">
        <v>0</v>
      </c>
      <c r="AL457">
        <v>0</v>
      </c>
      <c r="AM457">
        <v>0</v>
      </c>
      <c r="AN457">
        <v>0</v>
      </c>
      <c r="AO457">
        <v>0</v>
      </c>
      <c r="AP457">
        <v>1</v>
      </c>
      <c r="AQ457">
        <v>0</v>
      </c>
      <c r="AR457">
        <v>0</v>
      </c>
      <c r="AS457">
        <v>0</v>
      </c>
      <c r="AT457">
        <v>0</v>
      </c>
      <c r="AU457">
        <v>0</v>
      </c>
      <c r="AV457">
        <v>1</v>
      </c>
      <c r="AW457">
        <v>0</v>
      </c>
      <c r="AX457">
        <v>0</v>
      </c>
      <c r="AY457">
        <v>0</v>
      </c>
      <c r="AZ457">
        <v>0</v>
      </c>
      <c r="BA457">
        <v>0</v>
      </c>
      <c r="BB457">
        <v>0</v>
      </c>
      <c r="BC457">
        <v>1</v>
      </c>
      <c r="BD457">
        <v>0</v>
      </c>
      <c r="BE457">
        <v>0</v>
      </c>
      <c r="BF457">
        <v>0</v>
      </c>
      <c r="BG457">
        <v>0</v>
      </c>
      <c r="BH457">
        <v>0</v>
      </c>
      <c r="BI457">
        <v>1</v>
      </c>
      <c r="BJ457">
        <v>0</v>
      </c>
      <c r="BK457">
        <v>0</v>
      </c>
    </row>
    <row r="458" spans="1:63" x14ac:dyDescent="0.25">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1</v>
      </c>
      <c r="Q458" s="3">
        <v>0</v>
      </c>
      <c r="R458">
        <v>0</v>
      </c>
      <c r="S458" s="3">
        <v>0</v>
      </c>
      <c r="T458" s="3">
        <v>0</v>
      </c>
      <c r="U458">
        <v>0</v>
      </c>
      <c r="V458">
        <v>1</v>
      </c>
      <c r="W458">
        <v>0</v>
      </c>
      <c r="X458">
        <v>0</v>
      </c>
      <c r="Y458">
        <v>0</v>
      </c>
      <c r="Z458">
        <v>0</v>
      </c>
      <c r="AA458">
        <v>0</v>
      </c>
      <c r="AB458">
        <v>23.6</v>
      </c>
      <c r="AC458">
        <v>1</v>
      </c>
      <c r="AD458">
        <v>0</v>
      </c>
      <c r="AE458">
        <v>0</v>
      </c>
      <c r="AF458">
        <v>0</v>
      </c>
      <c r="AG458">
        <v>0</v>
      </c>
      <c r="AH458">
        <v>0</v>
      </c>
      <c r="AI458">
        <v>1</v>
      </c>
      <c r="AJ458">
        <v>0</v>
      </c>
      <c r="AK458">
        <v>0</v>
      </c>
      <c r="AL458">
        <v>0</v>
      </c>
      <c r="AM458">
        <v>0</v>
      </c>
      <c r="AN458">
        <v>0</v>
      </c>
      <c r="AO458">
        <v>0</v>
      </c>
      <c r="AP458">
        <v>1</v>
      </c>
      <c r="AQ458">
        <v>0</v>
      </c>
      <c r="AR458">
        <v>0</v>
      </c>
      <c r="AS458">
        <v>0</v>
      </c>
      <c r="AT458">
        <v>0</v>
      </c>
      <c r="AU458">
        <v>0</v>
      </c>
      <c r="AV458">
        <v>1</v>
      </c>
      <c r="AW458">
        <v>0</v>
      </c>
      <c r="AX458">
        <v>0</v>
      </c>
      <c r="AY458">
        <v>0</v>
      </c>
      <c r="AZ458">
        <v>0</v>
      </c>
      <c r="BA458">
        <v>0</v>
      </c>
      <c r="BB458">
        <v>0</v>
      </c>
      <c r="BC458">
        <v>1</v>
      </c>
      <c r="BD458">
        <v>0</v>
      </c>
      <c r="BE458">
        <v>0</v>
      </c>
      <c r="BF458">
        <v>0</v>
      </c>
      <c r="BG458">
        <v>0</v>
      </c>
      <c r="BH458">
        <v>0</v>
      </c>
      <c r="BI458">
        <v>1</v>
      </c>
      <c r="BJ458">
        <v>0</v>
      </c>
      <c r="BK458">
        <v>0</v>
      </c>
    </row>
    <row r="459" spans="1:63" x14ac:dyDescent="0.25">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1</v>
      </c>
      <c r="Q459" s="3">
        <v>0</v>
      </c>
      <c r="R459">
        <v>0</v>
      </c>
      <c r="S459" s="3">
        <v>0</v>
      </c>
      <c r="T459" s="3">
        <v>0</v>
      </c>
      <c r="U459">
        <v>0</v>
      </c>
      <c r="V459">
        <v>1</v>
      </c>
      <c r="W459">
        <v>0</v>
      </c>
      <c r="X459">
        <v>0</v>
      </c>
      <c r="Y459">
        <v>0</v>
      </c>
      <c r="Z459">
        <v>0</v>
      </c>
      <c r="AA459">
        <v>0</v>
      </c>
      <c r="AB459">
        <v>23.6</v>
      </c>
      <c r="AC459">
        <v>1</v>
      </c>
      <c r="AD459">
        <v>0</v>
      </c>
      <c r="AE459">
        <v>0</v>
      </c>
      <c r="AF459">
        <v>25.5</v>
      </c>
      <c r="AG459">
        <v>0</v>
      </c>
      <c r="AH459">
        <v>0</v>
      </c>
      <c r="AI459">
        <v>1</v>
      </c>
      <c r="AJ459">
        <v>0</v>
      </c>
      <c r="AK459">
        <v>23.8</v>
      </c>
      <c r="AL459">
        <v>0</v>
      </c>
      <c r="AM459">
        <v>0</v>
      </c>
      <c r="AN459">
        <v>0</v>
      </c>
      <c r="AO459">
        <v>0</v>
      </c>
      <c r="AP459">
        <v>1</v>
      </c>
      <c r="AQ459">
        <v>0</v>
      </c>
      <c r="AR459">
        <v>0</v>
      </c>
      <c r="AS459">
        <v>0</v>
      </c>
      <c r="AT459">
        <v>0</v>
      </c>
      <c r="AU459">
        <v>0</v>
      </c>
      <c r="AV459">
        <v>1</v>
      </c>
      <c r="AW459">
        <v>0</v>
      </c>
      <c r="AX459">
        <v>0</v>
      </c>
      <c r="AY459">
        <v>0</v>
      </c>
      <c r="AZ459">
        <v>0</v>
      </c>
      <c r="BA459">
        <v>0</v>
      </c>
      <c r="BB459">
        <v>0</v>
      </c>
      <c r="BC459">
        <v>1</v>
      </c>
      <c r="BD459">
        <v>0</v>
      </c>
      <c r="BE459">
        <v>0</v>
      </c>
      <c r="BF459">
        <v>0</v>
      </c>
      <c r="BG459">
        <v>0</v>
      </c>
      <c r="BH459">
        <v>0</v>
      </c>
      <c r="BI459">
        <v>1</v>
      </c>
      <c r="BJ459">
        <v>0</v>
      </c>
      <c r="BK459">
        <v>0</v>
      </c>
    </row>
    <row r="460" spans="1:63" x14ac:dyDescent="0.25">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1</v>
      </c>
      <c r="Q460" s="3">
        <v>0</v>
      </c>
      <c r="R460">
        <v>0</v>
      </c>
      <c r="S460" s="3">
        <v>0</v>
      </c>
      <c r="T460" s="3">
        <v>0</v>
      </c>
      <c r="U460">
        <v>0</v>
      </c>
      <c r="V460">
        <v>1</v>
      </c>
      <c r="W460">
        <v>0</v>
      </c>
      <c r="X460">
        <v>0</v>
      </c>
      <c r="Y460">
        <v>0</v>
      </c>
      <c r="Z460">
        <v>0</v>
      </c>
      <c r="AA460">
        <v>0</v>
      </c>
      <c r="AB460">
        <v>23.6</v>
      </c>
      <c r="AC460">
        <v>1</v>
      </c>
      <c r="AD460">
        <v>0</v>
      </c>
      <c r="AE460">
        <v>0</v>
      </c>
      <c r="AF460">
        <v>25.5</v>
      </c>
      <c r="AG460">
        <v>0</v>
      </c>
      <c r="AH460">
        <v>0</v>
      </c>
      <c r="AI460">
        <v>1</v>
      </c>
      <c r="AJ460">
        <v>0</v>
      </c>
      <c r="AK460">
        <v>23.8</v>
      </c>
      <c r="AL460">
        <v>0</v>
      </c>
      <c r="AM460">
        <v>0</v>
      </c>
      <c r="AN460">
        <v>0</v>
      </c>
      <c r="AO460">
        <v>0</v>
      </c>
      <c r="AP460">
        <v>1</v>
      </c>
      <c r="AQ460">
        <v>0</v>
      </c>
      <c r="AR460">
        <v>0</v>
      </c>
      <c r="AS460">
        <v>0</v>
      </c>
      <c r="AT460">
        <v>0</v>
      </c>
      <c r="AU460">
        <v>0</v>
      </c>
      <c r="AV460">
        <v>1</v>
      </c>
      <c r="AW460">
        <v>0</v>
      </c>
      <c r="AX460">
        <v>0</v>
      </c>
      <c r="AY460">
        <v>0</v>
      </c>
      <c r="AZ460">
        <v>0</v>
      </c>
      <c r="BA460">
        <v>0</v>
      </c>
      <c r="BB460">
        <v>0</v>
      </c>
      <c r="BC460">
        <v>1</v>
      </c>
      <c r="BD460">
        <v>0</v>
      </c>
      <c r="BE460">
        <v>0</v>
      </c>
      <c r="BF460">
        <v>0</v>
      </c>
      <c r="BG460">
        <v>0</v>
      </c>
      <c r="BH460">
        <v>0</v>
      </c>
      <c r="BI460">
        <v>1</v>
      </c>
      <c r="BJ460">
        <v>0</v>
      </c>
      <c r="BK460">
        <v>0</v>
      </c>
    </row>
    <row r="461" spans="1:63" x14ac:dyDescent="0.25">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1</v>
      </c>
      <c r="Q461" s="3">
        <v>0</v>
      </c>
      <c r="R461">
        <v>0</v>
      </c>
      <c r="S461" s="3">
        <v>0</v>
      </c>
      <c r="T461" s="3">
        <v>0</v>
      </c>
      <c r="U461">
        <v>0</v>
      </c>
      <c r="V461">
        <v>1</v>
      </c>
      <c r="W461">
        <v>0</v>
      </c>
      <c r="X461">
        <v>0</v>
      </c>
      <c r="Y461">
        <v>0</v>
      </c>
      <c r="Z461">
        <v>0</v>
      </c>
      <c r="AA461">
        <v>0</v>
      </c>
      <c r="AB461">
        <v>23.6</v>
      </c>
      <c r="AC461">
        <v>1</v>
      </c>
      <c r="AD461">
        <v>0</v>
      </c>
      <c r="AE461">
        <v>0</v>
      </c>
      <c r="AF461">
        <v>0</v>
      </c>
      <c r="AG461">
        <v>0</v>
      </c>
      <c r="AH461">
        <v>0</v>
      </c>
      <c r="AI461">
        <v>1</v>
      </c>
      <c r="AJ461">
        <v>0</v>
      </c>
      <c r="AK461">
        <v>0</v>
      </c>
      <c r="AL461">
        <v>0</v>
      </c>
      <c r="AM461">
        <v>0</v>
      </c>
      <c r="AN461">
        <v>0</v>
      </c>
      <c r="AO461">
        <v>0</v>
      </c>
      <c r="AP461">
        <v>1</v>
      </c>
      <c r="AQ461">
        <v>0</v>
      </c>
      <c r="AR461">
        <v>0</v>
      </c>
      <c r="AS461">
        <v>0</v>
      </c>
      <c r="AT461">
        <v>0</v>
      </c>
      <c r="AU461">
        <v>0</v>
      </c>
      <c r="AV461">
        <v>1</v>
      </c>
      <c r="AW461">
        <v>0</v>
      </c>
      <c r="AX461">
        <v>0</v>
      </c>
      <c r="AY461">
        <v>0</v>
      </c>
      <c r="AZ461">
        <v>0</v>
      </c>
      <c r="BA461">
        <v>0</v>
      </c>
      <c r="BB461">
        <v>0</v>
      </c>
      <c r="BC461">
        <v>1</v>
      </c>
      <c r="BD461">
        <v>0</v>
      </c>
      <c r="BE461">
        <v>0</v>
      </c>
      <c r="BF461">
        <v>0</v>
      </c>
      <c r="BG461">
        <v>0</v>
      </c>
      <c r="BH461">
        <v>0</v>
      </c>
      <c r="BI461">
        <v>1</v>
      </c>
      <c r="BJ461">
        <v>0</v>
      </c>
      <c r="BK461">
        <v>0</v>
      </c>
    </row>
    <row r="462" spans="1:63" x14ac:dyDescent="0.25">
      <c r="A462" s="3">
        <v>7</v>
      </c>
      <c r="B462" s="1">
        <v>7105</v>
      </c>
      <c r="C462" s="3" t="s">
        <v>786</v>
      </c>
      <c r="D462" t="s">
        <v>786</v>
      </c>
      <c r="E462" s="3">
        <v>1</v>
      </c>
      <c r="F462" t="s">
        <v>13767</v>
      </c>
      <c r="G462" s="3">
        <v>220104005</v>
      </c>
      <c r="H462">
        <v>220104</v>
      </c>
      <c r="I462" s="3" t="s">
        <v>13768</v>
      </c>
      <c r="J462" t="s">
        <v>10393</v>
      </c>
      <c r="K462" s="3">
        <v>1</v>
      </c>
      <c r="L462">
        <v>0</v>
      </c>
      <c r="M462" s="3">
        <v>0</v>
      </c>
      <c r="N462">
        <v>2.9</v>
      </c>
      <c r="O462" s="3">
        <v>0</v>
      </c>
      <c r="P462">
        <v>1</v>
      </c>
      <c r="Q462" s="3">
        <v>0</v>
      </c>
      <c r="R462">
        <v>0</v>
      </c>
      <c r="S462" s="3">
        <v>0</v>
      </c>
      <c r="T462" s="3">
        <v>0</v>
      </c>
      <c r="U462">
        <v>0</v>
      </c>
      <c r="V462">
        <v>1</v>
      </c>
      <c r="W462">
        <v>0</v>
      </c>
      <c r="X462">
        <v>0</v>
      </c>
      <c r="Y462">
        <v>0</v>
      </c>
      <c r="Z462">
        <v>0</v>
      </c>
      <c r="AA462">
        <v>0</v>
      </c>
      <c r="AB462">
        <v>0</v>
      </c>
      <c r="AC462">
        <v>2.5</v>
      </c>
      <c r="AD462">
        <v>0</v>
      </c>
      <c r="AE462">
        <v>0</v>
      </c>
      <c r="AF462">
        <v>0</v>
      </c>
      <c r="AG462">
        <v>0</v>
      </c>
      <c r="AH462">
        <v>0</v>
      </c>
      <c r="AI462">
        <v>1</v>
      </c>
      <c r="AJ462">
        <v>0</v>
      </c>
      <c r="AK462">
        <v>0</v>
      </c>
      <c r="AL462">
        <v>0</v>
      </c>
      <c r="AM462">
        <v>3.1</v>
      </c>
      <c r="AN462">
        <v>0</v>
      </c>
      <c r="AO462">
        <v>0</v>
      </c>
      <c r="AP462">
        <v>1</v>
      </c>
      <c r="AQ462">
        <v>0</v>
      </c>
      <c r="AR462">
        <v>0</v>
      </c>
      <c r="AS462">
        <v>0</v>
      </c>
      <c r="AT462">
        <v>0</v>
      </c>
      <c r="AU462">
        <v>0</v>
      </c>
      <c r="AV462">
        <v>1</v>
      </c>
      <c r="AW462">
        <v>0</v>
      </c>
      <c r="AX462">
        <v>0</v>
      </c>
      <c r="AY462">
        <v>3.4</v>
      </c>
      <c r="AZ462">
        <v>0</v>
      </c>
      <c r="BA462">
        <v>2.9</v>
      </c>
      <c r="BB462">
        <v>0</v>
      </c>
      <c r="BC462">
        <v>1</v>
      </c>
      <c r="BD462">
        <v>0</v>
      </c>
      <c r="BE462">
        <v>0</v>
      </c>
      <c r="BF462">
        <v>0</v>
      </c>
      <c r="BG462">
        <v>0</v>
      </c>
      <c r="BH462">
        <v>0</v>
      </c>
      <c r="BI462">
        <v>1</v>
      </c>
      <c r="BJ462">
        <v>0</v>
      </c>
      <c r="BK462">
        <v>0</v>
      </c>
    </row>
    <row r="463" spans="1:63" x14ac:dyDescent="0.25">
      <c r="A463" s="3">
        <v>7</v>
      </c>
      <c r="B463" s="1">
        <v>7105</v>
      </c>
      <c r="C463" s="3" t="s">
        <v>786</v>
      </c>
      <c r="D463" t="s">
        <v>786</v>
      </c>
      <c r="E463" s="3">
        <v>2</v>
      </c>
      <c r="F463" t="s">
        <v>13769</v>
      </c>
      <c r="G463" s="3">
        <v>220104005</v>
      </c>
      <c r="H463">
        <v>220104</v>
      </c>
      <c r="I463" s="3" t="s">
        <v>13768</v>
      </c>
      <c r="J463" t="s">
        <v>10393</v>
      </c>
      <c r="K463" s="3">
        <v>2</v>
      </c>
      <c r="L463">
        <v>0</v>
      </c>
      <c r="M463" s="3">
        <v>0</v>
      </c>
      <c r="N463">
        <v>2.9</v>
      </c>
      <c r="O463" s="3">
        <v>5.4</v>
      </c>
      <c r="P463">
        <v>5.0999999999999996</v>
      </c>
      <c r="Q463" s="3">
        <v>4.8</v>
      </c>
      <c r="R463">
        <v>0</v>
      </c>
      <c r="S463" s="3">
        <v>4.3</v>
      </c>
      <c r="T463" s="3">
        <v>8.5</v>
      </c>
      <c r="U463">
        <v>4.2</v>
      </c>
      <c r="V463">
        <v>1</v>
      </c>
      <c r="W463">
        <v>4</v>
      </c>
      <c r="X463">
        <v>1.7</v>
      </c>
      <c r="Y463">
        <v>6.8</v>
      </c>
      <c r="Z463">
        <v>0</v>
      </c>
      <c r="AA463">
        <v>5.8</v>
      </c>
      <c r="AB463">
        <v>5.4</v>
      </c>
      <c r="AC463">
        <v>5.0999999999999996</v>
      </c>
      <c r="AD463">
        <v>4.8</v>
      </c>
      <c r="AE463">
        <v>4.4000000000000004</v>
      </c>
      <c r="AF463">
        <v>0</v>
      </c>
      <c r="AG463">
        <v>0</v>
      </c>
      <c r="AH463">
        <v>0</v>
      </c>
      <c r="AI463">
        <v>4.0999999999999996</v>
      </c>
      <c r="AJ463">
        <v>4</v>
      </c>
      <c r="AK463">
        <v>5</v>
      </c>
      <c r="AL463">
        <v>0</v>
      </c>
      <c r="AM463">
        <v>6.3</v>
      </c>
      <c r="AN463">
        <v>0</v>
      </c>
      <c r="AO463">
        <v>0</v>
      </c>
      <c r="AP463">
        <v>7.6</v>
      </c>
      <c r="AQ463">
        <v>2.4</v>
      </c>
      <c r="AR463">
        <v>0</v>
      </c>
      <c r="AS463">
        <v>4.3</v>
      </c>
      <c r="AT463">
        <v>0</v>
      </c>
      <c r="AU463">
        <v>16.600000000000001</v>
      </c>
      <c r="AV463">
        <v>4.0999999999999996</v>
      </c>
      <c r="AW463">
        <v>8</v>
      </c>
      <c r="AX463">
        <v>5</v>
      </c>
      <c r="AY463">
        <v>3.4</v>
      </c>
      <c r="AZ463">
        <v>0</v>
      </c>
      <c r="BA463">
        <v>2.9</v>
      </c>
      <c r="BB463">
        <v>0</v>
      </c>
      <c r="BC463">
        <v>2.5</v>
      </c>
      <c r="BD463">
        <v>0</v>
      </c>
      <c r="BE463">
        <v>8.6999999999999993</v>
      </c>
      <c r="BF463">
        <v>4.3</v>
      </c>
      <c r="BG463">
        <v>8.4</v>
      </c>
      <c r="BH463">
        <v>8.1999999999999993</v>
      </c>
      <c r="BI463">
        <v>4</v>
      </c>
      <c r="BJ463">
        <v>4</v>
      </c>
      <c r="BK463">
        <v>8.5</v>
      </c>
    </row>
    <row r="464" spans="1:63" x14ac:dyDescent="0.25">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5.4</v>
      </c>
      <c r="P464">
        <v>5.0999999999999996</v>
      </c>
      <c r="Q464" s="3">
        <v>4.8</v>
      </c>
      <c r="R464">
        <v>0</v>
      </c>
      <c r="S464" s="3">
        <v>4.3</v>
      </c>
      <c r="T464" s="3">
        <v>8.5</v>
      </c>
      <c r="U464">
        <v>4.2</v>
      </c>
      <c r="V464">
        <v>1</v>
      </c>
      <c r="W464">
        <v>4</v>
      </c>
      <c r="X464">
        <v>1.7</v>
      </c>
      <c r="Y464">
        <v>6.8</v>
      </c>
      <c r="Z464">
        <v>0</v>
      </c>
      <c r="AA464">
        <v>5.8</v>
      </c>
      <c r="AB464">
        <v>5.4</v>
      </c>
      <c r="AC464">
        <v>2.5</v>
      </c>
      <c r="AD464">
        <v>4.8</v>
      </c>
      <c r="AE464">
        <v>4.4000000000000004</v>
      </c>
      <c r="AF464">
        <v>0</v>
      </c>
      <c r="AG464">
        <v>0</v>
      </c>
      <c r="AH464">
        <v>0</v>
      </c>
      <c r="AI464">
        <v>4.0999999999999996</v>
      </c>
      <c r="AJ464">
        <v>4</v>
      </c>
      <c r="AK464">
        <v>5</v>
      </c>
      <c r="AL464">
        <v>0</v>
      </c>
      <c r="AM464">
        <v>3.1</v>
      </c>
      <c r="AN464">
        <v>0</v>
      </c>
      <c r="AO464">
        <v>0</v>
      </c>
      <c r="AP464">
        <v>7.6</v>
      </c>
      <c r="AQ464">
        <v>2.4</v>
      </c>
      <c r="AR464">
        <v>0</v>
      </c>
      <c r="AS464">
        <v>4.3</v>
      </c>
      <c r="AT464">
        <v>0</v>
      </c>
      <c r="AU464">
        <v>16.600000000000001</v>
      </c>
      <c r="AV464">
        <v>4.0999999999999996</v>
      </c>
      <c r="AW464">
        <v>8</v>
      </c>
      <c r="AX464">
        <v>5</v>
      </c>
      <c r="AY464">
        <v>0</v>
      </c>
      <c r="AZ464">
        <v>0</v>
      </c>
      <c r="BA464">
        <v>0</v>
      </c>
      <c r="BB464">
        <v>0</v>
      </c>
      <c r="BC464">
        <v>2.5</v>
      </c>
      <c r="BD464">
        <v>0</v>
      </c>
      <c r="BE464">
        <v>8.6999999999999993</v>
      </c>
      <c r="BF464">
        <v>4.3</v>
      </c>
      <c r="BG464">
        <v>8.4</v>
      </c>
      <c r="BH464">
        <v>8.1999999999999993</v>
      </c>
      <c r="BI464">
        <v>4</v>
      </c>
      <c r="BJ464">
        <v>4</v>
      </c>
      <c r="BK464">
        <v>8.5</v>
      </c>
    </row>
    <row r="465" spans="1:63" x14ac:dyDescent="0.25">
      <c r="A465" s="3">
        <v>7</v>
      </c>
      <c r="B465" s="1">
        <v>7105</v>
      </c>
      <c r="C465" s="3" t="s">
        <v>786</v>
      </c>
      <c r="D465" t="s">
        <v>786</v>
      </c>
      <c r="E465" s="3">
        <v>4</v>
      </c>
      <c r="F465" t="s">
        <v>13369</v>
      </c>
      <c r="G465" s="3">
        <v>220104005</v>
      </c>
      <c r="H465">
        <v>220104</v>
      </c>
      <c r="I465" s="3" t="s">
        <v>13768</v>
      </c>
      <c r="J465" t="s">
        <v>10393</v>
      </c>
      <c r="K465" s="3">
        <v>4</v>
      </c>
      <c r="L465">
        <v>0</v>
      </c>
      <c r="M465" s="3">
        <v>0</v>
      </c>
      <c r="N465">
        <v>2.9</v>
      </c>
      <c r="O465" s="3">
        <v>0</v>
      </c>
      <c r="P465">
        <v>1</v>
      </c>
      <c r="Q465" s="3">
        <v>0</v>
      </c>
      <c r="R465">
        <v>0</v>
      </c>
      <c r="S465" s="3">
        <v>0</v>
      </c>
      <c r="T465" s="3">
        <v>0</v>
      </c>
      <c r="U465">
        <v>0</v>
      </c>
      <c r="V465">
        <v>1</v>
      </c>
      <c r="W465">
        <v>0</v>
      </c>
      <c r="X465">
        <v>0</v>
      </c>
      <c r="Y465">
        <v>0</v>
      </c>
      <c r="Z465">
        <v>0</v>
      </c>
      <c r="AA465">
        <v>0</v>
      </c>
      <c r="AB465">
        <v>0</v>
      </c>
      <c r="AC465">
        <v>2.5</v>
      </c>
      <c r="AD465">
        <v>0</v>
      </c>
      <c r="AE465">
        <v>0</v>
      </c>
      <c r="AF465">
        <v>0</v>
      </c>
      <c r="AG465">
        <v>0</v>
      </c>
      <c r="AH465">
        <v>0</v>
      </c>
      <c r="AI465">
        <v>1</v>
      </c>
      <c r="AJ465">
        <v>0</v>
      </c>
      <c r="AK465">
        <v>0</v>
      </c>
      <c r="AL465">
        <v>0</v>
      </c>
      <c r="AM465">
        <v>3.1</v>
      </c>
      <c r="AN465">
        <v>0</v>
      </c>
      <c r="AO465">
        <v>0</v>
      </c>
      <c r="AP465">
        <v>1</v>
      </c>
      <c r="AQ465">
        <v>0</v>
      </c>
      <c r="AR465">
        <v>0</v>
      </c>
      <c r="AS465">
        <v>0</v>
      </c>
      <c r="AT465">
        <v>0</v>
      </c>
      <c r="AU465">
        <v>0</v>
      </c>
      <c r="AV465">
        <v>1</v>
      </c>
      <c r="AW465">
        <v>0</v>
      </c>
      <c r="AX465">
        <v>0</v>
      </c>
      <c r="AY465">
        <v>3.4</v>
      </c>
      <c r="AZ465">
        <v>0</v>
      </c>
      <c r="BA465">
        <v>2.9</v>
      </c>
      <c r="BB465">
        <v>0</v>
      </c>
      <c r="BC465">
        <v>1</v>
      </c>
      <c r="BD465">
        <v>0</v>
      </c>
      <c r="BE465">
        <v>0</v>
      </c>
      <c r="BF465">
        <v>0</v>
      </c>
      <c r="BG465">
        <v>0</v>
      </c>
      <c r="BH465">
        <v>0</v>
      </c>
      <c r="BI465">
        <v>1</v>
      </c>
      <c r="BJ465">
        <v>0</v>
      </c>
      <c r="BK465">
        <v>0</v>
      </c>
    </row>
    <row r="466" spans="1:63" x14ac:dyDescent="0.25">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1</v>
      </c>
      <c r="Q466" s="3">
        <v>0</v>
      </c>
      <c r="R466">
        <v>0</v>
      </c>
      <c r="S466" s="3">
        <v>0</v>
      </c>
      <c r="T466" s="3">
        <v>0</v>
      </c>
      <c r="U466">
        <v>0</v>
      </c>
      <c r="V466">
        <v>1</v>
      </c>
      <c r="W466">
        <v>0</v>
      </c>
      <c r="X466">
        <v>0</v>
      </c>
      <c r="Y466">
        <v>0</v>
      </c>
      <c r="Z466">
        <v>0</v>
      </c>
      <c r="AA466">
        <v>0</v>
      </c>
      <c r="AB466">
        <v>0</v>
      </c>
      <c r="AC466">
        <v>1</v>
      </c>
      <c r="AD466">
        <v>0</v>
      </c>
      <c r="AE466">
        <v>0</v>
      </c>
      <c r="AF466">
        <v>0</v>
      </c>
      <c r="AG466">
        <v>0</v>
      </c>
      <c r="AH466">
        <v>0</v>
      </c>
      <c r="AI466">
        <v>1</v>
      </c>
      <c r="AJ466">
        <v>0</v>
      </c>
      <c r="AK466">
        <v>0</v>
      </c>
      <c r="AL466">
        <v>0</v>
      </c>
      <c r="AM466">
        <v>0</v>
      </c>
      <c r="AN466">
        <v>12.3</v>
      </c>
      <c r="AO466">
        <v>0</v>
      </c>
      <c r="AP466">
        <v>1</v>
      </c>
      <c r="AQ466">
        <v>0</v>
      </c>
      <c r="AR466">
        <v>0</v>
      </c>
      <c r="AS466">
        <v>0</v>
      </c>
      <c r="AT466">
        <v>0</v>
      </c>
      <c r="AU466">
        <v>0</v>
      </c>
      <c r="AV466">
        <v>1</v>
      </c>
      <c r="AW466">
        <v>0</v>
      </c>
      <c r="AX466">
        <v>0</v>
      </c>
      <c r="AY466">
        <v>0</v>
      </c>
      <c r="AZ466">
        <v>0</v>
      </c>
      <c r="BA466">
        <v>0</v>
      </c>
      <c r="BB466">
        <v>0</v>
      </c>
      <c r="BC466">
        <v>1</v>
      </c>
      <c r="BD466">
        <v>0</v>
      </c>
      <c r="BE466">
        <v>0</v>
      </c>
      <c r="BF466">
        <v>0</v>
      </c>
      <c r="BG466">
        <v>0</v>
      </c>
      <c r="BH466">
        <v>0</v>
      </c>
      <c r="BI466">
        <v>1</v>
      </c>
      <c r="BJ466">
        <v>0</v>
      </c>
      <c r="BK466">
        <v>0</v>
      </c>
    </row>
    <row r="467" spans="1:63" x14ac:dyDescent="0.25">
      <c r="A467" s="3">
        <v>7</v>
      </c>
      <c r="B467" s="1">
        <v>7106</v>
      </c>
      <c r="C467" s="3" t="s">
        <v>786</v>
      </c>
      <c r="D467" t="s">
        <v>1404</v>
      </c>
      <c r="E467" s="3">
        <v>2</v>
      </c>
      <c r="F467" t="s">
        <v>13769</v>
      </c>
      <c r="G467" s="3">
        <v>220104005</v>
      </c>
      <c r="H467">
        <v>220104</v>
      </c>
      <c r="I467" s="3" t="s">
        <v>13768</v>
      </c>
      <c r="J467" t="s">
        <v>10393</v>
      </c>
      <c r="K467" s="3">
        <v>2</v>
      </c>
      <c r="L467">
        <v>12.5</v>
      </c>
      <c r="M467" s="3">
        <v>37.200000000000003</v>
      </c>
      <c r="N467">
        <v>12.3</v>
      </c>
      <c r="O467" s="3">
        <v>0</v>
      </c>
      <c r="P467">
        <v>1</v>
      </c>
      <c r="Q467" s="3">
        <v>0</v>
      </c>
      <c r="R467">
        <v>0</v>
      </c>
      <c r="S467" s="3">
        <v>14.7</v>
      </c>
      <c r="T467" s="3">
        <v>0</v>
      </c>
      <c r="U467">
        <v>14.9</v>
      </c>
      <c r="V467">
        <v>1</v>
      </c>
      <c r="W467">
        <v>0</v>
      </c>
      <c r="X467">
        <v>0</v>
      </c>
      <c r="Y467">
        <v>0</v>
      </c>
      <c r="Z467">
        <v>12.4</v>
      </c>
      <c r="AA467">
        <v>12.3</v>
      </c>
      <c r="AB467">
        <v>0</v>
      </c>
      <c r="AC467">
        <v>1</v>
      </c>
      <c r="AD467">
        <v>0</v>
      </c>
      <c r="AE467">
        <v>0</v>
      </c>
      <c r="AF467">
        <v>0</v>
      </c>
      <c r="AG467">
        <v>14.8</v>
      </c>
      <c r="AH467">
        <v>0</v>
      </c>
      <c r="AI467">
        <v>1</v>
      </c>
      <c r="AJ467">
        <v>0</v>
      </c>
      <c r="AK467">
        <v>0</v>
      </c>
      <c r="AL467">
        <v>12.5</v>
      </c>
      <c r="AM467">
        <v>0</v>
      </c>
      <c r="AN467">
        <v>12.3</v>
      </c>
      <c r="AO467">
        <v>12.2</v>
      </c>
      <c r="AP467">
        <v>1</v>
      </c>
      <c r="AQ467">
        <v>0</v>
      </c>
      <c r="AR467">
        <v>0</v>
      </c>
      <c r="AS467">
        <v>0</v>
      </c>
      <c r="AT467">
        <v>0</v>
      </c>
      <c r="AU467">
        <v>0</v>
      </c>
      <c r="AV467">
        <v>1</v>
      </c>
      <c r="AW467">
        <v>0</v>
      </c>
      <c r="AX467">
        <v>0</v>
      </c>
      <c r="AY467">
        <v>12.5</v>
      </c>
      <c r="AZ467">
        <v>0</v>
      </c>
      <c r="BA467">
        <v>0</v>
      </c>
      <c r="BB467">
        <v>0</v>
      </c>
      <c r="BC467">
        <v>1</v>
      </c>
      <c r="BD467">
        <v>0</v>
      </c>
      <c r="BE467">
        <v>14.6</v>
      </c>
      <c r="BF467">
        <v>0</v>
      </c>
      <c r="BG467">
        <v>0</v>
      </c>
      <c r="BH467">
        <v>14.9</v>
      </c>
      <c r="BI467">
        <v>15</v>
      </c>
      <c r="BJ467">
        <v>15.2</v>
      </c>
      <c r="BK467">
        <v>0</v>
      </c>
    </row>
    <row r="468" spans="1:63" x14ac:dyDescent="0.25">
      <c r="A468" s="3">
        <v>7</v>
      </c>
      <c r="B468" s="1">
        <v>7106</v>
      </c>
      <c r="C468" s="3" t="s">
        <v>786</v>
      </c>
      <c r="D468" t="s">
        <v>1404</v>
      </c>
      <c r="E468" s="3">
        <v>3</v>
      </c>
      <c r="F468" t="s">
        <v>13367</v>
      </c>
      <c r="G468" s="3">
        <v>220104005</v>
      </c>
      <c r="H468">
        <v>220104</v>
      </c>
      <c r="I468" s="3" t="s">
        <v>13768</v>
      </c>
      <c r="J468" t="s">
        <v>10393</v>
      </c>
      <c r="K468" s="3">
        <v>3</v>
      </c>
      <c r="L468">
        <v>12.5</v>
      </c>
      <c r="M468" s="3">
        <v>37.200000000000003</v>
      </c>
      <c r="N468">
        <v>12.3</v>
      </c>
      <c r="O468" s="3">
        <v>0</v>
      </c>
      <c r="P468">
        <v>1</v>
      </c>
      <c r="Q468" s="3">
        <v>0</v>
      </c>
      <c r="R468">
        <v>0</v>
      </c>
      <c r="S468" s="3">
        <v>14.7</v>
      </c>
      <c r="T468" s="3">
        <v>0</v>
      </c>
      <c r="U468">
        <v>14.9</v>
      </c>
      <c r="V468">
        <v>1</v>
      </c>
      <c r="W468">
        <v>0</v>
      </c>
      <c r="X468">
        <v>0</v>
      </c>
      <c r="Y468">
        <v>0</v>
      </c>
      <c r="Z468">
        <v>12.4</v>
      </c>
      <c r="AA468">
        <v>12.3</v>
      </c>
      <c r="AB468">
        <v>0</v>
      </c>
      <c r="AC468">
        <v>1</v>
      </c>
      <c r="AD468">
        <v>0</v>
      </c>
      <c r="AE468">
        <v>0</v>
      </c>
      <c r="AF468">
        <v>0</v>
      </c>
      <c r="AG468">
        <v>14.8</v>
      </c>
      <c r="AH468">
        <v>0</v>
      </c>
      <c r="AI468">
        <v>1</v>
      </c>
      <c r="AJ468">
        <v>0</v>
      </c>
      <c r="AK468">
        <v>0</v>
      </c>
      <c r="AL468">
        <v>12.5</v>
      </c>
      <c r="AM468">
        <v>0</v>
      </c>
      <c r="AN468">
        <v>0</v>
      </c>
      <c r="AO468">
        <v>12.2</v>
      </c>
      <c r="AP468">
        <v>1</v>
      </c>
      <c r="AQ468">
        <v>0</v>
      </c>
      <c r="AR468">
        <v>0</v>
      </c>
      <c r="AS468">
        <v>0</v>
      </c>
      <c r="AT468">
        <v>0</v>
      </c>
      <c r="AU468">
        <v>0</v>
      </c>
      <c r="AV468">
        <v>1</v>
      </c>
      <c r="AW468">
        <v>0</v>
      </c>
      <c r="AX468">
        <v>0</v>
      </c>
      <c r="AY468">
        <v>12.5</v>
      </c>
      <c r="AZ468">
        <v>0</v>
      </c>
      <c r="BA468">
        <v>0</v>
      </c>
      <c r="BB468">
        <v>0</v>
      </c>
      <c r="BC468">
        <v>1</v>
      </c>
      <c r="BD468">
        <v>0</v>
      </c>
      <c r="BE468">
        <v>14.6</v>
      </c>
      <c r="BF468">
        <v>0</v>
      </c>
      <c r="BG468">
        <v>0</v>
      </c>
      <c r="BH468">
        <v>14.9</v>
      </c>
      <c r="BI468">
        <v>15</v>
      </c>
      <c r="BJ468">
        <v>15.2</v>
      </c>
      <c r="BK468">
        <v>0</v>
      </c>
    </row>
    <row r="469" spans="1:63" x14ac:dyDescent="0.25">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1</v>
      </c>
      <c r="Q469" s="3">
        <v>0</v>
      </c>
      <c r="R469">
        <v>0</v>
      </c>
      <c r="S469" s="3">
        <v>0</v>
      </c>
      <c r="T469" s="3">
        <v>0</v>
      </c>
      <c r="U469">
        <v>0</v>
      </c>
      <c r="V469">
        <v>1</v>
      </c>
      <c r="W469">
        <v>0</v>
      </c>
      <c r="X469">
        <v>0</v>
      </c>
      <c r="Y469">
        <v>0</v>
      </c>
      <c r="Z469">
        <v>0</v>
      </c>
      <c r="AA469">
        <v>0</v>
      </c>
      <c r="AB469">
        <v>0</v>
      </c>
      <c r="AC469">
        <v>1</v>
      </c>
      <c r="AD469">
        <v>0</v>
      </c>
      <c r="AE469">
        <v>0</v>
      </c>
      <c r="AF469">
        <v>0</v>
      </c>
      <c r="AG469">
        <v>0</v>
      </c>
      <c r="AH469">
        <v>0</v>
      </c>
      <c r="AI469">
        <v>1</v>
      </c>
      <c r="AJ469">
        <v>0</v>
      </c>
      <c r="AK469">
        <v>0</v>
      </c>
      <c r="AL469">
        <v>0</v>
      </c>
      <c r="AM469">
        <v>0</v>
      </c>
      <c r="AN469">
        <v>12.3</v>
      </c>
      <c r="AO469">
        <v>0</v>
      </c>
      <c r="AP469">
        <v>1</v>
      </c>
      <c r="AQ469">
        <v>0</v>
      </c>
      <c r="AR469">
        <v>0</v>
      </c>
      <c r="AS469">
        <v>0</v>
      </c>
      <c r="AT469">
        <v>0</v>
      </c>
      <c r="AU469">
        <v>0</v>
      </c>
      <c r="AV469">
        <v>1</v>
      </c>
      <c r="AW469">
        <v>0</v>
      </c>
      <c r="AX469">
        <v>0</v>
      </c>
      <c r="AY469">
        <v>0</v>
      </c>
      <c r="AZ469">
        <v>0</v>
      </c>
      <c r="BA469">
        <v>0</v>
      </c>
      <c r="BB469">
        <v>0</v>
      </c>
      <c r="BC469">
        <v>1</v>
      </c>
      <c r="BD469">
        <v>0</v>
      </c>
      <c r="BE469">
        <v>0</v>
      </c>
      <c r="BF469">
        <v>0</v>
      </c>
      <c r="BG469">
        <v>0</v>
      </c>
      <c r="BH469">
        <v>0</v>
      </c>
      <c r="BI469">
        <v>1</v>
      </c>
      <c r="BJ469">
        <v>0</v>
      </c>
      <c r="BK469">
        <v>0</v>
      </c>
    </row>
    <row r="470" spans="1:63" x14ac:dyDescent="0.25">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11.9</v>
      </c>
      <c r="P470">
        <v>1</v>
      </c>
      <c r="Q470" s="3">
        <v>11.9</v>
      </c>
      <c r="R470">
        <v>0</v>
      </c>
      <c r="S470" s="3">
        <v>0</v>
      </c>
      <c r="T470" s="3">
        <v>0</v>
      </c>
      <c r="U470">
        <v>0</v>
      </c>
      <c r="V470">
        <v>1</v>
      </c>
      <c r="W470">
        <v>0</v>
      </c>
      <c r="X470">
        <v>0</v>
      </c>
      <c r="Y470">
        <v>0</v>
      </c>
      <c r="Z470">
        <v>12</v>
      </c>
      <c r="AA470">
        <v>0</v>
      </c>
      <c r="AB470">
        <v>0</v>
      </c>
      <c r="AC470">
        <v>1</v>
      </c>
      <c r="AD470">
        <v>0</v>
      </c>
      <c r="AE470">
        <v>0</v>
      </c>
      <c r="AF470">
        <v>0</v>
      </c>
      <c r="AG470">
        <v>0</v>
      </c>
      <c r="AH470">
        <v>0</v>
      </c>
      <c r="AI470">
        <v>1</v>
      </c>
      <c r="AJ470">
        <v>0</v>
      </c>
      <c r="AK470">
        <v>0</v>
      </c>
      <c r="AL470">
        <v>0</v>
      </c>
      <c r="AM470">
        <v>0</v>
      </c>
      <c r="AN470">
        <v>0</v>
      </c>
      <c r="AO470">
        <v>0</v>
      </c>
      <c r="AP470">
        <v>1</v>
      </c>
      <c r="AQ470">
        <v>0</v>
      </c>
      <c r="AR470">
        <v>0</v>
      </c>
      <c r="AS470">
        <v>0</v>
      </c>
      <c r="AT470">
        <v>0</v>
      </c>
      <c r="AU470">
        <v>0</v>
      </c>
      <c r="AV470">
        <v>1</v>
      </c>
      <c r="AW470">
        <v>0</v>
      </c>
      <c r="AX470">
        <v>0</v>
      </c>
      <c r="AY470">
        <v>0</v>
      </c>
      <c r="AZ470">
        <v>0</v>
      </c>
      <c r="BA470">
        <v>0</v>
      </c>
      <c r="BB470">
        <v>0</v>
      </c>
      <c r="BC470">
        <v>1</v>
      </c>
      <c r="BD470">
        <v>0</v>
      </c>
      <c r="BE470">
        <v>0</v>
      </c>
      <c r="BF470">
        <v>0</v>
      </c>
      <c r="BG470">
        <v>0</v>
      </c>
      <c r="BH470">
        <v>0</v>
      </c>
      <c r="BI470">
        <v>1</v>
      </c>
      <c r="BJ470">
        <v>0</v>
      </c>
      <c r="BK470">
        <v>0</v>
      </c>
    </row>
    <row r="471" spans="1:63" x14ac:dyDescent="0.25">
      <c r="A471" s="3">
        <v>7</v>
      </c>
      <c r="B471" s="1">
        <v>7107</v>
      </c>
      <c r="C471" s="3" t="s">
        <v>786</v>
      </c>
      <c r="D471" t="s">
        <v>1407</v>
      </c>
      <c r="E471" s="3">
        <v>2</v>
      </c>
      <c r="F471" t="s">
        <v>13769</v>
      </c>
      <c r="G471" s="3">
        <v>220104005</v>
      </c>
      <c r="H471">
        <v>220104</v>
      </c>
      <c r="I471" s="3" t="s">
        <v>13768</v>
      </c>
      <c r="J471" t="s">
        <v>10393</v>
      </c>
      <c r="K471" s="3">
        <v>2</v>
      </c>
      <c r="L471">
        <v>0</v>
      </c>
      <c r="M471" s="3">
        <v>12</v>
      </c>
      <c r="N471">
        <v>0</v>
      </c>
      <c r="O471" s="3">
        <v>11.9</v>
      </c>
      <c r="P471">
        <v>1</v>
      </c>
      <c r="Q471" s="3">
        <v>11.9</v>
      </c>
      <c r="R471">
        <v>0</v>
      </c>
      <c r="S471" s="3">
        <v>10.7</v>
      </c>
      <c r="T471" s="3">
        <v>10.7</v>
      </c>
      <c r="U471">
        <v>10.6</v>
      </c>
      <c r="V471">
        <v>1</v>
      </c>
      <c r="W471">
        <v>10.5</v>
      </c>
      <c r="X471">
        <v>0</v>
      </c>
      <c r="Y471">
        <v>12</v>
      </c>
      <c r="Z471">
        <v>12</v>
      </c>
      <c r="AA471">
        <v>0</v>
      </c>
      <c r="AB471">
        <v>11.9</v>
      </c>
      <c r="AC471">
        <v>1</v>
      </c>
      <c r="AD471">
        <v>0</v>
      </c>
      <c r="AE471">
        <v>0</v>
      </c>
      <c r="AF471">
        <v>0</v>
      </c>
      <c r="AG471">
        <v>0</v>
      </c>
      <c r="AH471">
        <v>0</v>
      </c>
      <c r="AI471">
        <v>1</v>
      </c>
      <c r="AJ471">
        <v>0</v>
      </c>
      <c r="AK471">
        <v>0</v>
      </c>
      <c r="AL471">
        <v>0</v>
      </c>
      <c r="AM471">
        <v>0</v>
      </c>
      <c r="AN471">
        <v>0</v>
      </c>
      <c r="AO471">
        <v>0</v>
      </c>
      <c r="AP471">
        <v>1</v>
      </c>
      <c r="AQ471">
        <v>0</v>
      </c>
      <c r="AR471">
        <v>21.5</v>
      </c>
      <c r="AS471">
        <v>10.7</v>
      </c>
      <c r="AT471">
        <v>10.6</v>
      </c>
      <c r="AU471">
        <v>0</v>
      </c>
      <c r="AV471">
        <v>1</v>
      </c>
      <c r="AW471">
        <v>0</v>
      </c>
      <c r="AX471">
        <v>11.6</v>
      </c>
      <c r="AY471">
        <v>0</v>
      </c>
      <c r="AZ471">
        <v>0</v>
      </c>
      <c r="BA471">
        <v>11.9</v>
      </c>
      <c r="BB471">
        <v>0</v>
      </c>
      <c r="BC471">
        <v>1</v>
      </c>
      <c r="BD471">
        <v>0</v>
      </c>
      <c r="BE471">
        <v>0</v>
      </c>
      <c r="BF471">
        <v>0</v>
      </c>
      <c r="BG471">
        <v>10.6</v>
      </c>
      <c r="BH471">
        <v>0</v>
      </c>
      <c r="BI471">
        <v>1</v>
      </c>
      <c r="BJ471">
        <v>0</v>
      </c>
      <c r="BK471">
        <v>10.7</v>
      </c>
    </row>
    <row r="472" spans="1:63" x14ac:dyDescent="0.25">
      <c r="A472" s="3">
        <v>7</v>
      </c>
      <c r="B472" s="1">
        <v>7107</v>
      </c>
      <c r="C472" s="3" t="s">
        <v>786</v>
      </c>
      <c r="D472" t="s">
        <v>1407</v>
      </c>
      <c r="E472" s="3">
        <v>3</v>
      </c>
      <c r="F472" t="s">
        <v>13367</v>
      </c>
      <c r="G472" s="3">
        <v>220104005</v>
      </c>
      <c r="H472">
        <v>220104</v>
      </c>
      <c r="I472" s="3" t="s">
        <v>13768</v>
      </c>
      <c r="J472" t="s">
        <v>10393</v>
      </c>
      <c r="K472" s="3">
        <v>3</v>
      </c>
      <c r="L472">
        <v>0</v>
      </c>
      <c r="M472" s="3">
        <v>12</v>
      </c>
      <c r="N472">
        <v>0</v>
      </c>
      <c r="O472" s="3">
        <v>0</v>
      </c>
      <c r="P472">
        <v>1</v>
      </c>
      <c r="Q472" s="3">
        <v>0</v>
      </c>
      <c r="R472">
        <v>0</v>
      </c>
      <c r="S472" s="3">
        <v>10.7</v>
      </c>
      <c r="T472" s="3">
        <v>10.7</v>
      </c>
      <c r="U472">
        <v>10.6</v>
      </c>
      <c r="V472">
        <v>1</v>
      </c>
      <c r="W472">
        <v>10.5</v>
      </c>
      <c r="X472">
        <v>0</v>
      </c>
      <c r="Y472">
        <v>12</v>
      </c>
      <c r="Z472">
        <v>0</v>
      </c>
      <c r="AA472">
        <v>0</v>
      </c>
      <c r="AB472">
        <v>11.9</v>
      </c>
      <c r="AC472">
        <v>1</v>
      </c>
      <c r="AD472">
        <v>0</v>
      </c>
      <c r="AE472">
        <v>0</v>
      </c>
      <c r="AF472">
        <v>0</v>
      </c>
      <c r="AG472">
        <v>0</v>
      </c>
      <c r="AH472">
        <v>0</v>
      </c>
      <c r="AI472">
        <v>1</v>
      </c>
      <c r="AJ472">
        <v>0</v>
      </c>
      <c r="AK472">
        <v>0</v>
      </c>
      <c r="AL472">
        <v>0</v>
      </c>
      <c r="AM472">
        <v>0</v>
      </c>
      <c r="AN472">
        <v>0</v>
      </c>
      <c r="AO472">
        <v>0</v>
      </c>
      <c r="AP472">
        <v>1</v>
      </c>
      <c r="AQ472">
        <v>0</v>
      </c>
      <c r="AR472">
        <v>21.5</v>
      </c>
      <c r="AS472">
        <v>10.7</v>
      </c>
      <c r="AT472">
        <v>10.6</v>
      </c>
      <c r="AU472">
        <v>0</v>
      </c>
      <c r="AV472">
        <v>1</v>
      </c>
      <c r="AW472">
        <v>0</v>
      </c>
      <c r="AX472">
        <v>11.6</v>
      </c>
      <c r="AY472">
        <v>0</v>
      </c>
      <c r="AZ472">
        <v>0</v>
      </c>
      <c r="BA472">
        <v>11.9</v>
      </c>
      <c r="BB472">
        <v>0</v>
      </c>
      <c r="BC472">
        <v>1</v>
      </c>
      <c r="BD472">
        <v>0</v>
      </c>
      <c r="BE472">
        <v>0</v>
      </c>
      <c r="BF472">
        <v>0</v>
      </c>
      <c r="BG472">
        <v>10.6</v>
      </c>
      <c r="BH472">
        <v>0</v>
      </c>
      <c r="BI472">
        <v>1</v>
      </c>
      <c r="BJ472">
        <v>0</v>
      </c>
      <c r="BK472">
        <v>10.7</v>
      </c>
    </row>
    <row r="473" spans="1:63" x14ac:dyDescent="0.25">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11.9</v>
      </c>
      <c r="P473">
        <v>1</v>
      </c>
      <c r="Q473" s="3">
        <v>11.9</v>
      </c>
      <c r="R473">
        <v>0</v>
      </c>
      <c r="S473" s="3">
        <v>0</v>
      </c>
      <c r="T473" s="3">
        <v>0</v>
      </c>
      <c r="U473">
        <v>0</v>
      </c>
      <c r="V473">
        <v>1</v>
      </c>
      <c r="W473">
        <v>0</v>
      </c>
      <c r="X473">
        <v>0</v>
      </c>
      <c r="Y473">
        <v>0</v>
      </c>
      <c r="Z473">
        <v>12</v>
      </c>
      <c r="AA473">
        <v>0</v>
      </c>
      <c r="AB473">
        <v>0</v>
      </c>
      <c r="AC473">
        <v>1</v>
      </c>
      <c r="AD473">
        <v>0</v>
      </c>
      <c r="AE473">
        <v>0</v>
      </c>
      <c r="AF473">
        <v>0</v>
      </c>
      <c r="AG473">
        <v>0</v>
      </c>
      <c r="AH473">
        <v>0</v>
      </c>
      <c r="AI473">
        <v>1</v>
      </c>
      <c r="AJ473">
        <v>0</v>
      </c>
      <c r="AK473">
        <v>0</v>
      </c>
      <c r="AL473">
        <v>0</v>
      </c>
      <c r="AM473">
        <v>0</v>
      </c>
      <c r="AN473">
        <v>0</v>
      </c>
      <c r="AO473">
        <v>0</v>
      </c>
      <c r="AP473">
        <v>1</v>
      </c>
      <c r="AQ473">
        <v>0</v>
      </c>
      <c r="AR473">
        <v>0</v>
      </c>
      <c r="AS473">
        <v>0</v>
      </c>
      <c r="AT473">
        <v>0</v>
      </c>
      <c r="AU473">
        <v>0</v>
      </c>
      <c r="AV473">
        <v>1</v>
      </c>
      <c r="AW473">
        <v>0</v>
      </c>
      <c r="AX473">
        <v>0</v>
      </c>
      <c r="AY473">
        <v>0</v>
      </c>
      <c r="AZ473">
        <v>0</v>
      </c>
      <c r="BA473">
        <v>0</v>
      </c>
      <c r="BB473">
        <v>0</v>
      </c>
      <c r="BC473">
        <v>1</v>
      </c>
      <c r="BD473">
        <v>0</v>
      </c>
      <c r="BE473">
        <v>0</v>
      </c>
      <c r="BF473">
        <v>0</v>
      </c>
      <c r="BG473">
        <v>0</v>
      </c>
      <c r="BH473">
        <v>0</v>
      </c>
      <c r="BI473">
        <v>1</v>
      </c>
      <c r="BJ473">
        <v>0</v>
      </c>
      <c r="BK473">
        <v>0</v>
      </c>
    </row>
    <row r="474" spans="1:63" x14ac:dyDescent="0.25">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1</v>
      </c>
      <c r="Q474" s="3">
        <v>7.2</v>
      </c>
      <c r="R474">
        <v>0</v>
      </c>
      <c r="S474" s="3">
        <v>0</v>
      </c>
      <c r="T474" s="3">
        <v>0</v>
      </c>
      <c r="U474">
        <v>0</v>
      </c>
      <c r="V474">
        <v>1</v>
      </c>
      <c r="W474">
        <v>0</v>
      </c>
      <c r="X474">
        <v>0</v>
      </c>
      <c r="Y474">
        <v>0</v>
      </c>
      <c r="Z474">
        <v>0</v>
      </c>
      <c r="AA474">
        <v>0</v>
      </c>
      <c r="AB474">
        <v>0</v>
      </c>
      <c r="AC474">
        <v>1</v>
      </c>
      <c r="AD474">
        <v>0</v>
      </c>
      <c r="AE474">
        <v>0</v>
      </c>
      <c r="AF474">
        <v>0</v>
      </c>
      <c r="AG474">
        <v>0</v>
      </c>
      <c r="AH474">
        <v>0</v>
      </c>
      <c r="AI474">
        <v>1</v>
      </c>
      <c r="AJ474">
        <v>0</v>
      </c>
      <c r="AK474">
        <v>0</v>
      </c>
      <c r="AL474">
        <v>0</v>
      </c>
      <c r="AM474">
        <v>0</v>
      </c>
      <c r="AN474">
        <v>0</v>
      </c>
      <c r="AO474">
        <v>0</v>
      </c>
      <c r="AP474">
        <v>1</v>
      </c>
      <c r="AQ474">
        <v>0</v>
      </c>
      <c r="AR474">
        <v>0</v>
      </c>
      <c r="AS474">
        <v>0</v>
      </c>
      <c r="AT474">
        <v>0</v>
      </c>
      <c r="AU474">
        <v>0</v>
      </c>
      <c r="AV474">
        <v>1</v>
      </c>
      <c r="AW474">
        <v>0</v>
      </c>
      <c r="AX474">
        <v>0</v>
      </c>
      <c r="AY474">
        <v>0</v>
      </c>
      <c r="AZ474">
        <v>0</v>
      </c>
      <c r="BA474">
        <v>0</v>
      </c>
      <c r="BB474">
        <v>0</v>
      </c>
      <c r="BC474">
        <v>1</v>
      </c>
      <c r="BD474">
        <v>0</v>
      </c>
      <c r="BE474">
        <v>15.4</v>
      </c>
      <c r="BF474">
        <v>0</v>
      </c>
      <c r="BG474">
        <v>0</v>
      </c>
      <c r="BH474">
        <v>0</v>
      </c>
      <c r="BI474">
        <v>1</v>
      </c>
      <c r="BJ474">
        <v>0</v>
      </c>
      <c r="BK474">
        <v>0</v>
      </c>
    </row>
    <row r="475" spans="1:63" x14ac:dyDescent="0.25">
      <c r="A475" s="3">
        <v>7</v>
      </c>
      <c r="B475" s="1">
        <v>7108</v>
      </c>
      <c r="C475" s="3" t="s">
        <v>786</v>
      </c>
      <c r="D475" t="s">
        <v>1410</v>
      </c>
      <c r="E475" s="3">
        <v>2</v>
      </c>
      <c r="F475" t="s">
        <v>13769</v>
      </c>
      <c r="G475" s="3">
        <v>220104005</v>
      </c>
      <c r="H475">
        <v>220104</v>
      </c>
      <c r="I475" s="3" t="s">
        <v>13768</v>
      </c>
      <c r="J475" t="s">
        <v>10393</v>
      </c>
      <c r="K475" s="3">
        <v>2</v>
      </c>
      <c r="L475">
        <v>7.4</v>
      </c>
      <c r="M475" s="3">
        <v>0</v>
      </c>
      <c r="N475">
        <v>14.7</v>
      </c>
      <c r="O475" s="3">
        <v>14.6</v>
      </c>
      <c r="P475">
        <v>14.5</v>
      </c>
      <c r="Q475" s="3">
        <v>7.2</v>
      </c>
      <c r="R475">
        <v>0</v>
      </c>
      <c r="S475" s="3">
        <v>0</v>
      </c>
      <c r="T475" s="3">
        <v>0</v>
      </c>
      <c r="U475">
        <v>7.7</v>
      </c>
      <c r="V475">
        <v>1</v>
      </c>
      <c r="W475">
        <v>0</v>
      </c>
      <c r="X475">
        <v>6.8</v>
      </c>
      <c r="Y475">
        <v>7.4</v>
      </c>
      <c r="Z475">
        <v>0</v>
      </c>
      <c r="AA475">
        <v>0</v>
      </c>
      <c r="AB475">
        <v>0</v>
      </c>
      <c r="AC475">
        <v>7.2</v>
      </c>
      <c r="AD475">
        <v>0</v>
      </c>
      <c r="AE475">
        <v>0</v>
      </c>
      <c r="AF475">
        <v>0</v>
      </c>
      <c r="AG475">
        <v>0</v>
      </c>
      <c r="AH475">
        <v>0</v>
      </c>
      <c r="AI475">
        <v>1</v>
      </c>
      <c r="AJ475">
        <v>0</v>
      </c>
      <c r="AK475">
        <v>6.8</v>
      </c>
      <c r="AL475">
        <v>0</v>
      </c>
      <c r="AM475">
        <v>0</v>
      </c>
      <c r="AN475">
        <v>0</v>
      </c>
      <c r="AO475">
        <v>0</v>
      </c>
      <c r="AP475">
        <v>1</v>
      </c>
      <c r="AQ475">
        <v>0</v>
      </c>
      <c r="AR475">
        <v>0</v>
      </c>
      <c r="AS475">
        <v>0</v>
      </c>
      <c r="AT475">
        <v>0</v>
      </c>
      <c r="AU475">
        <v>0</v>
      </c>
      <c r="AV475">
        <v>1</v>
      </c>
      <c r="AW475">
        <v>0</v>
      </c>
      <c r="AX475">
        <v>0</v>
      </c>
      <c r="AY475">
        <v>0</v>
      </c>
      <c r="AZ475">
        <v>0</v>
      </c>
      <c r="BA475">
        <v>0</v>
      </c>
      <c r="BB475">
        <v>0</v>
      </c>
      <c r="BC475">
        <v>1</v>
      </c>
      <c r="BD475">
        <v>0</v>
      </c>
      <c r="BE475">
        <v>15.4</v>
      </c>
      <c r="BF475">
        <v>0</v>
      </c>
      <c r="BG475">
        <v>0</v>
      </c>
      <c r="BH475">
        <v>0</v>
      </c>
      <c r="BI475">
        <v>7.7</v>
      </c>
      <c r="BJ475">
        <v>0</v>
      </c>
      <c r="BK475">
        <v>0</v>
      </c>
    </row>
    <row r="476" spans="1:63" x14ac:dyDescent="0.25">
      <c r="A476" s="3">
        <v>7</v>
      </c>
      <c r="B476" s="1">
        <v>7108</v>
      </c>
      <c r="C476" s="3" t="s">
        <v>786</v>
      </c>
      <c r="D476" t="s">
        <v>1410</v>
      </c>
      <c r="E476" s="3">
        <v>3</v>
      </c>
      <c r="F476" t="s">
        <v>13367</v>
      </c>
      <c r="G476" s="3">
        <v>220104005</v>
      </c>
      <c r="H476">
        <v>220104</v>
      </c>
      <c r="I476" s="3" t="s">
        <v>13768</v>
      </c>
      <c r="J476" t="s">
        <v>10393</v>
      </c>
      <c r="K476" s="3">
        <v>3</v>
      </c>
      <c r="L476">
        <v>7.4</v>
      </c>
      <c r="M476" s="3">
        <v>0</v>
      </c>
      <c r="N476">
        <v>14.7</v>
      </c>
      <c r="O476" s="3">
        <v>14.6</v>
      </c>
      <c r="P476">
        <v>14.5</v>
      </c>
      <c r="Q476" s="3">
        <v>0</v>
      </c>
      <c r="R476">
        <v>0</v>
      </c>
      <c r="S476" s="3">
        <v>0</v>
      </c>
      <c r="T476" s="3">
        <v>0</v>
      </c>
      <c r="U476">
        <v>7.7</v>
      </c>
      <c r="V476">
        <v>1</v>
      </c>
      <c r="W476">
        <v>0</v>
      </c>
      <c r="X476">
        <v>6.8</v>
      </c>
      <c r="Y476">
        <v>7.4</v>
      </c>
      <c r="Z476">
        <v>0</v>
      </c>
      <c r="AA476">
        <v>0</v>
      </c>
      <c r="AB476">
        <v>0</v>
      </c>
      <c r="AC476">
        <v>7.2</v>
      </c>
      <c r="AD476">
        <v>0</v>
      </c>
      <c r="AE476">
        <v>0</v>
      </c>
      <c r="AF476">
        <v>0</v>
      </c>
      <c r="AG476">
        <v>0</v>
      </c>
      <c r="AH476">
        <v>0</v>
      </c>
      <c r="AI476">
        <v>1</v>
      </c>
      <c r="AJ476">
        <v>0</v>
      </c>
      <c r="AK476">
        <v>6.8</v>
      </c>
      <c r="AL476">
        <v>0</v>
      </c>
      <c r="AM476">
        <v>0</v>
      </c>
      <c r="AN476">
        <v>0</v>
      </c>
      <c r="AO476">
        <v>0</v>
      </c>
      <c r="AP476">
        <v>1</v>
      </c>
      <c r="AQ476">
        <v>0</v>
      </c>
      <c r="AR476">
        <v>0</v>
      </c>
      <c r="AS476">
        <v>0</v>
      </c>
      <c r="AT476">
        <v>0</v>
      </c>
      <c r="AU476">
        <v>0</v>
      </c>
      <c r="AV476">
        <v>1</v>
      </c>
      <c r="AW476">
        <v>0</v>
      </c>
      <c r="AX476">
        <v>0</v>
      </c>
      <c r="AY476">
        <v>0</v>
      </c>
      <c r="AZ476">
        <v>0</v>
      </c>
      <c r="BA476">
        <v>0</v>
      </c>
      <c r="BB476">
        <v>0</v>
      </c>
      <c r="BC476">
        <v>1</v>
      </c>
      <c r="BD476">
        <v>0</v>
      </c>
      <c r="BE476">
        <v>0</v>
      </c>
      <c r="BF476">
        <v>0</v>
      </c>
      <c r="BG476">
        <v>0</v>
      </c>
      <c r="BH476">
        <v>0</v>
      </c>
      <c r="BI476">
        <v>7.7</v>
      </c>
      <c r="BJ476">
        <v>0</v>
      </c>
      <c r="BK476">
        <v>0</v>
      </c>
    </row>
    <row r="477" spans="1:63" x14ac:dyDescent="0.25">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1</v>
      </c>
      <c r="Q477" s="3">
        <v>7.2</v>
      </c>
      <c r="R477">
        <v>0</v>
      </c>
      <c r="S477" s="3">
        <v>0</v>
      </c>
      <c r="T477" s="3">
        <v>0</v>
      </c>
      <c r="U477">
        <v>0</v>
      </c>
      <c r="V477">
        <v>1</v>
      </c>
      <c r="W477">
        <v>0</v>
      </c>
      <c r="X477">
        <v>0</v>
      </c>
      <c r="Y477">
        <v>0</v>
      </c>
      <c r="Z477">
        <v>0</v>
      </c>
      <c r="AA477">
        <v>0</v>
      </c>
      <c r="AB477">
        <v>0</v>
      </c>
      <c r="AC477">
        <v>1</v>
      </c>
      <c r="AD477">
        <v>0</v>
      </c>
      <c r="AE477">
        <v>0</v>
      </c>
      <c r="AF477">
        <v>0</v>
      </c>
      <c r="AG477">
        <v>0</v>
      </c>
      <c r="AH477">
        <v>0</v>
      </c>
      <c r="AI477">
        <v>1</v>
      </c>
      <c r="AJ477">
        <v>0</v>
      </c>
      <c r="AK477">
        <v>0</v>
      </c>
      <c r="AL477">
        <v>0</v>
      </c>
      <c r="AM477">
        <v>0</v>
      </c>
      <c r="AN477">
        <v>0</v>
      </c>
      <c r="AO477">
        <v>0</v>
      </c>
      <c r="AP477">
        <v>1</v>
      </c>
      <c r="AQ477">
        <v>0</v>
      </c>
      <c r="AR477">
        <v>0</v>
      </c>
      <c r="AS477">
        <v>0</v>
      </c>
      <c r="AT477">
        <v>0</v>
      </c>
      <c r="AU477">
        <v>0</v>
      </c>
      <c r="AV477">
        <v>1</v>
      </c>
      <c r="AW477">
        <v>0</v>
      </c>
      <c r="AX477">
        <v>0</v>
      </c>
      <c r="AY477">
        <v>0</v>
      </c>
      <c r="AZ477">
        <v>0</v>
      </c>
      <c r="BA477">
        <v>0</v>
      </c>
      <c r="BB477">
        <v>0</v>
      </c>
      <c r="BC477">
        <v>1</v>
      </c>
      <c r="BD477">
        <v>0</v>
      </c>
      <c r="BE477">
        <v>15.4</v>
      </c>
      <c r="BF477">
        <v>0</v>
      </c>
      <c r="BG477">
        <v>0</v>
      </c>
      <c r="BH477">
        <v>0</v>
      </c>
      <c r="BI477">
        <v>1</v>
      </c>
      <c r="BJ477">
        <v>0</v>
      </c>
      <c r="BK477">
        <v>0</v>
      </c>
    </row>
    <row r="478" spans="1:63" x14ac:dyDescent="0.25">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2.4</v>
      </c>
      <c r="P478">
        <v>1</v>
      </c>
      <c r="Q478" s="3">
        <v>0</v>
      </c>
      <c r="R478">
        <v>2.2999999999999998</v>
      </c>
      <c r="S478" s="3">
        <v>0</v>
      </c>
      <c r="T478" s="3">
        <v>0</v>
      </c>
      <c r="U478">
        <v>0</v>
      </c>
      <c r="V478">
        <v>1</v>
      </c>
      <c r="W478">
        <v>0</v>
      </c>
      <c r="X478">
        <v>0</v>
      </c>
      <c r="Y478">
        <v>0</v>
      </c>
      <c r="Z478">
        <v>0</v>
      </c>
      <c r="AA478">
        <v>0</v>
      </c>
      <c r="AB478">
        <v>0</v>
      </c>
      <c r="AC478">
        <v>1</v>
      </c>
      <c r="AD478">
        <v>0</v>
      </c>
      <c r="AE478">
        <v>0</v>
      </c>
      <c r="AF478">
        <v>0</v>
      </c>
      <c r="AG478">
        <v>0</v>
      </c>
      <c r="AH478">
        <v>0</v>
      </c>
      <c r="AI478">
        <v>1</v>
      </c>
      <c r="AJ478">
        <v>0</v>
      </c>
      <c r="AK478">
        <v>0</v>
      </c>
      <c r="AL478">
        <v>0</v>
      </c>
      <c r="AM478">
        <v>0</v>
      </c>
      <c r="AN478">
        <v>0</v>
      </c>
      <c r="AO478">
        <v>2.4</v>
      </c>
      <c r="AP478">
        <v>1</v>
      </c>
      <c r="AQ478">
        <v>2.2999999999999998</v>
      </c>
      <c r="AR478">
        <v>2.5</v>
      </c>
      <c r="AS478">
        <v>2.5</v>
      </c>
      <c r="AT478">
        <v>0</v>
      </c>
      <c r="AU478">
        <v>0</v>
      </c>
      <c r="AV478">
        <v>1</v>
      </c>
      <c r="AW478">
        <v>2.5</v>
      </c>
      <c r="AX478">
        <v>0</v>
      </c>
      <c r="AY478">
        <v>0</v>
      </c>
      <c r="AZ478">
        <v>2.4</v>
      </c>
      <c r="BA478">
        <v>4.8</v>
      </c>
      <c r="BB478">
        <v>2.4</v>
      </c>
      <c r="BC478">
        <v>1</v>
      </c>
      <c r="BD478">
        <v>0</v>
      </c>
      <c r="BE478">
        <v>0</v>
      </c>
      <c r="BF478">
        <v>0</v>
      </c>
      <c r="BG478">
        <v>0</v>
      </c>
      <c r="BH478">
        <v>0</v>
      </c>
      <c r="BI478">
        <v>1</v>
      </c>
      <c r="BJ478">
        <v>0</v>
      </c>
      <c r="BK478">
        <v>0</v>
      </c>
    </row>
    <row r="479" spans="1:63" x14ac:dyDescent="0.25">
      <c r="A479" s="3">
        <v>7</v>
      </c>
      <c r="B479" s="1">
        <v>7109</v>
      </c>
      <c r="C479" s="3" t="s">
        <v>786</v>
      </c>
      <c r="D479" t="s">
        <v>1413</v>
      </c>
      <c r="E479" s="3">
        <v>2</v>
      </c>
      <c r="F479" t="s">
        <v>13769</v>
      </c>
      <c r="G479" s="3">
        <v>220104005</v>
      </c>
      <c r="H479">
        <v>220104</v>
      </c>
      <c r="I479" s="3" t="s">
        <v>13768</v>
      </c>
      <c r="J479" t="s">
        <v>10393</v>
      </c>
      <c r="K479" s="3">
        <v>2</v>
      </c>
      <c r="L479">
        <v>7.3</v>
      </c>
      <c r="M479" s="3">
        <v>7.3</v>
      </c>
      <c r="N479">
        <v>7.2</v>
      </c>
      <c r="O479" s="3">
        <v>9.5</v>
      </c>
      <c r="P479">
        <v>1</v>
      </c>
      <c r="Q479" s="3">
        <v>9.3000000000000007</v>
      </c>
      <c r="R479">
        <v>10.199999999999999</v>
      </c>
      <c r="S479" s="3">
        <v>2.5</v>
      </c>
      <c r="T479" s="3">
        <v>2.5</v>
      </c>
      <c r="U479">
        <v>2.5</v>
      </c>
      <c r="V479">
        <v>5.0999999999999996</v>
      </c>
      <c r="W479">
        <v>2.5</v>
      </c>
      <c r="X479">
        <v>6.5</v>
      </c>
      <c r="Y479">
        <v>2.4</v>
      </c>
      <c r="Z479">
        <v>2.4</v>
      </c>
      <c r="AA479">
        <v>7.2</v>
      </c>
      <c r="AB479">
        <v>2.4</v>
      </c>
      <c r="AC479">
        <v>2.4</v>
      </c>
      <c r="AD479">
        <v>7</v>
      </c>
      <c r="AE479">
        <v>5.0999999999999996</v>
      </c>
      <c r="AF479">
        <v>0</v>
      </c>
      <c r="AG479">
        <v>2.5</v>
      </c>
      <c r="AH479">
        <v>0</v>
      </c>
      <c r="AI479">
        <v>7.6</v>
      </c>
      <c r="AJ479">
        <v>5.0999999999999996</v>
      </c>
      <c r="AK479">
        <v>0</v>
      </c>
      <c r="AL479">
        <v>2.4</v>
      </c>
      <c r="AM479">
        <v>4.8</v>
      </c>
      <c r="AN479">
        <v>0</v>
      </c>
      <c r="AO479">
        <v>7.1</v>
      </c>
      <c r="AP479">
        <v>7.1</v>
      </c>
      <c r="AQ479">
        <v>7</v>
      </c>
      <c r="AR479">
        <v>7.6</v>
      </c>
      <c r="AS479">
        <v>5.0999999999999996</v>
      </c>
      <c r="AT479">
        <v>5.0999999999999996</v>
      </c>
      <c r="AU479">
        <v>2.5</v>
      </c>
      <c r="AV479">
        <v>12.7</v>
      </c>
      <c r="AW479">
        <v>12.7</v>
      </c>
      <c r="AX479">
        <v>0</v>
      </c>
      <c r="AY479">
        <v>4.9000000000000004</v>
      </c>
      <c r="AZ479">
        <v>21.8</v>
      </c>
      <c r="BA479">
        <v>7.2</v>
      </c>
      <c r="BB479">
        <v>2.4</v>
      </c>
      <c r="BC479">
        <v>7.1</v>
      </c>
      <c r="BD479">
        <v>2.2999999999999998</v>
      </c>
      <c r="BE479">
        <v>0</v>
      </c>
      <c r="BF479">
        <v>2.5</v>
      </c>
      <c r="BG479">
        <v>2.5</v>
      </c>
      <c r="BH479">
        <v>5.0999999999999996</v>
      </c>
      <c r="BI479">
        <v>2.5</v>
      </c>
      <c r="BJ479">
        <v>7.6</v>
      </c>
      <c r="BK479">
        <v>2.5</v>
      </c>
    </row>
    <row r="480" spans="1:63" x14ac:dyDescent="0.25">
      <c r="A480" s="3">
        <v>7</v>
      </c>
      <c r="B480" s="1">
        <v>7109</v>
      </c>
      <c r="C480" s="3" t="s">
        <v>786</v>
      </c>
      <c r="D480" t="s">
        <v>1413</v>
      </c>
      <c r="E480" s="3">
        <v>3</v>
      </c>
      <c r="F480" t="s">
        <v>13367</v>
      </c>
      <c r="G480" s="3">
        <v>220104005</v>
      </c>
      <c r="H480">
        <v>220104</v>
      </c>
      <c r="I480" s="3" t="s">
        <v>13768</v>
      </c>
      <c r="J480" t="s">
        <v>10393</v>
      </c>
      <c r="K480" s="3">
        <v>3</v>
      </c>
      <c r="L480">
        <v>7.3</v>
      </c>
      <c r="M480" s="3">
        <v>7.3</v>
      </c>
      <c r="N480">
        <v>7.2</v>
      </c>
      <c r="O480" s="3">
        <v>7.1</v>
      </c>
      <c r="P480">
        <v>1</v>
      </c>
      <c r="Q480" s="3">
        <v>9.3000000000000007</v>
      </c>
      <c r="R480">
        <v>7.6</v>
      </c>
      <c r="S480" s="3">
        <v>2.5</v>
      </c>
      <c r="T480" s="3">
        <v>2.5</v>
      </c>
      <c r="U480">
        <v>2.5</v>
      </c>
      <c r="V480">
        <v>5.0999999999999996</v>
      </c>
      <c r="W480">
        <v>2.5</v>
      </c>
      <c r="X480">
        <v>6.5</v>
      </c>
      <c r="Y480">
        <v>2.4</v>
      </c>
      <c r="Z480">
        <v>2.4</v>
      </c>
      <c r="AA480">
        <v>7.2</v>
      </c>
      <c r="AB480">
        <v>2.4</v>
      </c>
      <c r="AC480">
        <v>2.4</v>
      </c>
      <c r="AD480">
        <v>7</v>
      </c>
      <c r="AE480">
        <v>5.0999999999999996</v>
      </c>
      <c r="AF480">
        <v>0</v>
      </c>
      <c r="AG480">
        <v>2.5</v>
      </c>
      <c r="AH480">
        <v>0</v>
      </c>
      <c r="AI480">
        <v>7.6</v>
      </c>
      <c r="AJ480">
        <v>5.0999999999999996</v>
      </c>
      <c r="AK480">
        <v>0</v>
      </c>
      <c r="AL480">
        <v>2.4</v>
      </c>
      <c r="AM480">
        <v>4.8</v>
      </c>
      <c r="AN480">
        <v>0</v>
      </c>
      <c r="AO480">
        <v>4.8</v>
      </c>
      <c r="AP480">
        <v>7.1</v>
      </c>
      <c r="AQ480">
        <v>4.7</v>
      </c>
      <c r="AR480">
        <v>5.0999999999999996</v>
      </c>
      <c r="AS480">
        <v>2.5</v>
      </c>
      <c r="AT480">
        <v>5.0999999999999996</v>
      </c>
      <c r="AU480">
        <v>2.5</v>
      </c>
      <c r="AV480">
        <v>12.7</v>
      </c>
      <c r="AW480">
        <v>10.1</v>
      </c>
      <c r="AX480">
        <v>0</v>
      </c>
      <c r="AY480">
        <v>4.9000000000000004</v>
      </c>
      <c r="AZ480">
        <v>19.399999999999999</v>
      </c>
      <c r="BA480">
        <v>2.4</v>
      </c>
      <c r="BB480">
        <v>0</v>
      </c>
      <c r="BC480">
        <v>7.1</v>
      </c>
      <c r="BD480">
        <v>2.2999999999999998</v>
      </c>
      <c r="BE480">
        <v>0</v>
      </c>
      <c r="BF480">
        <v>2.5</v>
      </c>
      <c r="BG480">
        <v>2.5</v>
      </c>
      <c r="BH480">
        <v>5.0999999999999996</v>
      </c>
      <c r="BI480">
        <v>2.5</v>
      </c>
      <c r="BJ480">
        <v>7.6</v>
      </c>
      <c r="BK480">
        <v>2.5</v>
      </c>
    </row>
    <row r="481" spans="1:63" x14ac:dyDescent="0.25">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2.4</v>
      </c>
      <c r="P481">
        <v>1</v>
      </c>
      <c r="Q481" s="3">
        <v>0</v>
      </c>
      <c r="R481">
        <v>2.5</v>
      </c>
      <c r="S481" s="3">
        <v>0</v>
      </c>
      <c r="T481" s="3">
        <v>0</v>
      </c>
      <c r="U481">
        <v>0</v>
      </c>
      <c r="V481">
        <v>1</v>
      </c>
      <c r="W481">
        <v>0</v>
      </c>
      <c r="X481">
        <v>0</v>
      </c>
      <c r="Y481">
        <v>0</v>
      </c>
      <c r="Z481">
        <v>0</v>
      </c>
      <c r="AA481">
        <v>0</v>
      </c>
      <c r="AB481">
        <v>0</v>
      </c>
      <c r="AC481">
        <v>1</v>
      </c>
      <c r="AD481">
        <v>0</v>
      </c>
      <c r="AE481">
        <v>0</v>
      </c>
      <c r="AF481">
        <v>0</v>
      </c>
      <c r="AG481">
        <v>0</v>
      </c>
      <c r="AH481">
        <v>0</v>
      </c>
      <c r="AI481">
        <v>1</v>
      </c>
      <c r="AJ481">
        <v>0</v>
      </c>
      <c r="AK481">
        <v>0</v>
      </c>
      <c r="AL481">
        <v>0</v>
      </c>
      <c r="AM481">
        <v>0</v>
      </c>
      <c r="AN481">
        <v>0</v>
      </c>
      <c r="AO481">
        <v>2.4</v>
      </c>
      <c r="AP481">
        <v>1</v>
      </c>
      <c r="AQ481">
        <v>2.2999999999999998</v>
      </c>
      <c r="AR481">
        <v>2.5</v>
      </c>
      <c r="AS481">
        <v>2.5</v>
      </c>
      <c r="AT481">
        <v>0</v>
      </c>
      <c r="AU481">
        <v>0</v>
      </c>
      <c r="AV481">
        <v>1</v>
      </c>
      <c r="AW481">
        <v>2.5</v>
      </c>
      <c r="AX481">
        <v>0</v>
      </c>
      <c r="AY481">
        <v>0</v>
      </c>
      <c r="AZ481">
        <v>2.4</v>
      </c>
      <c r="BA481">
        <v>4.8</v>
      </c>
      <c r="BB481">
        <v>2.4</v>
      </c>
      <c r="BC481">
        <v>1</v>
      </c>
      <c r="BD481">
        <v>0</v>
      </c>
      <c r="BE481">
        <v>0</v>
      </c>
      <c r="BF481">
        <v>0</v>
      </c>
      <c r="BG481">
        <v>0</v>
      </c>
      <c r="BH481">
        <v>0</v>
      </c>
      <c r="BI481">
        <v>1</v>
      </c>
      <c r="BJ481">
        <v>0</v>
      </c>
      <c r="BK481">
        <v>0</v>
      </c>
    </row>
    <row r="482" spans="1:63" x14ac:dyDescent="0.25">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1</v>
      </c>
      <c r="Q482" s="3">
        <v>0</v>
      </c>
      <c r="R482">
        <v>0</v>
      </c>
      <c r="S482" s="3">
        <v>0</v>
      </c>
      <c r="T482" s="3">
        <v>0</v>
      </c>
      <c r="U482">
        <v>0</v>
      </c>
      <c r="V482">
        <v>1</v>
      </c>
      <c r="W482">
        <v>0</v>
      </c>
      <c r="X482">
        <v>0</v>
      </c>
      <c r="Y482">
        <v>0</v>
      </c>
      <c r="Z482">
        <v>0</v>
      </c>
      <c r="AA482">
        <v>0</v>
      </c>
      <c r="AB482">
        <v>0</v>
      </c>
      <c r="AC482">
        <v>1</v>
      </c>
      <c r="AD482">
        <v>0</v>
      </c>
      <c r="AE482">
        <v>0</v>
      </c>
      <c r="AF482">
        <v>0</v>
      </c>
      <c r="AG482">
        <v>0</v>
      </c>
      <c r="AH482">
        <v>0</v>
      </c>
      <c r="AI482">
        <v>1</v>
      </c>
      <c r="AJ482">
        <v>0</v>
      </c>
      <c r="AK482">
        <v>0</v>
      </c>
      <c r="AL482">
        <v>0</v>
      </c>
      <c r="AM482">
        <v>0</v>
      </c>
      <c r="AN482">
        <v>0</v>
      </c>
      <c r="AO482">
        <v>0</v>
      </c>
      <c r="AP482">
        <v>1</v>
      </c>
      <c r="AQ482">
        <v>0</v>
      </c>
      <c r="AR482">
        <v>0</v>
      </c>
      <c r="AS482">
        <v>11.5</v>
      </c>
      <c r="AT482">
        <v>0</v>
      </c>
      <c r="AU482">
        <v>0</v>
      </c>
      <c r="AV482">
        <v>1</v>
      </c>
      <c r="AW482">
        <v>11.2</v>
      </c>
      <c r="AX482">
        <v>0</v>
      </c>
      <c r="AY482">
        <v>0</v>
      </c>
      <c r="AZ482">
        <v>0</v>
      </c>
      <c r="BA482">
        <v>0</v>
      </c>
      <c r="BB482">
        <v>0</v>
      </c>
      <c r="BC482">
        <v>1</v>
      </c>
      <c r="BD482">
        <v>0</v>
      </c>
      <c r="BE482">
        <v>0</v>
      </c>
      <c r="BF482">
        <v>0</v>
      </c>
      <c r="BG482">
        <v>0</v>
      </c>
      <c r="BH482">
        <v>0</v>
      </c>
      <c r="BI482">
        <v>1</v>
      </c>
      <c r="BJ482">
        <v>0</v>
      </c>
      <c r="BK482">
        <v>0</v>
      </c>
    </row>
    <row r="483" spans="1:63" x14ac:dyDescent="0.25">
      <c r="A483" s="3">
        <v>7</v>
      </c>
      <c r="B483" s="1">
        <v>7110</v>
      </c>
      <c r="C483" s="3" t="s">
        <v>786</v>
      </c>
      <c r="D483" t="s">
        <v>1416</v>
      </c>
      <c r="E483" s="3">
        <v>2</v>
      </c>
      <c r="F483" t="s">
        <v>13769</v>
      </c>
      <c r="G483" s="3">
        <v>220104005</v>
      </c>
      <c r="H483">
        <v>220104</v>
      </c>
      <c r="I483" s="3" t="s">
        <v>13768</v>
      </c>
      <c r="J483" t="s">
        <v>10393</v>
      </c>
      <c r="K483" s="3">
        <v>2</v>
      </c>
      <c r="L483">
        <v>11.7</v>
      </c>
      <c r="M483" s="3">
        <v>0</v>
      </c>
      <c r="N483">
        <v>0</v>
      </c>
      <c r="O483" s="3">
        <v>0</v>
      </c>
      <c r="P483">
        <v>1</v>
      </c>
      <c r="Q483" s="3">
        <v>0</v>
      </c>
      <c r="R483">
        <v>0</v>
      </c>
      <c r="S483" s="3">
        <v>0</v>
      </c>
      <c r="T483" s="3">
        <v>0</v>
      </c>
      <c r="U483">
        <v>11.4</v>
      </c>
      <c r="V483">
        <v>11.3</v>
      </c>
      <c r="W483">
        <v>0</v>
      </c>
      <c r="X483">
        <v>0</v>
      </c>
      <c r="Y483">
        <v>0</v>
      </c>
      <c r="Z483">
        <v>11.6</v>
      </c>
      <c r="AA483">
        <v>0</v>
      </c>
      <c r="AB483">
        <v>0</v>
      </c>
      <c r="AC483">
        <v>1</v>
      </c>
      <c r="AD483">
        <v>0</v>
      </c>
      <c r="AE483">
        <v>0</v>
      </c>
      <c r="AF483">
        <v>0</v>
      </c>
      <c r="AG483">
        <v>0</v>
      </c>
      <c r="AH483">
        <v>11.4</v>
      </c>
      <c r="AI483">
        <v>11.3</v>
      </c>
      <c r="AJ483">
        <v>0</v>
      </c>
      <c r="AK483">
        <v>0</v>
      </c>
      <c r="AL483">
        <v>0</v>
      </c>
      <c r="AM483">
        <v>11.6</v>
      </c>
      <c r="AN483">
        <v>0</v>
      </c>
      <c r="AO483">
        <v>0</v>
      </c>
      <c r="AP483">
        <v>1</v>
      </c>
      <c r="AQ483">
        <v>0</v>
      </c>
      <c r="AR483">
        <v>0</v>
      </c>
      <c r="AS483">
        <v>11.5</v>
      </c>
      <c r="AT483">
        <v>0</v>
      </c>
      <c r="AU483">
        <v>11.3</v>
      </c>
      <c r="AV483">
        <v>1</v>
      </c>
      <c r="AW483">
        <v>22.4</v>
      </c>
      <c r="AX483">
        <v>0</v>
      </c>
      <c r="AY483">
        <v>0</v>
      </c>
      <c r="AZ483">
        <v>11.6</v>
      </c>
      <c r="BA483">
        <v>0</v>
      </c>
      <c r="BB483">
        <v>11.3</v>
      </c>
      <c r="BC483">
        <v>11.2</v>
      </c>
      <c r="BD483">
        <v>11</v>
      </c>
      <c r="BE483">
        <v>11.6</v>
      </c>
      <c r="BF483">
        <v>0</v>
      </c>
      <c r="BG483">
        <v>0</v>
      </c>
      <c r="BH483">
        <v>0</v>
      </c>
      <c r="BI483">
        <v>1</v>
      </c>
      <c r="BJ483">
        <v>0</v>
      </c>
      <c r="BK483">
        <v>0</v>
      </c>
    </row>
    <row r="484" spans="1:63" x14ac:dyDescent="0.25">
      <c r="A484" s="3">
        <v>7</v>
      </c>
      <c r="B484" s="1">
        <v>7110</v>
      </c>
      <c r="C484" s="3" t="s">
        <v>786</v>
      </c>
      <c r="D484" t="s">
        <v>1416</v>
      </c>
      <c r="E484" s="3">
        <v>3</v>
      </c>
      <c r="F484" t="s">
        <v>13367</v>
      </c>
      <c r="G484" s="3">
        <v>220104005</v>
      </c>
      <c r="H484">
        <v>220104</v>
      </c>
      <c r="I484" s="3" t="s">
        <v>13768</v>
      </c>
      <c r="J484" t="s">
        <v>10393</v>
      </c>
      <c r="K484" s="3">
        <v>3</v>
      </c>
      <c r="L484">
        <v>11.7</v>
      </c>
      <c r="M484" s="3">
        <v>0</v>
      </c>
      <c r="N484">
        <v>0</v>
      </c>
      <c r="O484" s="3">
        <v>0</v>
      </c>
      <c r="P484">
        <v>1</v>
      </c>
      <c r="Q484" s="3">
        <v>0</v>
      </c>
      <c r="R484">
        <v>0</v>
      </c>
      <c r="S484" s="3">
        <v>0</v>
      </c>
      <c r="T484" s="3">
        <v>0</v>
      </c>
      <c r="U484">
        <v>11.4</v>
      </c>
      <c r="V484">
        <v>11.3</v>
      </c>
      <c r="W484">
        <v>0</v>
      </c>
      <c r="X484">
        <v>0</v>
      </c>
      <c r="Y484">
        <v>0</v>
      </c>
      <c r="Z484">
        <v>11.6</v>
      </c>
      <c r="AA484">
        <v>0</v>
      </c>
      <c r="AB484">
        <v>0</v>
      </c>
      <c r="AC484">
        <v>1</v>
      </c>
      <c r="AD484">
        <v>0</v>
      </c>
      <c r="AE484">
        <v>0</v>
      </c>
      <c r="AF484">
        <v>0</v>
      </c>
      <c r="AG484">
        <v>0</v>
      </c>
      <c r="AH484">
        <v>11.4</v>
      </c>
      <c r="AI484">
        <v>11.3</v>
      </c>
      <c r="AJ484">
        <v>0</v>
      </c>
      <c r="AK484">
        <v>0</v>
      </c>
      <c r="AL484">
        <v>0</v>
      </c>
      <c r="AM484">
        <v>11.6</v>
      </c>
      <c r="AN484">
        <v>0</v>
      </c>
      <c r="AO484">
        <v>0</v>
      </c>
      <c r="AP484">
        <v>1</v>
      </c>
      <c r="AQ484">
        <v>0</v>
      </c>
      <c r="AR484">
        <v>0</v>
      </c>
      <c r="AS484">
        <v>0</v>
      </c>
      <c r="AT484">
        <v>0</v>
      </c>
      <c r="AU484">
        <v>11.3</v>
      </c>
      <c r="AV484">
        <v>1</v>
      </c>
      <c r="AW484">
        <v>11.2</v>
      </c>
      <c r="AX484">
        <v>0</v>
      </c>
      <c r="AY484">
        <v>0</v>
      </c>
      <c r="AZ484">
        <v>11.6</v>
      </c>
      <c r="BA484">
        <v>0</v>
      </c>
      <c r="BB484">
        <v>11.3</v>
      </c>
      <c r="BC484">
        <v>11.2</v>
      </c>
      <c r="BD484">
        <v>11</v>
      </c>
      <c r="BE484">
        <v>11.6</v>
      </c>
      <c r="BF484">
        <v>0</v>
      </c>
      <c r="BG484">
        <v>0</v>
      </c>
      <c r="BH484">
        <v>0</v>
      </c>
      <c r="BI484">
        <v>1</v>
      </c>
      <c r="BJ484">
        <v>0</v>
      </c>
      <c r="BK484">
        <v>0</v>
      </c>
    </row>
    <row r="485" spans="1:63" x14ac:dyDescent="0.25">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1</v>
      </c>
      <c r="Q485" s="3">
        <v>0</v>
      </c>
      <c r="R485">
        <v>0</v>
      </c>
      <c r="S485" s="3">
        <v>0</v>
      </c>
      <c r="T485" s="3">
        <v>0</v>
      </c>
      <c r="U485">
        <v>0</v>
      </c>
      <c r="V485">
        <v>1</v>
      </c>
      <c r="W485">
        <v>0</v>
      </c>
      <c r="X485">
        <v>0</v>
      </c>
      <c r="Y485">
        <v>0</v>
      </c>
      <c r="Z485">
        <v>0</v>
      </c>
      <c r="AA485">
        <v>0</v>
      </c>
      <c r="AB485">
        <v>0</v>
      </c>
      <c r="AC485">
        <v>1</v>
      </c>
      <c r="AD485">
        <v>0</v>
      </c>
      <c r="AE485">
        <v>0</v>
      </c>
      <c r="AF485">
        <v>0</v>
      </c>
      <c r="AG485">
        <v>0</v>
      </c>
      <c r="AH485">
        <v>0</v>
      </c>
      <c r="AI485">
        <v>1</v>
      </c>
      <c r="AJ485">
        <v>0</v>
      </c>
      <c r="AK485">
        <v>0</v>
      </c>
      <c r="AL485">
        <v>0</v>
      </c>
      <c r="AM485">
        <v>0</v>
      </c>
      <c r="AN485">
        <v>0</v>
      </c>
      <c r="AO485">
        <v>0</v>
      </c>
      <c r="AP485">
        <v>1</v>
      </c>
      <c r="AQ485">
        <v>0</v>
      </c>
      <c r="AR485">
        <v>0</v>
      </c>
      <c r="AS485">
        <v>11.5</v>
      </c>
      <c r="AT485">
        <v>0</v>
      </c>
      <c r="AU485">
        <v>0</v>
      </c>
      <c r="AV485">
        <v>1</v>
      </c>
      <c r="AW485">
        <v>11.2</v>
      </c>
      <c r="AX485">
        <v>0</v>
      </c>
      <c r="AY485">
        <v>0</v>
      </c>
      <c r="AZ485">
        <v>0</v>
      </c>
      <c r="BA485">
        <v>0</v>
      </c>
      <c r="BB485">
        <v>0</v>
      </c>
      <c r="BC485">
        <v>1</v>
      </c>
      <c r="BD485">
        <v>0</v>
      </c>
      <c r="BE485">
        <v>0</v>
      </c>
      <c r="BF485">
        <v>0</v>
      </c>
      <c r="BG485">
        <v>0</v>
      </c>
      <c r="BH485">
        <v>0</v>
      </c>
      <c r="BI485">
        <v>1</v>
      </c>
      <c r="BJ485">
        <v>0</v>
      </c>
      <c r="BK485">
        <v>0</v>
      </c>
    </row>
    <row r="486" spans="1:63" x14ac:dyDescent="0.25">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2.2999999999999998</v>
      </c>
      <c r="Q486" s="3">
        <v>4.5999999999999996</v>
      </c>
      <c r="R486">
        <v>0</v>
      </c>
      <c r="S486" s="3">
        <v>0</v>
      </c>
      <c r="T486" s="3">
        <v>0</v>
      </c>
      <c r="U486">
        <v>0</v>
      </c>
      <c r="V486">
        <v>2.2999999999999998</v>
      </c>
      <c r="W486">
        <v>0</v>
      </c>
      <c r="X486">
        <v>0</v>
      </c>
      <c r="Y486">
        <v>0</v>
      </c>
      <c r="Z486">
        <v>0</v>
      </c>
      <c r="AA486">
        <v>0</v>
      </c>
      <c r="AB486">
        <v>0</v>
      </c>
      <c r="AC486">
        <v>1</v>
      </c>
      <c r="AD486">
        <v>0</v>
      </c>
      <c r="AE486">
        <v>0</v>
      </c>
      <c r="AF486">
        <v>0</v>
      </c>
      <c r="AG486">
        <v>0</v>
      </c>
      <c r="AH486">
        <v>0</v>
      </c>
      <c r="AI486">
        <v>1</v>
      </c>
      <c r="AJ486">
        <v>0</v>
      </c>
      <c r="AK486">
        <v>0</v>
      </c>
      <c r="AL486">
        <v>0</v>
      </c>
      <c r="AM486">
        <v>0</v>
      </c>
      <c r="AN486">
        <v>0</v>
      </c>
      <c r="AO486">
        <v>0</v>
      </c>
      <c r="AP486">
        <v>1</v>
      </c>
      <c r="AQ486">
        <v>0</v>
      </c>
      <c r="AR486">
        <v>2.2999999999999998</v>
      </c>
      <c r="AS486">
        <v>0</v>
      </c>
      <c r="AT486">
        <v>0</v>
      </c>
      <c r="AU486">
        <v>0</v>
      </c>
      <c r="AV486">
        <v>1</v>
      </c>
      <c r="AW486">
        <v>2.2999999999999998</v>
      </c>
      <c r="AX486">
        <v>2.2999999999999998</v>
      </c>
      <c r="AY486">
        <v>2.2999999999999998</v>
      </c>
      <c r="AZ486">
        <v>0</v>
      </c>
      <c r="BA486">
        <v>2.2999999999999998</v>
      </c>
      <c r="BB486">
        <v>0</v>
      </c>
      <c r="BC486">
        <v>1</v>
      </c>
      <c r="BD486">
        <v>2.2999999999999998</v>
      </c>
      <c r="BE486">
        <v>0</v>
      </c>
      <c r="BF486">
        <v>2.2999999999999998</v>
      </c>
      <c r="BG486">
        <v>2.2999999999999998</v>
      </c>
      <c r="BH486">
        <v>0</v>
      </c>
      <c r="BI486">
        <v>1</v>
      </c>
      <c r="BJ486">
        <v>0</v>
      </c>
      <c r="BK486">
        <v>0</v>
      </c>
    </row>
    <row r="487" spans="1:63" x14ac:dyDescent="0.25">
      <c r="A487" s="3">
        <v>7</v>
      </c>
      <c r="B487" s="1">
        <v>7201</v>
      </c>
      <c r="C487" s="3" t="s">
        <v>786</v>
      </c>
      <c r="D487" t="s">
        <v>1419</v>
      </c>
      <c r="E487" s="3">
        <v>2</v>
      </c>
      <c r="F487" t="s">
        <v>13769</v>
      </c>
      <c r="G487" s="3">
        <v>220104005</v>
      </c>
      <c r="H487">
        <v>220104</v>
      </c>
      <c r="I487" s="3" t="s">
        <v>13768</v>
      </c>
      <c r="J487" t="s">
        <v>10393</v>
      </c>
      <c r="K487" s="3">
        <v>2</v>
      </c>
      <c r="L487">
        <v>4.7</v>
      </c>
      <c r="M487" s="3">
        <v>4.7</v>
      </c>
      <c r="N487">
        <v>2.2999999999999998</v>
      </c>
      <c r="O487" s="3">
        <v>4.7</v>
      </c>
      <c r="P487">
        <v>2.2999999999999998</v>
      </c>
      <c r="Q487" s="3">
        <v>4.5999999999999996</v>
      </c>
      <c r="R487">
        <v>4.5999999999999996</v>
      </c>
      <c r="S487" s="3">
        <v>0</v>
      </c>
      <c r="T487" s="3">
        <v>2.2999999999999998</v>
      </c>
      <c r="U487">
        <v>4.5999999999999996</v>
      </c>
      <c r="V487">
        <v>6.9</v>
      </c>
      <c r="W487">
        <v>4.5999999999999996</v>
      </c>
      <c r="X487">
        <v>2.2999999999999998</v>
      </c>
      <c r="Y487">
        <v>2.2999999999999998</v>
      </c>
      <c r="Z487">
        <v>0</v>
      </c>
      <c r="AA487">
        <v>7</v>
      </c>
      <c r="AB487">
        <v>2.2999999999999998</v>
      </c>
      <c r="AC487">
        <v>4.5999999999999996</v>
      </c>
      <c r="AD487">
        <v>4.5999999999999996</v>
      </c>
      <c r="AE487">
        <v>4.5999999999999996</v>
      </c>
      <c r="AF487">
        <v>2.2999999999999998</v>
      </c>
      <c r="AG487">
        <v>2.2999999999999998</v>
      </c>
      <c r="AH487">
        <v>4.5999999999999996</v>
      </c>
      <c r="AI487">
        <v>4.5999999999999996</v>
      </c>
      <c r="AJ487">
        <v>6.9</v>
      </c>
      <c r="AK487">
        <v>2.2999999999999998</v>
      </c>
      <c r="AL487">
        <v>2.2999999999999998</v>
      </c>
      <c r="AM487">
        <v>0</v>
      </c>
      <c r="AN487">
        <v>4.7</v>
      </c>
      <c r="AO487">
        <v>2.2999999999999998</v>
      </c>
      <c r="AP487">
        <v>2.2999999999999998</v>
      </c>
      <c r="AQ487">
        <v>11.6</v>
      </c>
      <c r="AR487">
        <v>7</v>
      </c>
      <c r="AS487">
        <v>0</v>
      </c>
      <c r="AT487">
        <v>2.2999999999999998</v>
      </c>
      <c r="AU487">
        <v>4.5999999999999996</v>
      </c>
      <c r="AV487">
        <v>6.9</v>
      </c>
      <c r="AW487">
        <v>6.9</v>
      </c>
      <c r="AX487">
        <v>4.5</v>
      </c>
      <c r="AY487">
        <v>2.2999999999999998</v>
      </c>
      <c r="AZ487">
        <v>0</v>
      </c>
      <c r="BA487">
        <v>4.7</v>
      </c>
      <c r="BB487">
        <v>9.3000000000000007</v>
      </c>
      <c r="BC487">
        <v>1</v>
      </c>
      <c r="BD487">
        <v>4.5999999999999996</v>
      </c>
      <c r="BE487">
        <v>11.6</v>
      </c>
      <c r="BF487">
        <v>2.2999999999999998</v>
      </c>
      <c r="BG487">
        <v>9.1999999999999993</v>
      </c>
      <c r="BH487">
        <v>0</v>
      </c>
      <c r="BI487">
        <v>1</v>
      </c>
      <c r="BJ487">
        <v>2.2999999999999998</v>
      </c>
      <c r="BK487">
        <v>2.2999999999999998</v>
      </c>
    </row>
    <row r="488" spans="1:63" x14ac:dyDescent="0.25">
      <c r="A488" s="3">
        <v>7</v>
      </c>
      <c r="B488" s="1">
        <v>7201</v>
      </c>
      <c r="C488" s="3" t="s">
        <v>786</v>
      </c>
      <c r="D488" t="s">
        <v>1419</v>
      </c>
      <c r="E488" s="3">
        <v>3</v>
      </c>
      <c r="F488" t="s">
        <v>13367</v>
      </c>
      <c r="G488" s="3">
        <v>220104005</v>
      </c>
      <c r="H488">
        <v>220104</v>
      </c>
      <c r="I488" s="3" t="s">
        <v>13768</v>
      </c>
      <c r="J488" t="s">
        <v>10393</v>
      </c>
      <c r="K488" s="3">
        <v>3</v>
      </c>
      <c r="L488">
        <v>4.7</v>
      </c>
      <c r="M488" s="3">
        <v>4.7</v>
      </c>
      <c r="N488">
        <v>2.2999999999999998</v>
      </c>
      <c r="O488" s="3">
        <v>4.7</v>
      </c>
      <c r="P488">
        <v>1</v>
      </c>
      <c r="Q488" s="3">
        <v>0</v>
      </c>
      <c r="R488">
        <v>4.5999999999999996</v>
      </c>
      <c r="S488" s="3">
        <v>0</v>
      </c>
      <c r="T488" s="3">
        <v>2.2999999999999998</v>
      </c>
      <c r="U488">
        <v>4.5999999999999996</v>
      </c>
      <c r="V488">
        <v>4.5999999999999996</v>
      </c>
      <c r="W488">
        <v>4.5999999999999996</v>
      </c>
      <c r="X488">
        <v>2.2999999999999998</v>
      </c>
      <c r="Y488">
        <v>2.2999999999999998</v>
      </c>
      <c r="Z488">
        <v>0</v>
      </c>
      <c r="AA488">
        <v>7</v>
      </c>
      <c r="AB488">
        <v>2.2999999999999998</v>
      </c>
      <c r="AC488">
        <v>4.5999999999999996</v>
      </c>
      <c r="AD488">
        <v>4.5999999999999996</v>
      </c>
      <c r="AE488">
        <v>4.5999999999999996</v>
      </c>
      <c r="AF488">
        <v>2.2999999999999998</v>
      </c>
      <c r="AG488">
        <v>2.2999999999999998</v>
      </c>
      <c r="AH488">
        <v>4.5999999999999996</v>
      </c>
      <c r="AI488">
        <v>4.5999999999999996</v>
      </c>
      <c r="AJ488">
        <v>6.9</v>
      </c>
      <c r="AK488">
        <v>2.2999999999999998</v>
      </c>
      <c r="AL488">
        <v>2.2999999999999998</v>
      </c>
      <c r="AM488">
        <v>0</v>
      </c>
      <c r="AN488">
        <v>4.7</v>
      </c>
      <c r="AO488">
        <v>2.2999999999999998</v>
      </c>
      <c r="AP488">
        <v>2.2999999999999998</v>
      </c>
      <c r="AQ488">
        <v>11.6</v>
      </c>
      <c r="AR488">
        <v>4.5999999999999996</v>
      </c>
      <c r="AS488">
        <v>0</v>
      </c>
      <c r="AT488">
        <v>2.2999999999999998</v>
      </c>
      <c r="AU488">
        <v>4.5999999999999996</v>
      </c>
      <c r="AV488">
        <v>4.5999999999999996</v>
      </c>
      <c r="AW488">
        <v>4.5999999999999996</v>
      </c>
      <c r="AX488">
        <v>2.2999999999999998</v>
      </c>
      <c r="AY488">
        <v>0</v>
      </c>
      <c r="AZ488">
        <v>0</v>
      </c>
      <c r="BA488">
        <v>2.2999999999999998</v>
      </c>
      <c r="BB488">
        <v>9.3000000000000007</v>
      </c>
      <c r="BC488">
        <v>1</v>
      </c>
      <c r="BD488">
        <v>2.2999999999999998</v>
      </c>
      <c r="BE488">
        <v>11.6</v>
      </c>
      <c r="BF488">
        <v>0</v>
      </c>
      <c r="BG488">
        <v>6.9</v>
      </c>
      <c r="BH488">
        <v>0</v>
      </c>
      <c r="BI488">
        <v>1</v>
      </c>
      <c r="BJ488">
        <v>2.2999999999999998</v>
      </c>
      <c r="BK488">
        <v>2.2999999999999998</v>
      </c>
    </row>
    <row r="489" spans="1:63" x14ac:dyDescent="0.25">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2.2999999999999998</v>
      </c>
      <c r="Q489" s="3">
        <v>4.5999999999999996</v>
      </c>
      <c r="R489">
        <v>0</v>
      </c>
      <c r="S489" s="3">
        <v>0</v>
      </c>
      <c r="T489" s="3">
        <v>0</v>
      </c>
      <c r="U489">
        <v>0</v>
      </c>
      <c r="V489">
        <v>2.2999999999999998</v>
      </c>
      <c r="W489">
        <v>0</v>
      </c>
      <c r="X489">
        <v>0</v>
      </c>
      <c r="Y489">
        <v>0</v>
      </c>
      <c r="Z489">
        <v>0</v>
      </c>
      <c r="AA489">
        <v>0</v>
      </c>
      <c r="AB489">
        <v>0</v>
      </c>
      <c r="AC489">
        <v>1</v>
      </c>
      <c r="AD489">
        <v>0</v>
      </c>
      <c r="AE489">
        <v>0</v>
      </c>
      <c r="AF489">
        <v>0</v>
      </c>
      <c r="AG489">
        <v>0</v>
      </c>
      <c r="AH489">
        <v>0</v>
      </c>
      <c r="AI489">
        <v>1</v>
      </c>
      <c r="AJ489">
        <v>0</v>
      </c>
      <c r="AK489">
        <v>0</v>
      </c>
      <c r="AL489">
        <v>0</v>
      </c>
      <c r="AM489">
        <v>0</v>
      </c>
      <c r="AN489">
        <v>0</v>
      </c>
      <c r="AO489">
        <v>0</v>
      </c>
      <c r="AP489">
        <v>1</v>
      </c>
      <c r="AQ489">
        <v>0</v>
      </c>
      <c r="AR489">
        <v>2.2999999999999998</v>
      </c>
      <c r="AS489">
        <v>0</v>
      </c>
      <c r="AT489">
        <v>0</v>
      </c>
      <c r="AU489">
        <v>0</v>
      </c>
      <c r="AV489">
        <v>2.2999999999999998</v>
      </c>
      <c r="AW489">
        <v>2.2999999999999998</v>
      </c>
      <c r="AX489">
        <v>2.2999999999999998</v>
      </c>
      <c r="AY489">
        <v>2.2999999999999998</v>
      </c>
      <c r="AZ489">
        <v>0</v>
      </c>
      <c r="BA489">
        <v>2.2999999999999998</v>
      </c>
      <c r="BB489">
        <v>0</v>
      </c>
      <c r="BC489">
        <v>1</v>
      </c>
      <c r="BD489">
        <v>2.2999999999999998</v>
      </c>
      <c r="BE489">
        <v>0</v>
      </c>
      <c r="BF489">
        <v>2.2999999999999998</v>
      </c>
      <c r="BG489">
        <v>2.2999999999999998</v>
      </c>
      <c r="BH489">
        <v>0</v>
      </c>
      <c r="BI489">
        <v>1</v>
      </c>
      <c r="BJ489">
        <v>0</v>
      </c>
      <c r="BK489">
        <v>0</v>
      </c>
    </row>
    <row r="490" spans="1:63" x14ac:dyDescent="0.25">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10.7</v>
      </c>
      <c r="Q490" s="3">
        <v>0</v>
      </c>
      <c r="R490">
        <v>0</v>
      </c>
      <c r="S490" s="3">
        <v>0</v>
      </c>
      <c r="T490" s="3">
        <v>0</v>
      </c>
      <c r="U490">
        <v>0</v>
      </c>
      <c r="V490">
        <v>1</v>
      </c>
      <c r="W490">
        <v>0</v>
      </c>
      <c r="X490">
        <v>0</v>
      </c>
      <c r="Y490">
        <v>0</v>
      </c>
      <c r="Z490">
        <v>10.6</v>
      </c>
      <c r="AA490">
        <v>0</v>
      </c>
      <c r="AB490">
        <v>0</v>
      </c>
      <c r="AC490">
        <v>1</v>
      </c>
      <c r="AD490">
        <v>0</v>
      </c>
      <c r="AE490">
        <v>0</v>
      </c>
      <c r="AF490">
        <v>0</v>
      </c>
      <c r="AG490">
        <v>0</v>
      </c>
      <c r="AH490">
        <v>0</v>
      </c>
      <c r="AI490">
        <v>1</v>
      </c>
      <c r="AJ490">
        <v>0</v>
      </c>
      <c r="AK490">
        <v>0</v>
      </c>
      <c r="AL490">
        <v>0</v>
      </c>
      <c r="AM490">
        <v>10.6</v>
      </c>
      <c r="AN490">
        <v>0</v>
      </c>
      <c r="AO490">
        <v>10.6</v>
      </c>
      <c r="AP490">
        <v>1</v>
      </c>
      <c r="AQ490">
        <v>0</v>
      </c>
      <c r="AR490">
        <v>0</v>
      </c>
      <c r="AS490">
        <v>0</v>
      </c>
      <c r="AT490">
        <v>0</v>
      </c>
      <c r="AU490">
        <v>0</v>
      </c>
      <c r="AV490">
        <v>1</v>
      </c>
      <c r="AW490">
        <v>0</v>
      </c>
      <c r="AX490">
        <v>0</v>
      </c>
      <c r="AY490">
        <v>0</v>
      </c>
      <c r="AZ490">
        <v>0</v>
      </c>
      <c r="BA490">
        <v>10.6</v>
      </c>
      <c r="BB490">
        <v>0</v>
      </c>
      <c r="BC490">
        <v>1</v>
      </c>
      <c r="BD490">
        <v>0</v>
      </c>
      <c r="BE490">
        <v>0</v>
      </c>
      <c r="BF490">
        <v>0</v>
      </c>
      <c r="BG490">
        <v>0</v>
      </c>
      <c r="BH490">
        <v>0</v>
      </c>
      <c r="BI490">
        <v>1</v>
      </c>
      <c r="BJ490">
        <v>0</v>
      </c>
      <c r="BK490">
        <v>0</v>
      </c>
    </row>
    <row r="491" spans="1:63" x14ac:dyDescent="0.25">
      <c r="A491" s="3">
        <v>7</v>
      </c>
      <c r="B491" s="1">
        <v>7202</v>
      </c>
      <c r="C491" s="3" t="s">
        <v>786</v>
      </c>
      <c r="D491" t="s">
        <v>1422</v>
      </c>
      <c r="E491" s="3">
        <v>2</v>
      </c>
      <c r="F491" t="s">
        <v>13769</v>
      </c>
      <c r="G491" s="3">
        <v>220104005</v>
      </c>
      <c r="H491">
        <v>220104</v>
      </c>
      <c r="I491" s="3" t="s">
        <v>13768</v>
      </c>
      <c r="J491" t="s">
        <v>10393</v>
      </c>
      <c r="K491" s="3">
        <v>2</v>
      </c>
      <c r="L491">
        <v>10.5</v>
      </c>
      <c r="M491" s="3">
        <v>0</v>
      </c>
      <c r="N491">
        <v>0</v>
      </c>
      <c r="O491" s="3">
        <v>10.6</v>
      </c>
      <c r="P491">
        <v>10.7</v>
      </c>
      <c r="Q491" s="3">
        <v>10.7</v>
      </c>
      <c r="R491">
        <v>0</v>
      </c>
      <c r="S491" s="3">
        <v>10.5</v>
      </c>
      <c r="T491" s="3">
        <v>0</v>
      </c>
      <c r="U491">
        <v>0</v>
      </c>
      <c r="V491">
        <v>1</v>
      </c>
      <c r="W491">
        <v>0</v>
      </c>
      <c r="X491">
        <v>0</v>
      </c>
      <c r="Y491">
        <v>0</v>
      </c>
      <c r="Z491">
        <v>10.6</v>
      </c>
      <c r="AA491">
        <v>10.6</v>
      </c>
      <c r="AB491">
        <v>0</v>
      </c>
      <c r="AC491">
        <v>1</v>
      </c>
      <c r="AD491">
        <v>0</v>
      </c>
      <c r="AE491">
        <v>0</v>
      </c>
      <c r="AF491">
        <v>0</v>
      </c>
      <c r="AG491">
        <v>10.5</v>
      </c>
      <c r="AH491">
        <v>10.6</v>
      </c>
      <c r="AI491">
        <v>1</v>
      </c>
      <c r="AJ491">
        <v>0</v>
      </c>
      <c r="AK491">
        <v>10.7</v>
      </c>
      <c r="AL491">
        <v>0</v>
      </c>
      <c r="AM491">
        <v>10.6</v>
      </c>
      <c r="AN491">
        <v>0</v>
      </c>
      <c r="AO491">
        <v>10.6</v>
      </c>
      <c r="AP491">
        <v>1</v>
      </c>
      <c r="AQ491">
        <v>10.7</v>
      </c>
      <c r="AR491">
        <v>0</v>
      </c>
      <c r="AS491">
        <v>0</v>
      </c>
      <c r="AT491">
        <v>10.5</v>
      </c>
      <c r="AU491">
        <v>21.1</v>
      </c>
      <c r="AV491">
        <v>1</v>
      </c>
      <c r="AW491">
        <v>0</v>
      </c>
      <c r="AX491">
        <v>0</v>
      </c>
      <c r="AY491">
        <v>0</v>
      </c>
      <c r="AZ491">
        <v>0</v>
      </c>
      <c r="BA491">
        <v>10.6</v>
      </c>
      <c r="BB491">
        <v>0</v>
      </c>
      <c r="BC491">
        <v>1</v>
      </c>
      <c r="BD491">
        <v>10.7</v>
      </c>
      <c r="BE491">
        <v>0</v>
      </c>
      <c r="BF491">
        <v>0</v>
      </c>
      <c r="BG491">
        <v>0</v>
      </c>
      <c r="BH491">
        <v>0</v>
      </c>
      <c r="BI491">
        <v>1</v>
      </c>
      <c r="BJ491">
        <v>0</v>
      </c>
      <c r="BK491">
        <v>0</v>
      </c>
    </row>
    <row r="492" spans="1:63" x14ac:dyDescent="0.25">
      <c r="A492" s="3">
        <v>7</v>
      </c>
      <c r="B492" s="1">
        <v>7202</v>
      </c>
      <c r="C492" s="3" t="s">
        <v>786</v>
      </c>
      <c r="D492" t="s">
        <v>1422</v>
      </c>
      <c r="E492" s="3">
        <v>3</v>
      </c>
      <c r="F492" t="s">
        <v>13367</v>
      </c>
      <c r="G492" s="3">
        <v>220104005</v>
      </c>
      <c r="H492">
        <v>220104</v>
      </c>
      <c r="I492" s="3" t="s">
        <v>13768</v>
      </c>
      <c r="J492" t="s">
        <v>10393</v>
      </c>
      <c r="K492" s="3">
        <v>3</v>
      </c>
      <c r="L492">
        <v>10.5</v>
      </c>
      <c r="M492" s="3">
        <v>0</v>
      </c>
      <c r="N492">
        <v>0</v>
      </c>
      <c r="O492" s="3">
        <v>10.6</v>
      </c>
      <c r="P492">
        <v>1</v>
      </c>
      <c r="Q492" s="3">
        <v>10.7</v>
      </c>
      <c r="R492">
        <v>0</v>
      </c>
      <c r="S492" s="3">
        <v>10.5</v>
      </c>
      <c r="T492" s="3">
        <v>0</v>
      </c>
      <c r="U492">
        <v>0</v>
      </c>
      <c r="V492">
        <v>1</v>
      </c>
      <c r="W492">
        <v>0</v>
      </c>
      <c r="X492">
        <v>0</v>
      </c>
      <c r="Y492">
        <v>0</v>
      </c>
      <c r="Z492">
        <v>10.6</v>
      </c>
      <c r="AA492">
        <v>10.6</v>
      </c>
      <c r="AB492">
        <v>0</v>
      </c>
      <c r="AC492">
        <v>1</v>
      </c>
      <c r="AD492">
        <v>0</v>
      </c>
      <c r="AE492">
        <v>0</v>
      </c>
      <c r="AF492">
        <v>0</v>
      </c>
      <c r="AG492">
        <v>10.5</v>
      </c>
      <c r="AH492">
        <v>10.6</v>
      </c>
      <c r="AI492">
        <v>1</v>
      </c>
      <c r="AJ492">
        <v>0</v>
      </c>
      <c r="AK492">
        <v>10.7</v>
      </c>
      <c r="AL492">
        <v>0</v>
      </c>
      <c r="AM492">
        <v>0</v>
      </c>
      <c r="AN492">
        <v>0</v>
      </c>
      <c r="AO492">
        <v>0</v>
      </c>
      <c r="AP492">
        <v>1</v>
      </c>
      <c r="AQ492">
        <v>10.7</v>
      </c>
      <c r="AR492">
        <v>0</v>
      </c>
      <c r="AS492">
        <v>0</v>
      </c>
      <c r="AT492">
        <v>10.5</v>
      </c>
      <c r="AU492">
        <v>21.1</v>
      </c>
      <c r="AV492">
        <v>1</v>
      </c>
      <c r="AW492">
        <v>0</v>
      </c>
      <c r="AX492">
        <v>0</v>
      </c>
      <c r="AY492">
        <v>0</v>
      </c>
      <c r="AZ492">
        <v>0</v>
      </c>
      <c r="BA492">
        <v>0</v>
      </c>
      <c r="BB492">
        <v>0</v>
      </c>
      <c r="BC492">
        <v>1</v>
      </c>
      <c r="BD492">
        <v>10.7</v>
      </c>
      <c r="BE492">
        <v>0</v>
      </c>
      <c r="BF492">
        <v>0</v>
      </c>
      <c r="BG492">
        <v>0</v>
      </c>
      <c r="BH492">
        <v>0</v>
      </c>
      <c r="BI492">
        <v>1</v>
      </c>
      <c r="BJ492">
        <v>0</v>
      </c>
      <c r="BK492">
        <v>0</v>
      </c>
    </row>
    <row r="493" spans="1:63" x14ac:dyDescent="0.25">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10.7</v>
      </c>
      <c r="Q493" s="3">
        <v>0</v>
      </c>
      <c r="R493">
        <v>0</v>
      </c>
      <c r="S493" s="3">
        <v>0</v>
      </c>
      <c r="T493" s="3">
        <v>0</v>
      </c>
      <c r="U493">
        <v>0</v>
      </c>
      <c r="V493">
        <v>1</v>
      </c>
      <c r="W493">
        <v>0</v>
      </c>
      <c r="X493">
        <v>0</v>
      </c>
      <c r="Y493">
        <v>0</v>
      </c>
      <c r="Z493">
        <v>10.6</v>
      </c>
      <c r="AA493">
        <v>0</v>
      </c>
      <c r="AB493">
        <v>0</v>
      </c>
      <c r="AC493">
        <v>1</v>
      </c>
      <c r="AD493">
        <v>0</v>
      </c>
      <c r="AE493">
        <v>0</v>
      </c>
      <c r="AF493">
        <v>0</v>
      </c>
      <c r="AG493">
        <v>0</v>
      </c>
      <c r="AH493">
        <v>0</v>
      </c>
      <c r="AI493">
        <v>1</v>
      </c>
      <c r="AJ493">
        <v>0</v>
      </c>
      <c r="AK493">
        <v>0</v>
      </c>
      <c r="AL493">
        <v>0</v>
      </c>
      <c r="AM493">
        <v>10.6</v>
      </c>
      <c r="AN493">
        <v>0</v>
      </c>
      <c r="AO493">
        <v>10.6</v>
      </c>
      <c r="AP493">
        <v>1</v>
      </c>
      <c r="AQ493">
        <v>0</v>
      </c>
      <c r="AR493">
        <v>0</v>
      </c>
      <c r="AS493">
        <v>0</v>
      </c>
      <c r="AT493">
        <v>0</v>
      </c>
      <c r="AU493">
        <v>0</v>
      </c>
      <c r="AV493">
        <v>1</v>
      </c>
      <c r="AW493">
        <v>0</v>
      </c>
      <c r="AX493">
        <v>0</v>
      </c>
      <c r="AY493">
        <v>0</v>
      </c>
      <c r="AZ493">
        <v>0</v>
      </c>
      <c r="BA493">
        <v>10.6</v>
      </c>
      <c r="BB493">
        <v>0</v>
      </c>
      <c r="BC493">
        <v>1</v>
      </c>
      <c r="BD493">
        <v>0</v>
      </c>
      <c r="BE493">
        <v>0</v>
      </c>
      <c r="BF493">
        <v>0</v>
      </c>
      <c r="BG493">
        <v>0</v>
      </c>
      <c r="BH493">
        <v>0</v>
      </c>
      <c r="BI493">
        <v>1</v>
      </c>
      <c r="BJ493">
        <v>0</v>
      </c>
      <c r="BK493">
        <v>0</v>
      </c>
    </row>
    <row r="494" spans="1:63" x14ac:dyDescent="0.25">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1</v>
      </c>
      <c r="Q494" s="3">
        <v>27.2</v>
      </c>
      <c r="R494">
        <v>0</v>
      </c>
      <c r="S494" s="3">
        <v>0</v>
      </c>
      <c r="T494" s="3">
        <v>0</v>
      </c>
      <c r="U494">
        <v>25.8</v>
      </c>
      <c r="V494">
        <v>1</v>
      </c>
      <c r="W494">
        <v>0</v>
      </c>
      <c r="X494">
        <v>0</v>
      </c>
      <c r="Y494">
        <v>14.5</v>
      </c>
      <c r="Z494">
        <v>0</v>
      </c>
      <c r="AA494">
        <v>0</v>
      </c>
      <c r="AB494">
        <v>0</v>
      </c>
      <c r="AC494">
        <v>1</v>
      </c>
      <c r="AD494">
        <v>0</v>
      </c>
      <c r="AE494">
        <v>0</v>
      </c>
      <c r="AF494">
        <v>0</v>
      </c>
      <c r="AG494">
        <v>0</v>
      </c>
      <c r="AH494">
        <v>0</v>
      </c>
      <c r="AI494">
        <v>1</v>
      </c>
      <c r="AJ494">
        <v>0</v>
      </c>
      <c r="AK494">
        <v>0</v>
      </c>
      <c r="AL494">
        <v>0</v>
      </c>
      <c r="AM494">
        <v>0</v>
      </c>
      <c r="AN494">
        <v>0</v>
      </c>
      <c r="AO494">
        <v>0</v>
      </c>
      <c r="AP494">
        <v>1</v>
      </c>
      <c r="AQ494">
        <v>0</v>
      </c>
      <c r="AR494">
        <v>0</v>
      </c>
      <c r="AS494">
        <v>0</v>
      </c>
      <c r="AT494">
        <v>0</v>
      </c>
      <c r="AU494">
        <v>0</v>
      </c>
      <c r="AV494">
        <v>1</v>
      </c>
      <c r="AW494">
        <v>11.1</v>
      </c>
      <c r="AX494">
        <v>0</v>
      </c>
      <c r="AY494">
        <v>0</v>
      </c>
      <c r="AZ494">
        <v>0</v>
      </c>
      <c r="BA494">
        <v>0</v>
      </c>
      <c r="BB494">
        <v>0</v>
      </c>
      <c r="BC494">
        <v>1</v>
      </c>
      <c r="BD494">
        <v>0</v>
      </c>
      <c r="BE494">
        <v>12</v>
      </c>
      <c r="BF494">
        <v>0</v>
      </c>
      <c r="BG494">
        <v>0</v>
      </c>
      <c r="BH494">
        <v>0</v>
      </c>
      <c r="BI494">
        <v>1</v>
      </c>
      <c r="BJ494">
        <v>0</v>
      </c>
      <c r="BK494">
        <v>0</v>
      </c>
    </row>
    <row r="495" spans="1:63" x14ac:dyDescent="0.25">
      <c r="A495" s="3">
        <v>7</v>
      </c>
      <c r="B495" s="1">
        <v>7203</v>
      </c>
      <c r="C495" s="3" t="s">
        <v>786</v>
      </c>
      <c r="D495" t="s">
        <v>1425</v>
      </c>
      <c r="E495" s="3">
        <v>2</v>
      </c>
      <c r="F495" t="s">
        <v>13769</v>
      </c>
      <c r="G495" s="3">
        <v>220104005</v>
      </c>
      <c r="H495">
        <v>220104</v>
      </c>
      <c r="I495" s="3" t="s">
        <v>13768</v>
      </c>
      <c r="J495" t="s">
        <v>10393</v>
      </c>
      <c r="K495" s="3">
        <v>2</v>
      </c>
      <c r="L495">
        <v>0</v>
      </c>
      <c r="M495" s="3">
        <v>14.3</v>
      </c>
      <c r="N495">
        <v>0</v>
      </c>
      <c r="O495" s="3">
        <v>0</v>
      </c>
      <c r="P495">
        <v>1</v>
      </c>
      <c r="Q495" s="3">
        <v>27.2</v>
      </c>
      <c r="R495">
        <v>0</v>
      </c>
      <c r="S495" s="3">
        <v>0</v>
      </c>
      <c r="T495" s="3">
        <v>0</v>
      </c>
      <c r="U495">
        <v>11.6</v>
      </c>
      <c r="V495">
        <v>22.8</v>
      </c>
      <c r="W495">
        <v>11.2</v>
      </c>
      <c r="X495">
        <v>0</v>
      </c>
      <c r="Y495">
        <v>28.9</v>
      </c>
      <c r="Z495">
        <v>0</v>
      </c>
      <c r="AA495">
        <v>0</v>
      </c>
      <c r="AB495">
        <v>0</v>
      </c>
      <c r="AC495">
        <v>1</v>
      </c>
      <c r="AD495">
        <v>13.6</v>
      </c>
      <c r="AE495">
        <v>12.1</v>
      </c>
      <c r="AF495">
        <v>11.9</v>
      </c>
      <c r="AG495">
        <v>0</v>
      </c>
      <c r="AH495">
        <v>0</v>
      </c>
      <c r="AI495">
        <v>1</v>
      </c>
      <c r="AJ495">
        <v>0</v>
      </c>
      <c r="AK495">
        <v>0</v>
      </c>
      <c r="AL495">
        <v>0</v>
      </c>
      <c r="AM495">
        <v>14.3</v>
      </c>
      <c r="AN495">
        <v>0</v>
      </c>
      <c r="AO495">
        <v>0</v>
      </c>
      <c r="AP495">
        <v>1</v>
      </c>
      <c r="AQ495">
        <v>0</v>
      </c>
      <c r="AR495">
        <v>0</v>
      </c>
      <c r="AS495">
        <v>0</v>
      </c>
      <c r="AT495">
        <v>0</v>
      </c>
      <c r="AU495">
        <v>11.5</v>
      </c>
      <c r="AV495">
        <v>1</v>
      </c>
      <c r="AW495">
        <v>22.3</v>
      </c>
      <c r="AX495">
        <v>0</v>
      </c>
      <c r="AY495">
        <v>14.5</v>
      </c>
      <c r="AZ495">
        <v>0</v>
      </c>
      <c r="BA495">
        <v>0</v>
      </c>
      <c r="BB495">
        <v>0</v>
      </c>
      <c r="BC495">
        <v>1</v>
      </c>
      <c r="BD495">
        <v>0</v>
      </c>
      <c r="BE495">
        <v>12</v>
      </c>
      <c r="BF495">
        <v>11.8</v>
      </c>
      <c r="BG495">
        <v>0</v>
      </c>
      <c r="BH495">
        <v>22.9</v>
      </c>
      <c r="BI495">
        <v>1</v>
      </c>
      <c r="BJ495">
        <v>22.2</v>
      </c>
      <c r="BK495">
        <v>0</v>
      </c>
    </row>
    <row r="496" spans="1:63" x14ac:dyDescent="0.25">
      <c r="A496" s="3">
        <v>7</v>
      </c>
      <c r="B496" s="1">
        <v>7203</v>
      </c>
      <c r="C496" s="3" t="s">
        <v>786</v>
      </c>
      <c r="D496" t="s">
        <v>1425</v>
      </c>
      <c r="E496" s="3">
        <v>3</v>
      </c>
      <c r="F496" t="s">
        <v>13367</v>
      </c>
      <c r="G496" s="3">
        <v>220104005</v>
      </c>
      <c r="H496">
        <v>220104</v>
      </c>
      <c r="I496" s="3" t="s">
        <v>13768</v>
      </c>
      <c r="J496" t="s">
        <v>10393</v>
      </c>
      <c r="K496" s="3">
        <v>3</v>
      </c>
      <c r="L496">
        <v>0</v>
      </c>
      <c r="M496" s="3">
        <v>14.3</v>
      </c>
      <c r="N496">
        <v>0</v>
      </c>
      <c r="O496" s="3">
        <v>0</v>
      </c>
      <c r="P496">
        <v>1</v>
      </c>
      <c r="Q496" s="3">
        <v>0</v>
      </c>
      <c r="R496">
        <v>0</v>
      </c>
      <c r="S496" s="3">
        <v>0</v>
      </c>
      <c r="T496" s="3">
        <v>0</v>
      </c>
      <c r="U496">
        <v>0</v>
      </c>
      <c r="V496">
        <v>22.8</v>
      </c>
      <c r="W496">
        <v>11.2</v>
      </c>
      <c r="X496">
        <v>0</v>
      </c>
      <c r="Y496">
        <v>14.5</v>
      </c>
      <c r="Z496">
        <v>0</v>
      </c>
      <c r="AA496">
        <v>0</v>
      </c>
      <c r="AB496">
        <v>0</v>
      </c>
      <c r="AC496">
        <v>1</v>
      </c>
      <c r="AD496">
        <v>13.6</v>
      </c>
      <c r="AE496">
        <v>12.1</v>
      </c>
      <c r="AF496">
        <v>11.9</v>
      </c>
      <c r="AG496">
        <v>0</v>
      </c>
      <c r="AH496">
        <v>0</v>
      </c>
      <c r="AI496">
        <v>1</v>
      </c>
      <c r="AJ496">
        <v>0</v>
      </c>
      <c r="AK496">
        <v>0</v>
      </c>
      <c r="AL496">
        <v>0</v>
      </c>
      <c r="AM496">
        <v>14.3</v>
      </c>
      <c r="AN496">
        <v>0</v>
      </c>
      <c r="AO496">
        <v>0</v>
      </c>
      <c r="AP496">
        <v>1</v>
      </c>
      <c r="AQ496">
        <v>0</v>
      </c>
      <c r="AR496">
        <v>0</v>
      </c>
      <c r="AS496">
        <v>0</v>
      </c>
      <c r="AT496">
        <v>0</v>
      </c>
      <c r="AU496">
        <v>11.5</v>
      </c>
      <c r="AV496">
        <v>1</v>
      </c>
      <c r="AW496">
        <v>0</v>
      </c>
      <c r="AX496">
        <v>0</v>
      </c>
      <c r="AY496">
        <v>14.5</v>
      </c>
      <c r="AZ496">
        <v>0</v>
      </c>
      <c r="BA496">
        <v>0</v>
      </c>
      <c r="BB496">
        <v>0</v>
      </c>
      <c r="BC496">
        <v>1</v>
      </c>
      <c r="BD496">
        <v>0</v>
      </c>
      <c r="BE496">
        <v>0</v>
      </c>
      <c r="BF496">
        <v>11.8</v>
      </c>
      <c r="BG496">
        <v>0</v>
      </c>
      <c r="BH496">
        <v>22.9</v>
      </c>
      <c r="BI496">
        <v>1</v>
      </c>
      <c r="BJ496">
        <v>22.2</v>
      </c>
      <c r="BK496">
        <v>0</v>
      </c>
    </row>
    <row r="497" spans="1:63" x14ac:dyDescent="0.25">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1</v>
      </c>
      <c r="Q497" s="3">
        <v>27.2</v>
      </c>
      <c r="R497">
        <v>0</v>
      </c>
      <c r="S497" s="3">
        <v>0</v>
      </c>
      <c r="T497" s="3">
        <v>0</v>
      </c>
      <c r="U497">
        <v>11.6</v>
      </c>
      <c r="V497">
        <v>1</v>
      </c>
      <c r="W497">
        <v>0</v>
      </c>
      <c r="X497">
        <v>0</v>
      </c>
      <c r="Y497">
        <v>14.5</v>
      </c>
      <c r="Z497">
        <v>0</v>
      </c>
      <c r="AA497">
        <v>0</v>
      </c>
      <c r="AB497">
        <v>0</v>
      </c>
      <c r="AC497">
        <v>1</v>
      </c>
      <c r="AD497">
        <v>0</v>
      </c>
      <c r="AE497">
        <v>0</v>
      </c>
      <c r="AF497">
        <v>0</v>
      </c>
      <c r="AG497">
        <v>0</v>
      </c>
      <c r="AH497">
        <v>0</v>
      </c>
      <c r="AI497">
        <v>1</v>
      </c>
      <c r="AJ497">
        <v>0</v>
      </c>
      <c r="AK497">
        <v>0</v>
      </c>
      <c r="AL497">
        <v>0</v>
      </c>
      <c r="AM497">
        <v>0</v>
      </c>
      <c r="AN497">
        <v>0</v>
      </c>
      <c r="AO497">
        <v>0</v>
      </c>
      <c r="AP497">
        <v>1</v>
      </c>
      <c r="AQ497">
        <v>0</v>
      </c>
      <c r="AR497">
        <v>0</v>
      </c>
      <c r="AS497">
        <v>0</v>
      </c>
      <c r="AT497">
        <v>0</v>
      </c>
      <c r="AU497">
        <v>0</v>
      </c>
      <c r="AV497">
        <v>1</v>
      </c>
      <c r="AW497">
        <v>22.3</v>
      </c>
      <c r="AX497">
        <v>0</v>
      </c>
      <c r="AY497">
        <v>0</v>
      </c>
      <c r="AZ497">
        <v>0</v>
      </c>
      <c r="BA497">
        <v>0</v>
      </c>
      <c r="BB497">
        <v>0</v>
      </c>
      <c r="BC497">
        <v>1</v>
      </c>
      <c r="BD497">
        <v>0</v>
      </c>
      <c r="BE497">
        <v>12</v>
      </c>
      <c r="BF497">
        <v>0</v>
      </c>
      <c r="BG497">
        <v>0</v>
      </c>
      <c r="BH497">
        <v>0</v>
      </c>
      <c r="BI497">
        <v>1</v>
      </c>
      <c r="BJ497">
        <v>0</v>
      </c>
      <c r="BK497">
        <v>0</v>
      </c>
    </row>
    <row r="498" spans="1:63" x14ac:dyDescent="0.25">
      <c r="A498" s="3">
        <v>7</v>
      </c>
      <c r="B498" s="1">
        <v>7301</v>
      </c>
      <c r="C498" s="3" t="s">
        <v>786</v>
      </c>
      <c r="D498" t="s">
        <v>1428</v>
      </c>
      <c r="E498" s="3">
        <v>1</v>
      </c>
      <c r="F498" t="s">
        <v>13767</v>
      </c>
      <c r="G498" s="3">
        <v>220104005</v>
      </c>
      <c r="H498">
        <v>220104</v>
      </c>
      <c r="I498" s="3" t="s">
        <v>13768</v>
      </c>
      <c r="J498" t="s">
        <v>10393</v>
      </c>
      <c r="K498" s="3">
        <v>1</v>
      </c>
      <c r="L498">
        <v>0.7</v>
      </c>
      <c r="M498" s="3">
        <v>0</v>
      </c>
      <c r="N498">
        <v>0</v>
      </c>
      <c r="O498" s="3">
        <v>0</v>
      </c>
      <c r="P498">
        <v>1</v>
      </c>
      <c r="Q498" s="3">
        <v>3.4</v>
      </c>
      <c r="R498">
        <v>1.3</v>
      </c>
      <c r="S498" s="3">
        <v>0</v>
      </c>
      <c r="T498" s="3">
        <v>0</v>
      </c>
      <c r="U498">
        <v>0.6</v>
      </c>
      <c r="V498">
        <v>1</v>
      </c>
      <c r="W498">
        <v>0</v>
      </c>
      <c r="X498">
        <v>0.6</v>
      </c>
      <c r="Y498">
        <v>0.7</v>
      </c>
      <c r="Z498">
        <v>0.7</v>
      </c>
      <c r="AA498">
        <v>0</v>
      </c>
      <c r="AB498">
        <v>0</v>
      </c>
      <c r="AC498">
        <v>1</v>
      </c>
      <c r="AD498">
        <v>0</v>
      </c>
      <c r="AE498">
        <v>1.4</v>
      </c>
      <c r="AF498">
        <v>0.7</v>
      </c>
      <c r="AG498">
        <v>0</v>
      </c>
      <c r="AH498">
        <v>0</v>
      </c>
      <c r="AI498">
        <v>0.7</v>
      </c>
      <c r="AJ498">
        <v>0</v>
      </c>
      <c r="AK498">
        <v>0.6</v>
      </c>
      <c r="AL498">
        <v>0</v>
      </c>
      <c r="AM498">
        <v>1.4</v>
      </c>
      <c r="AN498">
        <v>0</v>
      </c>
      <c r="AO498">
        <v>0</v>
      </c>
      <c r="AP498">
        <v>1.4</v>
      </c>
      <c r="AQ498">
        <v>0.7</v>
      </c>
      <c r="AR498">
        <v>0.7</v>
      </c>
      <c r="AS498">
        <v>0</v>
      </c>
      <c r="AT498">
        <v>0</v>
      </c>
      <c r="AU498">
        <v>1.3</v>
      </c>
      <c r="AV498">
        <v>1.3</v>
      </c>
      <c r="AW498">
        <v>0.6</v>
      </c>
      <c r="AX498">
        <v>0.6</v>
      </c>
      <c r="AY498">
        <v>0.7</v>
      </c>
      <c r="AZ498">
        <v>0</v>
      </c>
      <c r="BA498">
        <v>0</v>
      </c>
      <c r="BB498">
        <v>0</v>
      </c>
      <c r="BC498">
        <v>0.7</v>
      </c>
      <c r="BD498">
        <v>1.4</v>
      </c>
      <c r="BE498">
        <v>0.7</v>
      </c>
      <c r="BF498">
        <v>0</v>
      </c>
      <c r="BG498">
        <v>0.7</v>
      </c>
      <c r="BH498">
        <v>0.7</v>
      </c>
      <c r="BI498">
        <v>0.7</v>
      </c>
      <c r="BJ498">
        <v>0</v>
      </c>
      <c r="BK498">
        <v>0</v>
      </c>
    </row>
    <row r="499" spans="1:63" x14ac:dyDescent="0.25">
      <c r="A499" s="3">
        <v>7</v>
      </c>
      <c r="B499" s="1">
        <v>7301</v>
      </c>
      <c r="C499" s="3" t="s">
        <v>786</v>
      </c>
      <c r="D499" t="s">
        <v>1428</v>
      </c>
      <c r="E499" s="3">
        <v>2</v>
      </c>
      <c r="F499" t="s">
        <v>13769</v>
      </c>
      <c r="G499" s="3">
        <v>220104005</v>
      </c>
      <c r="H499">
        <v>220104</v>
      </c>
      <c r="I499" s="3" t="s">
        <v>13768</v>
      </c>
      <c r="J499" t="s">
        <v>10393</v>
      </c>
      <c r="K499" s="3">
        <v>2</v>
      </c>
      <c r="L499">
        <v>5.0999999999999996</v>
      </c>
      <c r="M499" s="3">
        <v>6.5</v>
      </c>
      <c r="N499">
        <v>2.8</v>
      </c>
      <c r="O499" s="3">
        <v>2.1</v>
      </c>
      <c r="P499">
        <v>6.9</v>
      </c>
      <c r="Q499" s="3">
        <v>4.7</v>
      </c>
      <c r="R499">
        <v>2.1</v>
      </c>
      <c r="S499" s="3">
        <v>2.7</v>
      </c>
      <c r="T499" s="3">
        <v>0.7</v>
      </c>
      <c r="U499">
        <v>2</v>
      </c>
      <c r="V499">
        <v>2</v>
      </c>
      <c r="W499">
        <v>5.2</v>
      </c>
      <c r="X499">
        <v>9.1999999999999993</v>
      </c>
      <c r="Y499">
        <v>5.0999999999999996</v>
      </c>
      <c r="Z499">
        <v>4.3</v>
      </c>
      <c r="AA499">
        <v>4.2</v>
      </c>
      <c r="AB499">
        <v>4.9000000000000004</v>
      </c>
      <c r="AC499">
        <v>4.0999999999999996</v>
      </c>
      <c r="AD499">
        <v>3.4</v>
      </c>
      <c r="AE499">
        <v>2.7</v>
      </c>
      <c r="AF499">
        <v>5.4</v>
      </c>
      <c r="AG499">
        <v>0.7</v>
      </c>
      <c r="AH499">
        <v>3.3</v>
      </c>
      <c r="AI499">
        <v>3.3</v>
      </c>
      <c r="AJ499">
        <v>1.9</v>
      </c>
      <c r="AK499">
        <v>4.3</v>
      </c>
      <c r="AL499">
        <v>2.9</v>
      </c>
      <c r="AM499">
        <v>4.3</v>
      </c>
      <c r="AN499">
        <v>6.4</v>
      </c>
      <c r="AO499">
        <v>3.5</v>
      </c>
      <c r="AP499">
        <v>1.4</v>
      </c>
      <c r="AQ499">
        <v>5.4</v>
      </c>
      <c r="AR499">
        <v>4.0999999999999996</v>
      </c>
      <c r="AS499">
        <v>3.4</v>
      </c>
      <c r="AT499">
        <v>2</v>
      </c>
      <c r="AU499">
        <v>4</v>
      </c>
      <c r="AV499">
        <v>5.9</v>
      </c>
      <c r="AW499">
        <v>6.5</v>
      </c>
      <c r="AX499">
        <v>5.5</v>
      </c>
      <c r="AY499">
        <v>4.4000000000000004</v>
      </c>
      <c r="AZ499">
        <v>2.9</v>
      </c>
      <c r="BA499">
        <v>5</v>
      </c>
      <c r="BB499">
        <v>6.3</v>
      </c>
      <c r="BC499">
        <v>8.3000000000000007</v>
      </c>
      <c r="BD499">
        <v>6.1</v>
      </c>
      <c r="BE499">
        <v>4.8</v>
      </c>
      <c r="BF499">
        <v>6.1</v>
      </c>
      <c r="BG499">
        <v>4</v>
      </c>
      <c r="BH499">
        <v>2.6</v>
      </c>
      <c r="BI499">
        <v>4.5999999999999996</v>
      </c>
      <c r="BJ499">
        <v>2.6</v>
      </c>
      <c r="BK499">
        <v>0.7</v>
      </c>
    </row>
    <row r="500" spans="1:63" x14ac:dyDescent="0.25">
      <c r="A500" s="3">
        <v>7</v>
      </c>
      <c r="B500" s="1">
        <v>7301</v>
      </c>
      <c r="C500" s="3" t="s">
        <v>786</v>
      </c>
      <c r="D500" t="s">
        <v>1428</v>
      </c>
      <c r="E500" s="3">
        <v>3</v>
      </c>
      <c r="F500" t="s">
        <v>13367</v>
      </c>
      <c r="G500" s="3">
        <v>220104005</v>
      </c>
      <c r="H500">
        <v>220104</v>
      </c>
      <c r="I500" s="3" t="s">
        <v>13768</v>
      </c>
      <c r="J500" t="s">
        <v>10393</v>
      </c>
      <c r="K500" s="3">
        <v>3</v>
      </c>
      <c r="L500">
        <v>4.4000000000000004</v>
      </c>
      <c r="M500" s="3">
        <v>6.5</v>
      </c>
      <c r="N500">
        <v>2.8</v>
      </c>
      <c r="O500" s="3">
        <v>2.1</v>
      </c>
      <c r="P500">
        <v>6.9</v>
      </c>
      <c r="Q500" s="3">
        <v>3.4</v>
      </c>
      <c r="R500">
        <v>0.7</v>
      </c>
      <c r="S500" s="3">
        <v>2.7</v>
      </c>
      <c r="T500" s="3">
        <v>0.7</v>
      </c>
      <c r="U500">
        <v>1.3</v>
      </c>
      <c r="V500">
        <v>2</v>
      </c>
      <c r="W500">
        <v>5.2</v>
      </c>
      <c r="X500">
        <v>8.6</v>
      </c>
      <c r="Y500">
        <v>5.0999999999999996</v>
      </c>
      <c r="Z500">
        <v>4.3</v>
      </c>
      <c r="AA500">
        <v>4.2</v>
      </c>
      <c r="AB500">
        <v>4.9000000000000004</v>
      </c>
      <c r="AC500">
        <v>4.0999999999999996</v>
      </c>
      <c r="AD500">
        <v>3.4</v>
      </c>
      <c r="AE500">
        <v>1.4</v>
      </c>
      <c r="AF500">
        <v>4.7</v>
      </c>
      <c r="AG500">
        <v>0.7</v>
      </c>
      <c r="AH500">
        <v>3.3</v>
      </c>
      <c r="AI500">
        <v>2.6</v>
      </c>
      <c r="AJ500">
        <v>1.9</v>
      </c>
      <c r="AK500">
        <v>3.7</v>
      </c>
      <c r="AL500">
        <v>2.9</v>
      </c>
      <c r="AM500">
        <v>2.9</v>
      </c>
      <c r="AN500">
        <v>6.4</v>
      </c>
      <c r="AO500">
        <v>3.5</v>
      </c>
      <c r="AP500">
        <v>1</v>
      </c>
      <c r="AQ500">
        <v>4.7</v>
      </c>
      <c r="AR500">
        <v>3.4</v>
      </c>
      <c r="AS500">
        <v>3.4</v>
      </c>
      <c r="AT500">
        <v>2</v>
      </c>
      <c r="AU500">
        <v>2.6</v>
      </c>
      <c r="AV500">
        <v>4.5999999999999996</v>
      </c>
      <c r="AW500">
        <v>5.8</v>
      </c>
      <c r="AX500">
        <v>4.9000000000000004</v>
      </c>
      <c r="AY500">
        <v>3.7</v>
      </c>
      <c r="AZ500">
        <v>2.9</v>
      </c>
      <c r="BA500">
        <v>5</v>
      </c>
      <c r="BB500">
        <v>6.3</v>
      </c>
      <c r="BC500">
        <v>7.6</v>
      </c>
      <c r="BD500">
        <v>4.7</v>
      </c>
      <c r="BE500">
        <v>4.0999999999999996</v>
      </c>
      <c r="BF500">
        <v>6.1</v>
      </c>
      <c r="BG500">
        <v>3.3</v>
      </c>
      <c r="BH500">
        <v>2</v>
      </c>
      <c r="BI500">
        <v>3.9</v>
      </c>
      <c r="BJ500">
        <v>2.6</v>
      </c>
      <c r="BK500">
        <v>0.7</v>
      </c>
    </row>
    <row r="501" spans="1:63" x14ac:dyDescent="0.25">
      <c r="A501" s="3">
        <v>7</v>
      </c>
      <c r="B501" s="1">
        <v>7301</v>
      </c>
      <c r="C501" s="3" t="s">
        <v>786</v>
      </c>
      <c r="D501" t="s">
        <v>1428</v>
      </c>
      <c r="E501" s="3">
        <v>4</v>
      </c>
      <c r="F501" t="s">
        <v>13369</v>
      </c>
      <c r="G501" s="3">
        <v>220104005</v>
      </c>
      <c r="H501">
        <v>220104</v>
      </c>
      <c r="I501" s="3" t="s">
        <v>13768</v>
      </c>
      <c r="J501" t="s">
        <v>10393</v>
      </c>
      <c r="K501" s="3">
        <v>4</v>
      </c>
      <c r="L501">
        <v>0.7</v>
      </c>
      <c r="M501" s="3">
        <v>0</v>
      </c>
      <c r="N501">
        <v>0</v>
      </c>
      <c r="O501" s="3">
        <v>0</v>
      </c>
      <c r="P501">
        <v>1</v>
      </c>
      <c r="Q501" s="3">
        <v>1.4</v>
      </c>
      <c r="R501">
        <v>1.4</v>
      </c>
      <c r="S501" s="3">
        <v>0</v>
      </c>
      <c r="T501" s="3">
        <v>0</v>
      </c>
      <c r="U501">
        <v>0.7</v>
      </c>
      <c r="V501">
        <v>1</v>
      </c>
      <c r="W501">
        <v>0</v>
      </c>
      <c r="X501">
        <v>0.6</v>
      </c>
      <c r="Y501">
        <v>0.7</v>
      </c>
      <c r="Z501">
        <v>0.7</v>
      </c>
      <c r="AA501">
        <v>0</v>
      </c>
      <c r="AB501">
        <v>0</v>
      </c>
      <c r="AC501">
        <v>1</v>
      </c>
      <c r="AD501">
        <v>0</v>
      </c>
      <c r="AE501">
        <v>1.4</v>
      </c>
      <c r="AF501">
        <v>0.7</v>
      </c>
      <c r="AG501">
        <v>0</v>
      </c>
      <c r="AH501">
        <v>0</v>
      </c>
      <c r="AI501">
        <v>0.7</v>
      </c>
      <c r="AJ501">
        <v>0</v>
      </c>
      <c r="AK501">
        <v>0.6</v>
      </c>
      <c r="AL501">
        <v>0</v>
      </c>
      <c r="AM501">
        <v>1.4</v>
      </c>
      <c r="AN501">
        <v>0</v>
      </c>
      <c r="AO501">
        <v>0</v>
      </c>
      <c r="AP501">
        <v>1.4</v>
      </c>
      <c r="AQ501">
        <v>0.7</v>
      </c>
      <c r="AR501">
        <v>0.7</v>
      </c>
      <c r="AS501">
        <v>0</v>
      </c>
      <c r="AT501">
        <v>0</v>
      </c>
      <c r="AU501">
        <v>1.3</v>
      </c>
      <c r="AV501">
        <v>1.3</v>
      </c>
      <c r="AW501">
        <v>0.6</v>
      </c>
      <c r="AX501">
        <v>0.6</v>
      </c>
      <c r="AY501">
        <v>0.7</v>
      </c>
      <c r="AZ501">
        <v>0</v>
      </c>
      <c r="BA501">
        <v>0</v>
      </c>
      <c r="BB501">
        <v>0</v>
      </c>
      <c r="BC501">
        <v>0.7</v>
      </c>
      <c r="BD501">
        <v>1.4</v>
      </c>
      <c r="BE501">
        <v>0.7</v>
      </c>
      <c r="BF501">
        <v>0</v>
      </c>
      <c r="BG501">
        <v>0.7</v>
      </c>
      <c r="BH501">
        <v>0.7</v>
      </c>
      <c r="BI501">
        <v>0.7</v>
      </c>
      <c r="BJ501">
        <v>0</v>
      </c>
      <c r="BK501">
        <v>0</v>
      </c>
    </row>
    <row r="502" spans="1:63" x14ac:dyDescent="0.25">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1</v>
      </c>
      <c r="Q502" s="3">
        <v>0</v>
      </c>
      <c r="R502">
        <v>0</v>
      </c>
      <c r="S502" s="3">
        <v>0</v>
      </c>
      <c r="T502" s="3">
        <v>0</v>
      </c>
      <c r="U502">
        <v>19.7</v>
      </c>
      <c r="V502">
        <v>1</v>
      </c>
      <c r="W502">
        <v>0</v>
      </c>
      <c r="X502">
        <v>0</v>
      </c>
      <c r="Y502">
        <v>0</v>
      </c>
      <c r="Z502">
        <v>0</v>
      </c>
      <c r="AA502">
        <v>9.9</v>
      </c>
      <c r="AB502">
        <v>9.9</v>
      </c>
      <c r="AC502">
        <v>1</v>
      </c>
      <c r="AD502">
        <v>0</v>
      </c>
      <c r="AE502">
        <v>0</v>
      </c>
      <c r="AF502">
        <v>0</v>
      </c>
      <c r="AG502">
        <v>0</v>
      </c>
      <c r="AH502">
        <v>0</v>
      </c>
      <c r="AI502">
        <v>1</v>
      </c>
      <c r="AJ502">
        <v>0</v>
      </c>
      <c r="AK502">
        <v>0</v>
      </c>
      <c r="AL502">
        <v>0</v>
      </c>
      <c r="AM502">
        <v>0</v>
      </c>
      <c r="AN502">
        <v>0</v>
      </c>
      <c r="AO502">
        <v>0</v>
      </c>
      <c r="AP502">
        <v>1</v>
      </c>
      <c r="AQ502">
        <v>0</v>
      </c>
      <c r="AR502">
        <v>0</v>
      </c>
      <c r="AS502">
        <v>0</v>
      </c>
      <c r="AT502">
        <v>0</v>
      </c>
      <c r="AU502">
        <v>0</v>
      </c>
      <c r="AV502">
        <v>1</v>
      </c>
      <c r="AW502">
        <v>0</v>
      </c>
      <c r="AX502">
        <v>0</v>
      </c>
      <c r="AY502">
        <v>0</v>
      </c>
      <c r="AZ502">
        <v>0</v>
      </c>
      <c r="BA502">
        <v>0</v>
      </c>
      <c r="BB502">
        <v>0</v>
      </c>
      <c r="BC502">
        <v>9.9</v>
      </c>
      <c r="BD502">
        <v>0</v>
      </c>
      <c r="BE502">
        <v>0</v>
      </c>
      <c r="BF502">
        <v>0</v>
      </c>
      <c r="BG502">
        <v>0</v>
      </c>
      <c r="BH502">
        <v>0</v>
      </c>
      <c r="BI502">
        <v>1</v>
      </c>
      <c r="BJ502">
        <v>0</v>
      </c>
      <c r="BK502">
        <v>0</v>
      </c>
    </row>
    <row r="503" spans="1:63" x14ac:dyDescent="0.25">
      <c r="A503" s="3">
        <v>7</v>
      </c>
      <c r="B503" s="1">
        <v>7302</v>
      </c>
      <c r="C503" s="3" t="s">
        <v>786</v>
      </c>
      <c r="D503" t="s">
        <v>1431</v>
      </c>
      <c r="E503" s="3">
        <v>2</v>
      </c>
      <c r="F503" t="s">
        <v>13769</v>
      </c>
      <c r="G503" s="3">
        <v>220104005</v>
      </c>
      <c r="H503">
        <v>220104</v>
      </c>
      <c r="I503" s="3" t="s">
        <v>13768</v>
      </c>
      <c r="J503" t="s">
        <v>10393</v>
      </c>
      <c r="K503" s="3">
        <v>2</v>
      </c>
      <c r="L503">
        <v>0</v>
      </c>
      <c r="M503" s="3">
        <v>10</v>
      </c>
      <c r="N503">
        <v>0</v>
      </c>
      <c r="O503" s="3">
        <v>0</v>
      </c>
      <c r="P503">
        <v>1</v>
      </c>
      <c r="Q503" s="3">
        <v>0</v>
      </c>
      <c r="R503">
        <v>0</v>
      </c>
      <c r="S503" s="3">
        <v>0</v>
      </c>
      <c r="T503" s="3">
        <v>9.6</v>
      </c>
      <c r="U503">
        <v>19.100000000000001</v>
      </c>
      <c r="V503">
        <v>9.5</v>
      </c>
      <c r="W503">
        <v>0</v>
      </c>
      <c r="X503">
        <v>0</v>
      </c>
      <c r="Y503">
        <v>0</v>
      </c>
      <c r="Z503">
        <v>0</v>
      </c>
      <c r="AA503">
        <v>9.9</v>
      </c>
      <c r="AB503">
        <v>9.9</v>
      </c>
      <c r="AC503">
        <v>9.9</v>
      </c>
      <c r="AD503">
        <v>0</v>
      </c>
      <c r="AE503">
        <v>0</v>
      </c>
      <c r="AF503">
        <v>0</v>
      </c>
      <c r="AG503">
        <v>0</v>
      </c>
      <c r="AH503">
        <v>0</v>
      </c>
      <c r="AI503">
        <v>1</v>
      </c>
      <c r="AJ503">
        <v>0</v>
      </c>
      <c r="AK503">
        <v>0</v>
      </c>
      <c r="AL503">
        <v>0</v>
      </c>
      <c r="AM503">
        <v>0</v>
      </c>
      <c r="AN503">
        <v>0</v>
      </c>
      <c r="AO503">
        <v>0</v>
      </c>
      <c r="AP503">
        <v>9.9</v>
      </c>
      <c r="AQ503">
        <v>0</v>
      </c>
      <c r="AR503">
        <v>0</v>
      </c>
      <c r="AS503">
        <v>0</v>
      </c>
      <c r="AT503">
        <v>0</v>
      </c>
      <c r="AU503">
        <v>0</v>
      </c>
      <c r="AV503">
        <v>1</v>
      </c>
      <c r="AW503">
        <v>0</v>
      </c>
      <c r="AX503">
        <v>0</v>
      </c>
      <c r="AY503">
        <v>0</v>
      </c>
      <c r="AZ503">
        <v>0</v>
      </c>
      <c r="BA503">
        <v>19.899999999999999</v>
      </c>
      <c r="BB503">
        <v>0</v>
      </c>
      <c r="BC503">
        <v>9.9</v>
      </c>
      <c r="BD503">
        <v>0</v>
      </c>
      <c r="BE503">
        <v>0</v>
      </c>
      <c r="BF503">
        <v>0</v>
      </c>
      <c r="BG503">
        <v>0</v>
      </c>
      <c r="BH503">
        <v>0</v>
      </c>
      <c r="BI503">
        <v>1</v>
      </c>
      <c r="BJ503">
        <v>0</v>
      </c>
      <c r="BK503">
        <v>9.6</v>
      </c>
    </row>
    <row r="504" spans="1:63" x14ac:dyDescent="0.25">
      <c r="A504" s="3">
        <v>7</v>
      </c>
      <c r="B504" s="1">
        <v>7302</v>
      </c>
      <c r="C504" s="3" t="s">
        <v>786</v>
      </c>
      <c r="D504" t="s">
        <v>1431</v>
      </c>
      <c r="E504" s="3">
        <v>3</v>
      </c>
      <c r="F504" t="s">
        <v>13367</v>
      </c>
      <c r="G504" s="3">
        <v>220104005</v>
      </c>
      <c r="H504">
        <v>220104</v>
      </c>
      <c r="I504" s="3" t="s">
        <v>13768</v>
      </c>
      <c r="J504" t="s">
        <v>10393</v>
      </c>
      <c r="K504" s="3">
        <v>3</v>
      </c>
      <c r="L504">
        <v>0</v>
      </c>
      <c r="M504" s="3">
        <v>10</v>
      </c>
      <c r="N504">
        <v>0</v>
      </c>
      <c r="O504" s="3">
        <v>0</v>
      </c>
      <c r="P504">
        <v>1</v>
      </c>
      <c r="Q504" s="3">
        <v>0</v>
      </c>
      <c r="R504">
        <v>0</v>
      </c>
      <c r="S504" s="3">
        <v>0</v>
      </c>
      <c r="T504" s="3">
        <v>9.6</v>
      </c>
      <c r="U504">
        <v>0</v>
      </c>
      <c r="V504">
        <v>9.5</v>
      </c>
      <c r="W504">
        <v>0</v>
      </c>
      <c r="X504">
        <v>0</v>
      </c>
      <c r="Y504">
        <v>0</v>
      </c>
      <c r="Z504">
        <v>0</v>
      </c>
      <c r="AA504">
        <v>9.9</v>
      </c>
      <c r="AB504">
        <v>9.9</v>
      </c>
      <c r="AC504">
        <v>9.9</v>
      </c>
      <c r="AD504">
        <v>0</v>
      </c>
      <c r="AE504">
        <v>0</v>
      </c>
      <c r="AF504">
        <v>0</v>
      </c>
      <c r="AG504">
        <v>0</v>
      </c>
      <c r="AH504">
        <v>0</v>
      </c>
      <c r="AI504">
        <v>1</v>
      </c>
      <c r="AJ504">
        <v>0</v>
      </c>
      <c r="AK504">
        <v>0</v>
      </c>
      <c r="AL504">
        <v>0</v>
      </c>
      <c r="AM504">
        <v>0</v>
      </c>
      <c r="AN504">
        <v>0</v>
      </c>
      <c r="AO504">
        <v>0</v>
      </c>
      <c r="AP504">
        <v>9.9</v>
      </c>
      <c r="AQ504">
        <v>0</v>
      </c>
      <c r="AR504">
        <v>0</v>
      </c>
      <c r="AS504">
        <v>0</v>
      </c>
      <c r="AT504">
        <v>0</v>
      </c>
      <c r="AU504">
        <v>0</v>
      </c>
      <c r="AV504">
        <v>1</v>
      </c>
      <c r="AW504">
        <v>0</v>
      </c>
      <c r="AX504">
        <v>0</v>
      </c>
      <c r="AY504">
        <v>0</v>
      </c>
      <c r="AZ504">
        <v>0</v>
      </c>
      <c r="BA504">
        <v>19.899999999999999</v>
      </c>
      <c r="BB504">
        <v>0</v>
      </c>
      <c r="BC504">
        <v>1</v>
      </c>
      <c r="BD504">
        <v>0</v>
      </c>
      <c r="BE504">
        <v>0</v>
      </c>
      <c r="BF504">
        <v>0</v>
      </c>
      <c r="BG504">
        <v>0</v>
      </c>
      <c r="BH504">
        <v>0</v>
      </c>
      <c r="BI504">
        <v>1</v>
      </c>
      <c r="BJ504">
        <v>0</v>
      </c>
      <c r="BK504">
        <v>9.6</v>
      </c>
    </row>
    <row r="505" spans="1:63" x14ac:dyDescent="0.25">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1</v>
      </c>
      <c r="Q505" s="3">
        <v>0</v>
      </c>
      <c r="R505">
        <v>0</v>
      </c>
      <c r="S505" s="3">
        <v>0</v>
      </c>
      <c r="T505" s="3">
        <v>0</v>
      </c>
      <c r="U505">
        <v>19.100000000000001</v>
      </c>
      <c r="V505">
        <v>1</v>
      </c>
      <c r="W505">
        <v>0</v>
      </c>
      <c r="X505">
        <v>0</v>
      </c>
      <c r="Y505">
        <v>0</v>
      </c>
      <c r="Z505">
        <v>0</v>
      </c>
      <c r="AA505">
        <v>9.9</v>
      </c>
      <c r="AB505">
        <v>9.9</v>
      </c>
      <c r="AC505">
        <v>1</v>
      </c>
      <c r="AD505">
        <v>0</v>
      </c>
      <c r="AE505">
        <v>0</v>
      </c>
      <c r="AF505">
        <v>0</v>
      </c>
      <c r="AG505">
        <v>0</v>
      </c>
      <c r="AH505">
        <v>0</v>
      </c>
      <c r="AI505">
        <v>1</v>
      </c>
      <c r="AJ505">
        <v>0</v>
      </c>
      <c r="AK505">
        <v>0</v>
      </c>
      <c r="AL505">
        <v>0</v>
      </c>
      <c r="AM505">
        <v>0</v>
      </c>
      <c r="AN505">
        <v>0</v>
      </c>
      <c r="AO505">
        <v>0</v>
      </c>
      <c r="AP505">
        <v>1</v>
      </c>
      <c r="AQ505">
        <v>0</v>
      </c>
      <c r="AR505">
        <v>0</v>
      </c>
      <c r="AS505">
        <v>0</v>
      </c>
      <c r="AT505">
        <v>0</v>
      </c>
      <c r="AU505">
        <v>0</v>
      </c>
      <c r="AV505">
        <v>1</v>
      </c>
      <c r="AW505">
        <v>0</v>
      </c>
      <c r="AX505">
        <v>0</v>
      </c>
      <c r="AY505">
        <v>0</v>
      </c>
      <c r="AZ505">
        <v>0</v>
      </c>
      <c r="BA505">
        <v>0</v>
      </c>
      <c r="BB505">
        <v>0</v>
      </c>
      <c r="BC505">
        <v>9.9</v>
      </c>
      <c r="BD505">
        <v>0</v>
      </c>
      <c r="BE505">
        <v>0</v>
      </c>
      <c r="BF505">
        <v>0</v>
      </c>
      <c r="BG505">
        <v>0</v>
      </c>
      <c r="BH505">
        <v>0</v>
      </c>
      <c r="BI505">
        <v>1</v>
      </c>
      <c r="BJ505">
        <v>0</v>
      </c>
      <c r="BK505">
        <v>0</v>
      </c>
    </row>
    <row r="506" spans="1:63" x14ac:dyDescent="0.25">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1</v>
      </c>
      <c r="Q506" s="3">
        <v>0</v>
      </c>
      <c r="R506">
        <v>0</v>
      </c>
      <c r="S506" s="3">
        <v>0</v>
      </c>
      <c r="T506" s="3">
        <v>14.4</v>
      </c>
      <c r="U506">
        <v>0</v>
      </c>
      <c r="V506">
        <v>1</v>
      </c>
      <c r="W506">
        <v>14.3</v>
      </c>
      <c r="X506">
        <v>0</v>
      </c>
      <c r="Y506">
        <v>0</v>
      </c>
      <c r="Z506">
        <v>0</v>
      </c>
      <c r="AA506">
        <v>0</v>
      </c>
      <c r="AB506">
        <v>0</v>
      </c>
      <c r="AC506">
        <v>14.5</v>
      </c>
      <c r="AD506">
        <v>0</v>
      </c>
      <c r="AE506">
        <v>0</v>
      </c>
      <c r="AF506">
        <v>0</v>
      </c>
      <c r="AG506">
        <v>0</v>
      </c>
      <c r="AH506">
        <v>0</v>
      </c>
      <c r="AI506">
        <v>1</v>
      </c>
      <c r="AJ506">
        <v>0</v>
      </c>
      <c r="AK506">
        <v>0</v>
      </c>
      <c r="AL506">
        <v>0</v>
      </c>
      <c r="AM506">
        <v>0</v>
      </c>
      <c r="AN506">
        <v>0</v>
      </c>
      <c r="AO506">
        <v>0</v>
      </c>
      <c r="AP506">
        <v>1</v>
      </c>
      <c r="AQ506">
        <v>0</v>
      </c>
      <c r="AR506">
        <v>0</v>
      </c>
      <c r="AS506">
        <v>0</v>
      </c>
      <c r="AT506">
        <v>0</v>
      </c>
      <c r="AU506">
        <v>0</v>
      </c>
      <c r="AV506">
        <v>1</v>
      </c>
      <c r="AW506">
        <v>0</v>
      </c>
      <c r="AX506">
        <v>0</v>
      </c>
      <c r="AY506">
        <v>0</v>
      </c>
      <c r="AZ506">
        <v>0</v>
      </c>
      <c r="BA506">
        <v>0</v>
      </c>
      <c r="BB506">
        <v>0</v>
      </c>
      <c r="BC506">
        <v>14.5</v>
      </c>
      <c r="BD506">
        <v>0</v>
      </c>
      <c r="BE506">
        <v>0</v>
      </c>
      <c r="BF506">
        <v>0</v>
      </c>
      <c r="BG506">
        <v>0</v>
      </c>
      <c r="BH506">
        <v>0</v>
      </c>
      <c r="BI506">
        <v>1</v>
      </c>
      <c r="BJ506">
        <v>0</v>
      </c>
      <c r="BK506">
        <v>12.7</v>
      </c>
    </row>
    <row r="507" spans="1:63" x14ac:dyDescent="0.25">
      <c r="A507" s="3">
        <v>7</v>
      </c>
      <c r="B507" s="1">
        <v>7303</v>
      </c>
      <c r="C507" s="3" t="s">
        <v>786</v>
      </c>
      <c r="D507" t="s">
        <v>1434</v>
      </c>
      <c r="E507" s="3">
        <v>2</v>
      </c>
      <c r="F507" t="s">
        <v>13769</v>
      </c>
      <c r="G507" s="3">
        <v>220104005</v>
      </c>
      <c r="H507">
        <v>220104</v>
      </c>
      <c r="I507" s="3" t="s">
        <v>13768</v>
      </c>
      <c r="J507" t="s">
        <v>10393</v>
      </c>
      <c r="K507" s="3">
        <v>2</v>
      </c>
      <c r="L507">
        <v>14.4</v>
      </c>
      <c r="M507" s="3">
        <v>14.5</v>
      </c>
      <c r="N507">
        <v>0</v>
      </c>
      <c r="O507" s="3">
        <v>14.5</v>
      </c>
      <c r="P507">
        <v>1</v>
      </c>
      <c r="Q507" s="3">
        <v>14.5</v>
      </c>
      <c r="R507">
        <v>0</v>
      </c>
      <c r="S507" s="3">
        <v>0</v>
      </c>
      <c r="T507" s="3">
        <v>12.7</v>
      </c>
      <c r="U507">
        <v>0</v>
      </c>
      <c r="V507">
        <v>1</v>
      </c>
      <c r="W507">
        <v>24.9</v>
      </c>
      <c r="X507">
        <v>0</v>
      </c>
      <c r="Y507">
        <v>0</v>
      </c>
      <c r="Z507">
        <v>0</v>
      </c>
      <c r="AA507">
        <v>0</v>
      </c>
      <c r="AB507">
        <v>0</v>
      </c>
      <c r="AC507">
        <v>14.5</v>
      </c>
      <c r="AD507">
        <v>0</v>
      </c>
      <c r="AE507">
        <v>0</v>
      </c>
      <c r="AF507">
        <v>0</v>
      </c>
      <c r="AG507">
        <v>0</v>
      </c>
      <c r="AH507">
        <v>0</v>
      </c>
      <c r="AI507">
        <v>12.5</v>
      </c>
      <c r="AJ507">
        <v>0</v>
      </c>
      <c r="AK507">
        <v>0</v>
      </c>
      <c r="AL507">
        <v>14.4</v>
      </c>
      <c r="AM507">
        <v>0</v>
      </c>
      <c r="AN507">
        <v>0</v>
      </c>
      <c r="AO507">
        <v>0</v>
      </c>
      <c r="AP507">
        <v>1</v>
      </c>
      <c r="AQ507">
        <v>0</v>
      </c>
      <c r="AR507">
        <v>0</v>
      </c>
      <c r="AS507">
        <v>0</v>
      </c>
      <c r="AT507">
        <v>0</v>
      </c>
      <c r="AU507">
        <v>12.6</v>
      </c>
      <c r="AV507">
        <v>1</v>
      </c>
      <c r="AW507">
        <v>0</v>
      </c>
      <c r="AX507">
        <v>14.3</v>
      </c>
      <c r="AY507">
        <v>0</v>
      </c>
      <c r="AZ507">
        <v>0</v>
      </c>
      <c r="BA507">
        <v>0</v>
      </c>
      <c r="BB507">
        <v>14.5</v>
      </c>
      <c r="BC507">
        <v>28.9</v>
      </c>
      <c r="BD507">
        <v>0</v>
      </c>
      <c r="BE507">
        <v>12.8</v>
      </c>
      <c r="BF507">
        <v>0</v>
      </c>
      <c r="BG507">
        <v>0</v>
      </c>
      <c r="BH507">
        <v>0</v>
      </c>
      <c r="BI507">
        <v>1</v>
      </c>
      <c r="BJ507">
        <v>12.4</v>
      </c>
      <c r="BK507">
        <v>12.7</v>
      </c>
    </row>
    <row r="508" spans="1:63" x14ac:dyDescent="0.25">
      <c r="A508" s="3">
        <v>7</v>
      </c>
      <c r="B508" s="1">
        <v>7303</v>
      </c>
      <c r="C508" s="3" t="s">
        <v>786</v>
      </c>
      <c r="D508" t="s">
        <v>1434</v>
      </c>
      <c r="E508" s="3">
        <v>3</v>
      </c>
      <c r="F508" t="s">
        <v>13367</v>
      </c>
      <c r="G508" s="3">
        <v>220104005</v>
      </c>
      <c r="H508">
        <v>220104</v>
      </c>
      <c r="I508" s="3" t="s">
        <v>13768</v>
      </c>
      <c r="J508" t="s">
        <v>10393</v>
      </c>
      <c r="K508" s="3">
        <v>3</v>
      </c>
      <c r="L508">
        <v>14.4</v>
      </c>
      <c r="M508" s="3">
        <v>14.5</v>
      </c>
      <c r="N508">
        <v>0</v>
      </c>
      <c r="O508" s="3">
        <v>14.5</v>
      </c>
      <c r="P508">
        <v>1</v>
      </c>
      <c r="Q508" s="3">
        <v>14.5</v>
      </c>
      <c r="R508">
        <v>0</v>
      </c>
      <c r="S508" s="3">
        <v>0</v>
      </c>
      <c r="T508" s="3">
        <v>0</v>
      </c>
      <c r="U508">
        <v>0</v>
      </c>
      <c r="V508">
        <v>1</v>
      </c>
      <c r="W508">
        <v>12.5</v>
      </c>
      <c r="X508">
        <v>0</v>
      </c>
      <c r="Y508">
        <v>0</v>
      </c>
      <c r="Z508">
        <v>0</v>
      </c>
      <c r="AA508">
        <v>0</v>
      </c>
      <c r="AB508">
        <v>0</v>
      </c>
      <c r="AC508">
        <v>1</v>
      </c>
      <c r="AD508">
        <v>0</v>
      </c>
      <c r="AE508">
        <v>0</v>
      </c>
      <c r="AF508">
        <v>0</v>
      </c>
      <c r="AG508">
        <v>0</v>
      </c>
      <c r="AH508">
        <v>0</v>
      </c>
      <c r="AI508">
        <v>12.5</v>
      </c>
      <c r="AJ508">
        <v>0</v>
      </c>
      <c r="AK508">
        <v>0</v>
      </c>
      <c r="AL508">
        <v>14.4</v>
      </c>
      <c r="AM508">
        <v>0</v>
      </c>
      <c r="AN508">
        <v>0</v>
      </c>
      <c r="AO508">
        <v>0</v>
      </c>
      <c r="AP508">
        <v>1</v>
      </c>
      <c r="AQ508">
        <v>0</v>
      </c>
      <c r="AR508">
        <v>0</v>
      </c>
      <c r="AS508">
        <v>0</v>
      </c>
      <c r="AT508">
        <v>0</v>
      </c>
      <c r="AU508">
        <v>12.6</v>
      </c>
      <c r="AV508">
        <v>1</v>
      </c>
      <c r="AW508">
        <v>0</v>
      </c>
      <c r="AX508">
        <v>14.3</v>
      </c>
      <c r="AY508">
        <v>0</v>
      </c>
      <c r="AZ508">
        <v>0</v>
      </c>
      <c r="BA508">
        <v>0</v>
      </c>
      <c r="BB508">
        <v>14.5</v>
      </c>
      <c r="BC508">
        <v>14.5</v>
      </c>
      <c r="BD508">
        <v>0</v>
      </c>
      <c r="BE508">
        <v>12.8</v>
      </c>
      <c r="BF508">
        <v>0</v>
      </c>
      <c r="BG508">
        <v>0</v>
      </c>
      <c r="BH508">
        <v>0</v>
      </c>
      <c r="BI508">
        <v>1</v>
      </c>
      <c r="BJ508">
        <v>12.4</v>
      </c>
      <c r="BK508">
        <v>0</v>
      </c>
    </row>
    <row r="509" spans="1:63" x14ac:dyDescent="0.25">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1</v>
      </c>
      <c r="Q509" s="3">
        <v>0</v>
      </c>
      <c r="R509">
        <v>0</v>
      </c>
      <c r="S509" s="3">
        <v>0</v>
      </c>
      <c r="T509" s="3">
        <v>12.7</v>
      </c>
      <c r="U509">
        <v>0</v>
      </c>
      <c r="V509">
        <v>1</v>
      </c>
      <c r="W509">
        <v>12.5</v>
      </c>
      <c r="X509">
        <v>0</v>
      </c>
      <c r="Y509">
        <v>0</v>
      </c>
      <c r="Z509">
        <v>0</v>
      </c>
      <c r="AA509">
        <v>0</v>
      </c>
      <c r="AB509">
        <v>0</v>
      </c>
      <c r="AC509">
        <v>14.5</v>
      </c>
      <c r="AD509">
        <v>0</v>
      </c>
      <c r="AE509">
        <v>0</v>
      </c>
      <c r="AF509">
        <v>0</v>
      </c>
      <c r="AG509">
        <v>0</v>
      </c>
      <c r="AH509">
        <v>0</v>
      </c>
      <c r="AI509">
        <v>1</v>
      </c>
      <c r="AJ509">
        <v>0</v>
      </c>
      <c r="AK509">
        <v>0</v>
      </c>
      <c r="AL509">
        <v>0</v>
      </c>
      <c r="AM509">
        <v>0</v>
      </c>
      <c r="AN509">
        <v>0</v>
      </c>
      <c r="AO509">
        <v>0</v>
      </c>
      <c r="AP509">
        <v>1</v>
      </c>
      <c r="AQ509">
        <v>0</v>
      </c>
      <c r="AR509">
        <v>0</v>
      </c>
      <c r="AS509">
        <v>0</v>
      </c>
      <c r="AT509">
        <v>0</v>
      </c>
      <c r="AU509">
        <v>0</v>
      </c>
      <c r="AV509">
        <v>1</v>
      </c>
      <c r="AW509">
        <v>0</v>
      </c>
      <c r="AX509">
        <v>0</v>
      </c>
      <c r="AY509">
        <v>0</v>
      </c>
      <c r="AZ509">
        <v>0</v>
      </c>
      <c r="BA509">
        <v>0</v>
      </c>
      <c r="BB509">
        <v>0</v>
      </c>
      <c r="BC509">
        <v>14.5</v>
      </c>
      <c r="BD509">
        <v>0</v>
      </c>
      <c r="BE509">
        <v>0</v>
      </c>
      <c r="BF509">
        <v>0</v>
      </c>
      <c r="BG509">
        <v>0</v>
      </c>
      <c r="BH509">
        <v>0</v>
      </c>
      <c r="BI509">
        <v>1</v>
      </c>
      <c r="BJ509">
        <v>0</v>
      </c>
      <c r="BK509">
        <v>12.7</v>
      </c>
    </row>
    <row r="510" spans="1:63" x14ac:dyDescent="0.25">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1</v>
      </c>
      <c r="Q510" s="3">
        <v>0</v>
      </c>
      <c r="R510">
        <v>0</v>
      </c>
      <c r="S510" s="3">
        <v>2.2000000000000002</v>
      </c>
      <c r="T510" s="3">
        <v>0</v>
      </c>
      <c r="U510">
        <v>0</v>
      </c>
      <c r="V510">
        <v>1</v>
      </c>
      <c r="W510">
        <v>0</v>
      </c>
      <c r="X510">
        <v>0</v>
      </c>
      <c r="Y510">
        <v>0</v>
      </c>
      <c r="Z510">
        <v>0</v>
      </c>
      <c r="AA510">
        <v>0</v>
      </c>
      <c r="AB510">
        <v>0</v>
      </c>
      <c r="AC510">
        <v>2.2000000000000002</v>
      </c>
      <c r="AD510">
        <v>0</v>
      </c>
      <c r="AE510">
        <v>0</v>
      </c>
      <c r="AF510">
        <v>0</v>
      </c>
      <c r="AG510">
        <v>0</v>
      </c>
      <c r="AH510">
        <v>0</v>
      </c>
      <c r="AI510">
        <v>1</v>
      </c>
      <c r="AJ510">
        <v>0</v>
      </c>
      <c r="AK510">
        <v>0</v>
      </c>
      <c r="AL510">
        <v>0</v>
      </c>
      <c r="AM510">
        <v>0</v>
      </c>
      <c r="AN510">
        <v>0</v>
      </c>
      <c r="AO510">
        <v>2.2999999999999998</v>
      </c>
      <c r="AP510">
        <v>1</v>
      </c>
      <c r="AQ510">
        <v>0</v>
      </c>
      <c r="AR510">
        <v>0</v>
      </c>
      <c r="AS510">
        <v>0</v>
      </c>
      <c r="AT510">
        <v>11.4</v>
      </c>
      <c r="AU510">
        <v>0</v>
      </c>
      <c r="AV510">
        <v>1</v>
      </c>
      <c r="AW510">
        <v>0</v>
      </c>
      <c r="AX510">
        <v>2</v>
      </c>
      <c r="AY510">
        <v>0</v>
      </c>
      <c r="AZ510">
        <v>0</v>
      </c>
      <c r="BA510">
        <v>2.2999999999999998</v>
      </c>
      <c r="BB510">
        <v>6.8</v>
      </c>
      <c r="BC510">
        <v>2.2000000000000002</v>
      </c>
      <c r="BD510">
        <v>4.4000000000000004</v>
      </c>
      <c r="BE510">
        <v>0</v>
      </c>
      <c r="BF510">
        <v>0</v>
      </c>
      <c r="BG510">
        <v>0</v>
      </c>
      <c r="BH510">
        <v>2.2999999999999998</v>
      </c>
      <c r="BI510">
        <v>1</v>
      </c>
      <c r="BJ510">
        <v>0</v>
      </c>
      <c r="BK510">
        <v>0</v>
      </c>
    </row>
    <row r="511" spans="1:63" x14ac:dyDescent="0.25">
      <c r="A511" s="3">
        <v>7</v>
      </c>
      <c r="B511" s="1">
        <v>7304</v>
      </c>
      <c r="C511" s="3" t="s">
        <v>786</v>
      </c>
      <c r="D511" t="s">
        <v>1437</v>
      </c>
      <c r="E511" s="3">
        <v>2</v>
      </c>
      <c r="F511" t="s">
        <v>13769</v>
      </c>
      <c r="G511" s="3">
        <v>220104005</v>
      </c>
      <c r="H511">
        <v>220104</v>
      </c>
      <c r="I511" s="3" t="s">
        <v>13768</v>
      </c>
      <c r="J511" t="s">
        <v>10393</v>
      </c>
      <c r="K511" s="3">
        <v>2</v>
      </c>
      <c r="L511">
        <v>4.7</v>
      </c>
      <c r="M511" s="3">
        <v>4.5999999999999996</v>
      </c>
      <c r="N511">
        <v>2.2999999999999998</v>
      </c>
      <c r="O511" s="3">
        <v>0</v>
      </c>
      <c r="P511">
        <v>4.5</v>
      </c>
      <c r="Q511" s="3">
        <v>2.2000000000000002</v>
      </c>
      <c r="R511">
        <v>0</v>
      </c>
      <c r="S511" s="3">
        <v>6.9</v>
      </c>
      <c r="T511" s="3">
        <v>0</v>
      </c>
      <c r="U511">
        <v>6.8</v>
      </c>
      <c r="V511">
        <v>4.5</v>
      </c>
      <c r="W511">
        <v>4.5</v>
      </c>
      <c r="X511">
        <v>4</v>
      </c>
      <c r="Y511">
        <v>2.4</v>
      </c>
      <c r="Z511">
        <v>13.9</v>
      </c>
      <c r="AA511">
        <v>0</v>
      </c>
      <c r="AB511">
        <v>2.2999999999999998</v>
      </c>
      <c r="AC511">
        <v>2.2000000000000002</v>
      </c>
      <c r="AD511">
        <v>4.4000000000000004</v>
      </c>
      <c r="AE511">
        <v>0</v>
      </c>
      <c r="AF511">
        <v>4.5999999999999996</v>
      </c>
      <c r="AG511">
        <v>2.2999999999999998</v>
      </c>
      <c r="AH511">
        <v>2.2999999999999998</v>
      </c>
      <c r="AI511">
        <v>4.5</v>
      </c>
      <c r="AJ511">
        <v>2.2000000000000002</v>
      </c>
      <c r="AK511">
        <v>6</v>
      </c>
      <c r="AL511">
        <v>7.1</v>
      </c>
      <c r="AM511">
        <v>4.5999999999999996</v>
      </c>
      <c r="AN511">
        <v>2.2999999999999998</v>
      </c>
      <c r="AO511">
        <v>11.3</v>
      </c>
      <c r="AP511">
        <v>2.2000000000000002</v>
      </c>
      <c r="AQ511">
        <v>0</v>
      </c>
      <c r="AR511">
        <v>0</v>
      </c>
      <c r="AS511">
        <v>4.5999999999999996</v>
      </c>
      <c r="AT511">
        <v>4.5999999999999996</v>
      </c>
      <c r="AU511">
        <v>4.5</v>
      </c>
      <c r="AV511">
        <v>4.5</v>
      </c>
      <c r="AW511">
        <v>0</v>
      </c>
      <c r="AX511">
        <v>6</v>
      </c>
      <c r="AY511">
        <v>0</v>
      </c>
      <c r="AZ511">
        <v>4.5999999999999996</v>
      </c>
      <c r="BA511">
        <v>6.9</v>
      </c>
      <c r="BB511">
        <v>11.3</v>
      </c>
      <c r="BC511">
        <v>4.5</v>
      </c>
      <c r="BD511">
        <v>4.4000000000000004</v>
      </c>
      <c r="BE511">
        <v>0</v>
      </c>
      <c r="BF511">
        <v>0</v>
      </c>
      <c r="BG511">
        <v>4.5999999999999996</v>
      </c>
      <c r="BH511">
        <v>2.2999999999999998</v>
      </c>
      <c r="BI511">
        <v>2.2999999999999998</v>
      </c>
      <c r="BJ511">
        <v>11.2</v>
      </c>
      <c r="BK511">
        <v>0</v>
      </c>
    </row>
    <row r="512" spans="1:63" x14ac:dyDescent="0.25">
      <c r="A512" s="3">
        <v>7</v>
      </c>
      <c r="B512" s="1">
        <v>7304</v>
      </c>
      <c r="C512" s="3" t="s">
        <v>786</v>
      </c>
      <c r="D512" t="s">
        <v>1437</v>
      </c>
      <c r="E512" s="3">
        <v>3</v>
      </c>
      <c r="F512" t="s">
        <v>13367</v>
      </c>
      <c r="G512" s="3">
        <v>220104005</v>
      </c>
      <c r="H512">
        <v>220104</v>
      </c>
      <c r="I512" s="3" t="s">
        <v>13768</v>
      </c>
      <c r="J512" t="s">
        <v>10393</v>
      </c>
      <c r="K512" s="3">
        <v>3</v>
      </c>
      <c r="L512">
        <v>4.7</v>
      </c>
      <c r="M512" s="3">
        <v>4.5999999999999996</v>
      </c>
      <c r="N512">
        <v>2.2999999999999998</v>
      </c>
      <c r="O512" s="3">
        <v>0</v>
      </c>
      <c r="P512">
        <v>4.5</v>
      </c>
      <c r="Q512" s="3">
        <v>2.2000000000000002</v>
      </c>
      <c r="R512">
        <v>0</v>
      </c>
      <c r="S512" s="3">
        <v>4.5999999999999996</v>
      </c>
      <c r="T512" s="3">
        <v>0</v>
      </c>
      <c r="U512">
        <v>6.8</v>
      </c>
      <c r="V512">
        <v>4.5</v>
      </c>
      <c r="W512">
        <v>4.5</v>
      </c>
      <c r="X512">
        <v>4</v>
      </c>
      <c r="Y512">
        <v>2.4</v>
      </c>
      <c r="Z512">
        <v>13.9</v>
      </c>
      <c r="AA512">
        <v>0</v>
      </c>
      <c r="AB512">
        <v>2.2999999999999998</v>
      </c>
      <c r="AC512">
        <v>1</v>
      </c>
      <c r="AD512">
        <v>4.4000000000000004</v>
      </c>
      <c r="AE512">
        <v>0</v>
      </c>
      <c r="AF512">
        <v>4.5999999999999996</v>
      </c>
      <c r="AG512">
        <v>2.2999999999999998</v>
      </c>
      <c r="AH512">
        <v>2.2999999999999998</v>
      </c>
      <c r="AI512">
        <v>4.5</v>
      </c>
      <c r="AJ512">
        <v>2.2000000000000002</v>
      </c>
      <c r="AK512">
        <v>6</v>
      </c>
      <c r="AL512">
        <v>7.1</v>
      </c>
      <c r="AM512">
        <v>4.5999999999999996</v>
      </c>
      <c r="AN512">
        <v>2.2999999999999998</v>
      </c>
      <c r="AO512">
        <v>9.1</v>
      </c>
      <c r="AP512">
        <v>2.2000000000000002</v>
      </c>
      <c r="AQ512">
        <v>0</v>
      </c>
      <c r="AR512">
        <v>0</v>
      </c>
      <c r="AS512">
        <v>4.5999999999999996</v>
      </c>
      <c r="AT512">
        <v>2.2999999999999998</v>
      </c>
      <c r="AU512">
        <v>4.5</v>
      </c>
      <c r="AV512">
        <v>4.5</v>
      </c>
      <c r="AW512">
        <v>0</v>
      </c>
      <c r="AX512">
        <v>4</v>
      </c>
      <c r="AY512">
        <v>0</v>
      </c>
      <c r="AZ512">
        <v>4.5999999999999996</v>
      </c>
      <c r="BA512">
        <v>4.5999999999999996</v>
      </c>
      <c r="BB512">
        <v>4.5</v>
      </c>
      <c r="BC512">
        <v>2.2000000000000002</v>
      </c>
      <c r="BD512">
        <v>2.2000000000000002</v>
      </c>
      <c r="BE512">
        <v>0</v>
      </c>
      <c r="BF512">
        <v>0</v>
      </c>
      <c r="BG512">
        <v>4.5999999999999996</v>
      </c>
      <c r="BH512">
        <v>0</v>
      </c>
      <c r="BI512">
        <v>2.2999999999999998</v>
      </c>
      <c r="BJ512">
        <v>11.2</v>
      </c>
      <c r="BK512">
        <v>0</v>
      </c>
    </row>
    <row r="513" spans="1:63" x14ac:dyDescent="0.25">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1</v>
      </c>
      <c r="Q513" s="3">
        <v>0</v>
      </c>
      <c r="R513">
        <v>0</v>
      </c>
      <c r="S513" s="3">
        <v>2.2999999999999998</v>
      </c>
      <c r="T513" s="3">
        <v>0</v>
      </c>
      <c r="U513">
        <v>0</v>
      </c>
      <c r="V513">
        <v>1</v>
      </c>
      <c r="W513">
        <v>0</v>
      </c>
      <c r="X513">
        <v>0</v>
      </c>
      <c r="Y513">
        <v>0</v>
      </c>
      <c r="Z513">
        <v>0</v>
      </c>
      <c r="AA513">
        <v>0</v>
      </c>
      <c r="AB513">
        <v>0</v>
      </c>
      <c r="AC513">
        <v>2.2000000000000002</v>
      </c>
      <c r="AD513">
        <v>0</v>
      </c>
      <c r="AE513">
        <v>0</v>
      </c>
      <c r="AF513">
        <v>0</v>
      </c>
      <c r="AG513">
        <v>0</v>
      </c>
      <c r="AH513">
        <v>0</v>
      </c>
      <c r="AI513">
        <v>1</v>
      </c>
      <c r="AJ513">
        <v>0</v>
      </c>
      <c r="AK513">
        <v>0</v>
      </c>
      <c r="AL513">
        <v>0</v>
      </c>
      <c r="AM513">
        <v>0</v>
      </c>
      <c r="AN513">
        <v>0</v>
      </c>
      <c r="AO513">
        <v>2.2999999999999998</v>
      </c>
      <c r="AP513">
        <v>1</v>
      </c>
      <c r="AQ513">
        <v>0</v>
      </c>
      <c r="AR513">
        <v>0</v>
      </c>
      <c r="AS513">
        <v>0</v>
      </c>
      <c r="AT513">
        <v>2.2999999999999998</v>
      </c>
      <c r="AU513">
        <v>0</v>
      </c>
      <c r="AV513">
        <v>1</v>
      </c>
      <c r="AW513">
        <v>0</v>
      </c>
      <c r="AX513">
        <v>2</v>
      </c>
      <c r="AY513">
        <v>0</v>
      </c>
      <c r="AZ513">
        <v>0</v>
      </c>
      <c r="BA513">
        <v>2.2999999999999998</v>
      </c>
      <c r="BB513">
        <v>6.8</v>
      </c>
      <c r="BC513">
        <v>2.2000000000000002</v>
      </c>
      <c r="BD513">
        <v>2.2000000000000002</v>
      </c>
      <c r="BE513">
        <v>0</v>
      </c>
      <c r="BF513">
        <v>0</v>
      </c>
      <c r="BG513">
        <v>0</v>
      </c>
      <c r="BH513">
        <v>2.2999999999999998</v>
      </c>
      <c r="BI513">
        <v>1</v>
      </c>
      <c r="BJ513">
        <v>0</v>
      </c>
      <c r="BK513">
        <v>0</v>
      </c>
    </row>
    <row r="514" spans="1:63" x14ac:dyDescent="0.25">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1</v>
      </c>
      <c r="Q514" s="3">
        <v>0</v>
      </c>
      <c r="R514">
        <v>0</v>
      </c>
      <c r="S514" s="3">
        <v>0</v>
      </c>
      <c r="T514" s="3">
        <v>0</v>
      </c>
      <c r="U514">
        <v>0</v>
      </c>
      <c r="V514">
        <v>1</v>
      </c>
      <c r="W514">
        <v>0</v>
      </c>
      <c r="X514">
        <v>0</v>
      </c>
      <c r="Y514">
        <v>0</v>
      </c>
      <c r="Z514">
        <v>0</v>
      </c>
      <c r="AA514">
        <v>0</v>
      </c>
      <c r="AB514">
        <v>0</v>
      </c>
      <c r="AC514">
        <v>1</v>
      </c>
      <c r="AD514">
        <v>0</v>
      </c>
      <c r="AE514">
        <v>0</v>
      </c>
      <c r="AF514">
        <v>0</v>
      </c>
      <c r="AG514">
        <v>0</v>
      </c>
      <c r="AH514">
        <v>0</v>
      </c>
      <c r="AI514">
        <v>1</v>
      </c>
      <c r="AJ514">
        <v>0</v>
      </c>
      <c r="AK514">
        <v>0</v>
      </c>
      <c r="AL514">
        <v>0</v>
      </c>
      <c r="AM514">
        <v>0</v>
      </c>
      <c r="AN514">
        <v>0</v>
      </c>
      <c r="AO514">
        <v>0</v>
      </c>
      <c r="AP514">
        <v>1</v>
      </c>
      <c r="AQ514">
        <v>0</v>
      </c>
      <c r="AR514">
        <v>0</v>
      </c>
      <c r="AS514">
        <v>0</v>
      </c>
      <c r="AT514">
        <v>0</v>
      </c>
      <c r="AU514">
        <v>0</v>
      </c>
      <c r="AV514">
        <v>1</v>
      </c>
      <c r="AW514">
        <v>0</v>
      </c>
      <c r="AX514">
        <v>0</v>
      </c>
      <c r="AY514">
        <v>0</v>
      </c>
      <c r="AZ514">
        <v>0</v>
      </c>
      <c r="BA514">
        <v>0</v>
      </c>
      <c r="BB514">
        <v>0</v>
      </c>
      <c r="BC514">
        <v>1</v>
      </c>
      <c r="BD514">
        <v>0</v>
      </c>
      <c r="BE514">
        <v>0</v>
      </c>
      <c r="BF514">
        <v>0</v>
      </c>
      <c r="BG514">
        <v>0</v>
      </c>
      <c r="BH514">
        <v>0</v>
      </c>
      <c r="BI514">
        <v>1</v>
      </c>
      <c r="BJ514">
        <v>0</v>
      </c>
      <c r="BK514">
        <v>0</v>
      </c>
    </row>
    <row r="515" spans="1:63" x14ac:dyDescent="0.25">
      <c r="A515" s="3">
        <v>7</v>
      </c>
      <c r="B515" s="1">
        <v>7305</v>
      </c>
      <c r="C515" s="3" t="s">
        <v>786</v>
      </c>
      <c r="D515" t="s">
        <v>1440</v>
      </c>
      <c r="E515" s="3">
        <v>2</v>
      </c>
      <c r="F515" t="s">
        <v>13769</v>
      </c>
      <c r="G515" s="3">
        <v>220104005</v>
      </c>
      <c r="H515">
        <v>220104</v>
      </c>
      <c r="I515" s="3" t="s">
        <v>13768</v>
      </c>
      <c r="J515" t="s">
        <v>10393</v>
      </c>
      <c r="K515" s="3">
        <v>2</v>
      </c>
      <c r="L515">
        <v>0</v>
      </c>
      <c r="M515" s="3">
        <v>20.5</v>
      </c>
      <c r="N515">
        <v>0</v>
      </c>
      <c r="O515" s="3">
        <v>10</v>
      </c>
      <c r="P515">
        <v>1</v>
      </c>
      <c r="Q515" s="3">
        <v>0</v>
      </c>
      <c r="R515">
        <v>0</v>
      </c>
      <c r="S515" s="3">
        <v>0</v>
      </c>
      <c r="T515" s="3">
        <v>10</v>
      </c>
      <c r="U515">
        <v>9.9</v>
      </c>
      <c r="V515">
        <v>1</v>
      </c>
      <c r="W515">
        <v>0</v>
      </c>
      <c r="X515">
        <v>8.9</v>
      </c>
      <c r="Y515">
        <v>0</v>
      </c>
      <c r="Z515">
        <v>10.3</v>
      </c>
      <c r="AA515">
        <v>0</v>
      </c>
      <c r="AB515">
        <v>10</v>
      </c>
      <c r="AC515">
        <v>9.9</v>
      </c>
      <c r="AD515">
        <v>0</v>
      </c>
      <c r="AE515">
        <v>10.1</v>
      </c>
      <c r="AF515">
        <v>10</v>
      </c>
      <c r="AG515">
        <v>0</v>
      </c>
      <c r="AH515">
        <v>0</v>
      </c>
      <c r="AI515">
        <v>1</v>
      </c>
      <c r="AJ515">
        <v>0</v>
      </c>
      <c r="AK515">
        <v>0</v>
      </c>
      <c r="AL515">
        <v>0</v>
      </c>
      <c r="AM515">
        <v>0</v>
      </c>
      <c r="AN515">
        <v>0</v>
      </c>
      <c r="AO515">
        <v>0</v>
      </c>
      <c r="AP515">
        <v>1</v>
      </c>
      <c r="AQ515">
        <v>0</v>
      </c>
      <c r="AR515">
        <v>0</v>
      </c>
      <c r="AS515">
        <v>0</v>
      </c>
      <c r="AT515">
        <v>0</v>
      </c>
      <c r="AU515">
        <v>0</v>
      </c>
      <c r="AV515">
        <v>1</v>
      </c>
      <c r="AW515">
        <v>9.6999999999999993</v>
      </c>
      <c r="AX515">
        <v>0</v>
      </c>
      <c r="AY515">
        <v>10.4</v>
      </c>
      <c r="AZ515">
        <v>0</v>
      </c>
      <c r="BA515">
        <v>10.1</v>
      </c>
      <c r="BB515">
        <v>40.1</v>
      </c>
      <c r="BC515">
        <v>1</v>
      </c>
      <c r="BD515">
        <v>0</v>
      </c>
      <c r="BE515">
        <v>0</v>
      </c>
      <c r="BF515">
        <v>10</v>
      </c>
      <c r="BG515">
        <v>0</v>
      </c>
      <c r="BH515">
        <v>0</v>
      </c>
      <c r="BI515">
        <v>19.600000000000001</v>
      </c>
      <c r="BJ515">
        <v>0</v>
      </c>
      <c r="BK515">
        <v>10</v>
      </c>
    </row>
    <row r="516" spans="1:63" x14ac:dyDescent="0.25">
      <c r="A516" s="3">
        <v>7</v>
      </c>
      <c r="B516" s="1">
        <v>7305</v>
      </c>
      <c r="C516" s="3" t="s">
        <v>786</v>
      </c>
      <c r="D516" t="s">
        <v>1440</v>
      </c>
      <c r="E516" s="3">
        <v>3</v>
      </c>
      <c r="F516" t="s">
        <v>13367</v>
      </c>
      <c r="G516" s="3">
        <v>220104005</v>
      </c>
      <c r="H516">
        <v>220104</v>
      </c>
      <c r="I516" s="3" t="s">
        <v>13768</v>
      </c>
      <c r="J516" t="s">
        <v>10393</v>
      </c>
      <c r="K516" s="3">
        <v>3</v>
      </c>
      <c r="L516">
        <v>0</v>
      </c>
      <c r="M516" s="3">
        <v>20.5</v>
      </c>
      <c r="N516">
        <v>0</v>
      </c>
      <c r="O516" s="3">
        <v>10</v>
      </c>
      <c r="P516">
        <v>1</v>
      </c>
      <c r="Q516" s="3">
        <v>0</v>
      </c>
      <c r="R516">
        <v>0</v>
      </c>
      <c r="S516" s="3">
        <v>0</v>
      </c>
      <c r="T516" s="3">
        <v>10</v>
      </c>
      <c r="U516">
        <v>9.9</v>
      </c>
      <c r="V516">
        <v>1</v>
      </c>
      <c r="W516">
        <v>0</v>
      </c>
      <c r="X516">
        <v>8.9</v>
      </c>
      <c r="Y516">
        <v>0</v>
      </c>
      <c r="Z516">
        <v>10.3</v>
      </c>
      <c r="AA516">
        <v>0</v>
      </c>
      <c r="AB516">
        <v>10</v>
      </c>
      <c r="AC516">
        <v>9.9</v>
      </c>
      <c r="AD516">
        <v>0</v>
      </c>
      <c r="AE516">
        <v>10.1</v>
      </c>
      <c r="AF516">
        <v>10</v>
      </c>
      <c r="AG516">
        <v>0</v>
      </c>
      <c r="AH516">
        <v>0</v>
      </c>
      <c r="AI516">
        <v>1</v>
      </c>
      <c r="AJ516">
        <v>0</v>
      </c>
      <c r="AK516">
        <v>0</v>
      </c>
      <c r="AL516">
        <v>0</v>
      </c>
      <c r="AM516">
        <v>0</v>
      </c>
      <c r="AN516">
        <v>0</v>
      </c>
      <c r="AO516">
        <v>0</v>
      </c>
      <c r="AP516">
        <v>1</v>
      </c>
      <c r="AQ516">
        <v>0</v>
      </c>
      <c r="AR516">
        <v>0</v>
      </c>
      <c r="AS516">
        <v>0</v>
      </c>
      <c r="AT516">
        <v>0</v>
      </c>
      <c r="AU516">
        <v>0</v>
      </c>
      <c r="AV516">
        <v>1</v>
      </c>
      <c r="AW516">
        <v>9.6999999999999993</v>
      </c>
      <c r="AX516">
        <v>0</v>
      </c>
      <c r="AY516">
        <v>10.4</v>
      </c>
      <c r="AZ516">
        <v>0</v>
      </c>
      <c r="BA516">
        <v>10.1</v>
      </c>
      <c r="BB516">
        <v>40.1</v>
      </c>
      <c r="BC516">
        <v>1</v>
      </c>
      <c r="BD516">
        <v>0</v>
      </c>
      <c r="BE516">
        <v>0</v>
      </c>
      <c r="BF516">
        <v>10</v>
      </c>
      <c r="BG516">
        <v>0</v>
      </c>
      <c r="BH516">
        <v>0</v>
      </c>
      <c r="BI516">
        <v>19.600000000000001</v>
      </c>
      <c r="BJ516">
        <v>0</v>
      </c>
      <c r="BK516">
        <v>10</v>
      </c>
    </row>
    <row r="517" spans="1:63" x14ac:dyDescent="0.25">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1</v>
      </c>
      <c r="Q517" s="3">
        <v>0</v>
      </c>
      <c r="R517">
        <v>0</v>
      </c>
      <c r="S517" s="3">
        <v>0</v>
      </c>
      <c r="T517" s="3">
        <v>0</v>
      </c>
      <c r="U517">
        <v>0</v>
      </c>
      <c r="V517">
        <v>1</v>
      </c>
      <c r="W517">
        <v>0</v>
      </c>
      <c r="X517">
        <v>0</v>
      </c>
      <c r="Y517">
        <v>0</v>
      </c>
      <c r="Z517">
        <v>0</v>
      </c>
      <c r="AA517">
        <v>0</v>
      </c>
      <c r="AB517">
        <v>0</v>
      </c>
      <c r="AC517">
        <v>1</v>
      </c>
      <c r="AD517">
        <v>0</v>
      </c>
      <c r="AE517">
        <v>0</v>
      </c>
      <c r="AF517">
        <v>0</v>
      </c>
      <c r="AG517">
        <v>0</v>
      </c>
      <c r="AH517">
        <v>0</v>
      </c>
      <c r="AI517">
        <v>1</v>
      </c>
      <c r="AJ517">
        <v>0</v>
      </c>
      <c r="AK517">
        <v>0</v>
      </c>
      <c r="AL517">
        <v>0</v>
      </c>
      <c r="AM517">
        <v>0</v>
      </c>
      <c r="AN517">
        <v>0</v>
      </c>
      <c r="AO517">
        <v>0</v>
      </c>
      <c r="AP517">
        <v>1</v>
      </c>
      <c r="AQ517">
        <v>0</v>
      </c>
      <c r="AR517">
        <v>0</v>
      </c>
      <c r="AS517">
        <v>0</v>
      </c>
      <c r="AT517">
        <v>0</v>
      </c>
      <c r="AU517">
        <v>0</v>
      </c>
      <c r="AV517">
        <v>1</v>
      </c>
      <c r="AW517">
        <v>0</v>
      </c>
      <c r="AX517">
        <v>0</v>
      </c>
      <c r="AY517">
        <v>0</v>
      </c>
      <c r="AZ517">
        <v>0</v>
      </c>
      <c r="BA517">
        <v>0</v>
      </c>
      <c r="BB517">
        <v>0</v>
      </c>
      <c r="BC517">
        <v>1</v>
      </c>
      <c r="BD517">
        <v>0</v>
      </c>
      <c r="BE517">
        <v>0</v>
      </c>
      <c r="BF517">
        <v>0</v>
      </c>
      <c r="BG517">
        <v>0</v>
      </c>
      <c r="BH517">
        <v>0</v>
      </c>
      <c r="BI517">
        <v>1</v>
      </c>
      <c r="BJ517">
        <v>0</v>
      </c>
      <c r="BK517">
        <v>0</v>
      </c>
    </row>
    <row r="518" spans="1:63" x14ac:dyDescent="0.25">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1</v>
      </c>
      <c r="Q518" s="3">
        <v>0</v>
      </c>
      <c r="R518">
        <v>0</v>
      </c>
      <c r="S518" s="3">
        <v>0</v>
      </c>
      <c r="T518" s="3">
        <v>0</v>
      </c>
      <c r="U518">
        <v>0</v>
      </c>
      <c r="V518">
        <v>1</v>
      </c>
      <c r="W518">
        <v>0</v>
      </c>
      <c r="X518">
        <v>0</v>
      </c>
      <c r="Y518">
        <v>0</v>
      </c>
      <c r="Z518">
        <v>0</v>
      </c>
      <c r="AA518">
        <v>0</v>
      </c>
      <c r="AB518">
        <v>0</v>
      </c>
      <c r="AC518">
        <v>1</v>
      </c>
      <c r="AD518">
        <v>0</v>
      </c>
      <c r="AE518">
        <v>0</v>
      </c>
      <c r="AF518">
        <v>0</v>
      </c>
      <c r="AG518">
        <v>0</v>
      </c>
      <c r="AH518">
        <v>0</v>
      </c>
      <c r="AI518">
        <v>1</v>
      </c>
      <c r="AJ518">
        <v>0</v>
      </c>
      <c r="AK518">
        <v>0</v>
      </c>
      <c r="AL518">
        <v>0</v>
      </c>
      <c r="AM518">
        <v>0</v>
      </c>
      <c r="AN518">
        <v>0</v>
      </c>
      <c r="AO518">
        <v>5.4</v>
      </c>
      <c r="AP518">
        <v>1</v>
      </c>
      <c r="AQ518">
        <v>0</v>
      </c>
      <c r="AR518">
        <v>0</v>
      </c>
      <c r="AS518">
        <v>0</v>
      </c>
      <c r="AT518">
        <v>0</v>
      </c>
      <c r="AU518">
        <v>0</v>
      </c>
      <c r="AV518">
        <v>1</v>
      </c>
      <c r="AW518">
        <v>0</v>
      </c>
      <c r="AX518">
        <v>0</v>
      </c>
      <c r="AY518">
        <v>0</v>
      </c>
      <c r="AZ518">
        <v>0</v>
      </c>
      <c r="BA518">
        <v>0</v>
      </c>
      <c r="BB518">
        <v>0</v>
      </c>
      <c r="BC518">
        <v>1</v>
      </c>
      <c r="BD518">
        <v>0</v>
      </c>
      <c r="BE518">
        <v>0</v>
      </c>
      <c r="BF518">
        <v>0</v>
      </c>
      <c r="BG518">
        <v>0</v>
      </c>
      <c r="BH518">
        <v>0</v>
      </c>
      <c r="BI518">
        <v>1</v>
      </c>
      <c r="BJ518">
        <v>0</v>
      </c>
      <c r="BK518">
        <v>0</v>
      </c>
    </row>
    <row r="519" spans="1:63" x14ac:dyDescent="0.25">
      <c r="A519" s="3">
        <v>7</v>
      </c>
      <c r="B519" s="1">
        <v>7307</v>
      </c>
      <c r="C519" s="3" t="s">
        <v>786</v>
      </c>
      <c r="D519" t="s">
        <v>1446</v>
      </c>
      <c r="E519" s="3">
        <v>2</v>
      </c>
      <c r="F519" t="s">
        <v>13769</v>
      </c>
      <c r="G519" s="3">
        <v>220104005</v>
      </c>
      <c r="H519">
        <v>220104</v>
      </c>
      <c r="I519" s="3" t="s">
        <v>13768</v>
      </c>
      <c r="J519" t="s">
        <v>10393</v>
      </c>
      <c r="K519" s="3">
        <v>2</v>
      </c>
      <c r="L519">
        <v>0</v>
      </c>
      <c r="M519" s="3">
        <v>0</v>
      </c>
      <c r="N519">
        <v>10.8</v>
      </c>
      <c r="O519" s="3">
        <v>0</v>
      </c>
      <c r="P519">
        <v>1</v>
      </c>
      <c r="Q519" s="3">
        <v>0</v>
      </c>
      <c r="R519">
        <v>10.7</v>
      </c>
      <c r="S519" s="3">
        <v>5.3</v>
      </c>
      <c r="T519" s="3">
        <v>0</v>
      </c>
      <c r="U519">
        <v>0</v>
      </c>
      <c r="V519">
        <v>1</v>
      </c>
      <c r="W519">
        <v>5.3</v>
      </c>
      <c r="X519">
        <v>5.0999999999999996</v>
      </c>
      <c r="Y519">
        <v>0</v>
      </c>
      <c r="Z519">
        <v>0</v>
      </c>
      <c r="AA519">
        <v>10.8</v>
      </c>
      <c r="AB519">
        <v>5.4</v>
      </c>
      <c r="AC519">
        <v>1</v>
      </c>
      <c r="AD519">
        <v>5.3</v>
      </c>
      <c r="AE519">
        <v>0</v>
      </c>
      <c r="AF519">
        <v>0</v>
      </c>
      <c r="AG519">
        <v>5.3</v>
      </c>
      <c r="AH519">
        <v>5.3</v>
      </c>
      <c r="AI519">
        <v>1</v>
      </c>
      <c r="AJ519">
        <v>0</v>
      </c>
      <c r="AK519">
        <v>0</v>
      </c>
      <c r="AL519">
        <v>5.4</v>
      </c>
      <c r="AM519">
        <v>10.9</v>
      </c>
      <c r="AN519">
        <v>5.4</v>
      </c>
      <c r="AO519">
        <v>5.4</v>
      </c>
      <c r="AP519">
        <v>5.4</v>
      </c>
      <c r="AQ519">
        <v>0</v>
      </c>
      <c r="AR519">
        <v>0</v>
      </c>
      <c r="AS519">
        <v>0</v>
      </c>
      <c r="AT519">
        <v>5.3</v>
      </c>
      <c r="AU519">
        <v>5.3</v>
      </c>
      <c r="AV519">
        <v>5.3</v>
      </c>
      <c r="AW519">
        <v>10.6</v>
      </c>
      <c r="AX519">
        <v>0</v>
      </c>
      <c r="AY519">
        <v>16.3</v>
      </c>
      <c r="AZ519">
        <v>10.9</v>
      </c>
      <c r="BA519">
        <v>5.4</v>
      </c>
      <c r="BB519">
        <v>5.4</v>
      </c>
      <c r="BC519">
        <v>5.4</v>
      </c>
      <c r="BD519">
        <v>5.3</v>
      </c>
      <c r="BE519">
        <v>0</v>
      </c>
      <c r="BF519">
        <v>0</v>
      </c>
      <c r="BG519">
        <v>0</v>
      </c>
      <c r="BH519">
        <v>0</v>
      </c>
      <c r="BI519">
        <v>5.3</v>
      </c>
      <c r="BJ519">
        <v>0</v>
      </c>
      <c r="BK519">
        <v>0</v>
      </c>
    </row>
    <row r="520" spans="1:63" x14ac:dyDescent="0.25">
      <c r="A520" s="3">
        <v>7</v>
      </c>
      <c r="B520" s="1">
        <v>7307</v>
      </c>
      <c r="C520" s="3" t="s">
        <v>786</v>
      </c>
      <c r="D520" t="s">
        <v>1446</v>
      </c>
      <c r="E520" s="3">
        <v>3</v>
      </c>
      <c r="F520" t="s">
        <v>13367</v>
      </c>
      <c r="G520" s="3">
        <v>220104005</v>
      </c>
      <c r="H520">
        <v>220104</v>
      </c>
      <c r="I520" s="3" t="s">
        <v>13768</v>
      </c>
      <c r="J520" t="s">
        <v>10393</v>
      </c>
      <c r="K520" s="3">
        <v>3</v>
      </c>
      <c r="L520">
        <v>0</v>
      </c>
      <c r="M520" s="3">
        <v>0</v>
      </c>
      <c r="N520">
        <v>10.8</v>
      </c>
      <c r="O520" s="3">
        <v>0</v>
      </c>
      <c r="P520">
        <v>1</v>
      </c>
      <c r="Q520" s="3">
        <v>0</v>
      </c>
      <c r="R520">
        <v>10.7</v>
      </c>
      <c r="S520" s="3">
        <v>5.3</v>
      </c>
      <c r="T520" s="3">
        <v>0</v>
      </c>
      <c r="U520">
        <v>0</v>
      </c>
      <c r="V520">
        <v>1</v>
      </c>
      <c r="W520">
        <v>5.3</v>
      </c>
      <c r="X520">
        <v>5.0999999999999996</v>
      </c>
      <c r="Y520">
        <v>0</v>
      </c>
      <c r="Z520">
        <v>0</v>
      </c>
      <c r="AA520">
        <v>10.8</v>
      </c>
      <c r="AB520">
        <v>5.4</v>
      </c>
      <c r="AC520">
        <v>1</v>
      </c>
      <c r="AD520">
        <v>5.3</v>
      </c>
      <c r="AE520">
        <v>0</v>
      </c>
      <c r="AF520">
        <v>0</v>
      </c>
      <c r="AG520">
        <v>5.3</v>
      </c>
      <c r="AH520">
        <v>5.3</v>
      </c>
      <c r="AI520">
        <v>1</v>
      </c>
      <c r="AJ520">
        <v>0</v>
      </c>
      <c r="AK520">
        <v>0</v>
      </c>
      <c r="AL520">
        <v>5.4</v>
      </c>
      <c r="AM520">
        <v>10.9</v>
      </c>
      <c r="AN520">
        <v>5.4</v>
      </c>
      <c r="AO520">
        <v>0</v>
      </c>
      <c r="AP520">
        <v>5.4</v>
      </c>
      <c r="AQ520">
        <v>0</v>
      </c>
      <c r="AR520">
        <v>0</v>
      </c>
      <c r="AS520">
        <v>0</v>
      </c>
      <c r="AT520">
        <v>5.3</v>
      </c>
      <c r="AU520">
        <v>5.3</v>
      </c>
      <c r="AV520">
        <v>5.3</v>
      </c>
      <c r="AW520">
        <v>10.6</v>
      </c>
      <c r="AX520">
        <v>0</v>
      </c>
      <c r="AY520">
        <v>16.3</v>
      </c>
      <c r="AZ520">
        <v>10.9</v>
      </c>
      <c r="BA520">
        <v>5.4</v>
      </c>
      <c r="BB520">
        <v>5.4</v>
      </c>
      <c r="BC520">
        <v>5.4</v>
      </c>
      <c r="BD520">
        <v>5.3</v>
      </c>
      <c r="BE520">
        <v>0</v>
      </c>
      <c r="BF520">
        <v>0</v>
      </c>
      <c r="BG520">
        <v>0</v>
      </c>
      <c r="BH520">
        <v>0</v>
      </c>
      <c r="BI520">
        <v>5.3</v>
      </c>
      <c r="BJ520">
        <v>0</v>
      </c>
      <c r="BK520">
        <v>0</v>
      </c>
    </row>
    <row r="521" spans="1:63" x14ac:dyDescent="0.25">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1</v>
      </c>
      <c r="Q521" s="3">
        <v>0</v>
      </c>
      <c r="R521">
        <v>0</v>
      </c>
      <c r="S521" s="3">
        <v>0</v>
      </c>
      <c r="T521" s="3">
        <v>0</v>
      </c>
      <c r="U521">
        <v>0</v>
      </c>
      <c r="V521">
        <v>1</v>
      </c>
      <c r="W521">
        <v>0</v>
      </c>
      <c r="X521">
        <v>0</v>
      </c>
      <c r="Y521">
        <v>0</v>
      </c>
      <c r="Z521">
        <v>0</v>
      </c>
      <c r="AA521">
        <v>0</v>
      </c>
      <c r="AB521">
        <v>0</v>
      </c>
      <c r="AC521">
        <v>1</v>
      </c>
      <c r="AD521">
        <v>0</v>
      </c>
      <c r="AE521">
        <v>0</v>
      </c>
      <c r="AF521">
        <v>0</v>
      </c>
      <c r="AG521">
        <v>0</v>
      </c>
      <c r="AH521">
        <v>0</v>
      </c>
      <c r="AI521">
        <v>1</v>
      </c>
      <c r="AJ521">
        <v>0</v>
      </c>
      <c r="AK521">
        <v>0</v>
      </c>
      <c r="AL521">
        <v>0</v>
      </c>
      <c r="AM521">
        <v>0</v>
      </c>
      <c r="AN521">
        <v>0</v>
      </c>
      <c r="AO521">
        <v>5.4</v>
      </c>
      <c r="AP521">
        <v>1</v>
      </c>
      <c r="AQ521">
        <v>0</v>
      </c>
      <c r="AR521">
        <v>0</v>
      </c>
      <c r="AS521">
        <v>0</v>
      </c>
      <c r="AT521">
        <v>0</v>
      </c>
      <c r="AU521">
        <v>0</v>
      </c>
      <c r="AV521">
        <v>1</v>
      </c>
      <c r="AW521">
        <v>0</v>
      </c>
      <c r="AX521">
        <v>0</v>
      </c>
      <c r="AY521">
        <v>0</v>
      </c>
      <c r="AZ521">
        <v>0</v>
      </c>
      <c r="BA521">
        <v>0</v>
      </c>
      <c r="BB521">
        <v>0</v>
      </c>
      <c r="BC521">
        <v>1</v>
      </c>
      <c r="BD521">
        <v>0</v>
      </c>
      <c r="BE521">
        <v>0</v>
      </c>
      <c r="BF521">
        <v>0</v>
      </c>
      <c r="BG521">
        <v>0</v>
      </c>
      <c r="BH521">
        <v>0</v>
      </c>
      <c r="BI521">
        <v>1</v>
      </c>
      <c r="BJ521">
        <v>0</v>
      </c>
      <c r="BK521">
        <v>0</v>
      </c>
    </row>
    <row r="522" spans="1:63" x14ac:dyDescent="0.25">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1</v>
      </c>
      <c r="Q522" s="3">
        <v>0</v>
      </c>
      <c r="R522">
        <v>0</v>
      </c>
      <c r="S522" s="3">
        <v>0</v>
      </c>
      <c r="T522" s="3">
        <v>0</v>
      </c>
      <c r="U522">
        <v>0</v>
      </c>
      <c r="V522">
        <v>1</v>
      </c>
      <c r="W522">
        <v>0</v>
      </c>
      <c r="X522">
        <v>0</v>
      </c>
      <c r="Y522">
        <v>0</v>
      </c>
      <c r="Z522">
        <v>0</v>
      </c>
      <c r="AA522">
        <v>0</v>
      </c>
      <c r="AB522">
        <v>0</v>
      </c>
      <c r="AC522">
        <v>1</v>
      </c>
      <c r="AD522">
        <v>3.5</v>
      </c>
      <c r="AE522">
        <v>3.5</v>
      </c>
      <c r="AF522">
        <v>0</v>
      </c>
      <c r="AG522">
        <v>0</v>
      </c>
      <c r="AH522">
        <v>0</v>
      </c>
      <c r="AI522">
        <v>1</v>
      </c>
      <c r="AJ522">
        <v>0</v>
      </c>
      <c r="AK522">
        <v>0</v>
      </c>
      <c r="AL522">
        <v>0</v>
      </c>
      <c r="AM522">
        <v>3.6</v>
      </c>
      <c r="AN522">
        <v>0</v>
      </c>
      <c r="AO522">
        <v>0</v>
      </c>
      <c r="AP522">
        <v>1</v>
      </c>
      <c r="AQ522">
        <v>0</v>
      </c>
      <c r="AR522">
        <v>0</v>
      </c>
      <c r="AS522">
        <v>0</v>
      </c>
      <c r="AT522">
        <v>0</v>
      </c>
      <c r="AU522">
        <v>0</v>
      </c>
      <c r="AV522">
        <v>1</v>
      </c>
      <c r="AW522">
        <v>0</v>
      </c>
      <c r="AX522">
        <v>0</v>
      </c>
      <c r="AY522">
        <v>0</v>
      </c>
      <c r="AZ522">
        <v>0</v>
      </c>
      <c r="BA522">
        <v>0</v>
      </c>
      <c r="BB522">
        <v>0</v>
      </c>
      <c r="BC522">
        <v>3.5</v>
      </c>
      <c r="BD522">
        <v>0</v>
      </c>
      <c r="BE522">
        <v>0</v>
      </c>
      <c r="BF522">
        <v>0</v>
      </c>
      <c r="BG522">
        <v>0</v>
      </c>
      <c r="BH522">
        <v>0</v>
      </c>
      <c r="BI522">
        <v>1</v>
      </c>
      <c r="BJ522">
        <v>0</v>
      </c>
      <c r="BK522">
        <v>0</v>
      </c>
    </row>
    <row r="523" spans="1:63" x14ac:dyDescent="0.25">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14.2</v>
      </c>
      <c r="P523">
        <v>3.5</v>
      </c>
      <c r="Q523" s="3">
        <v>0</v>
      </c>
      <c r="R523">
        <v>0</v>
      </c>
      <c r="S523" s="3">
        <v>0</v>
      </c>
      <c r="T523" s="3">
        <v>0</v>
      </c>
      <c r="U523">
        <v>7</v>
      </c>
      <c r="V523">
        <v>1</v>
      </c>
      <c r="W523">
        <v>6.9</v>
      </c>
      <c r="X523">
        <v>3.2</v>
      </c>
      <c r="Y523">
        <v>3.6</v>
      </c>
      <c r="Z523">
        <v>7.2</v>
      </c>
      <c r="AA523">
        <v>0</v>
      </c>
      <c r="AB523">
        <v>0</v>
      </c>
      <c r="AC523">
        <v>3.5</v>
      </c>
      <c r="AD523">
        <v>3.5</v>
      </c>
      <c r="AE523">
        <v>7.1</v>
      </c>
      <c r="AF523">
        <v>0</v>
      </c>
      <c r="AG523">
        <v>0</v>
      </c>
      <c r="AH523">
        <v>3.5</v>
      </c>
      <c r="AI523">
        <v>13.9</v>
      </c>
      <c r="AJ523">
        <v>3.5</v>
      </c>
      <c r="AK523">
        <v>3.2</v>
      </c>
      <c r="AL523">
        <v>7.3</v>
      </c>
      <c r="AM523">
        <v>3.6</v>
      </c>
      <c r="AN523">
        <v>7.1</v>
      </c>
      <c r="AO523">
        <v>0</v>
      </c>
      <c r="AP523">
        <v>3.5</v>
      </c>
      <c r="AQ523">
        <v>3.5</v>
      </c>
      <c r="AR523">
        <v>3.5</v>
      </c>
      <c r="AS523">
        <v>0</v>
      </c>
      <c r="AT523">
        <v>3.5</v>
      </c>
      <c r="AU523">
        <v>3.5</v>
      </c>
      <c r="AV523">
        <v>3.5</v>
      </c>
      <c r="AW523">
        <v>3.5</v>
      </c>
      <c r="AX523">
        <v>6.5</v>
      </c>
      <c r="AY523">
        <v>0</v>
      </c>
      <c r="AZ523">
        <v>0</v>
      </c>
      <c r="BA523">
        <v>7.1</v>
      </c>
      <c r="BB523">
        <v>3.5</v>
      </c>
      <c r="BC523">
        <v>3.5</v>
      </c>
      <c r="BD523">
        <v>0</v>
      </c>
      <c r="BE523">
        <v>0</v>
      </c>
      <c r="BF523">
        <v>7</v>
      </c>
      <c r="BG523">
        <v>0</v>
      </c>
      <c r="BH523">
        <v>0</v>
      </c>
      <c r="BI523">
        <v>3.5</v>
      </c>
      <c r="BJ523">
        <v>6.9</v>
      </c>
      <c r="BK523">
        <v>0</v>
      </c>
    </row>
    <row r="524" spans="1:63" x14ac:dyDescent="0.25">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14.2</v>
      </c>
      <c r="P524">
        <v>3.5</v>
      </c>
      <c r="Q524" s="3">
        <v>0</v>
      </c>
      <c r="R524">
        <v>0</v>
      </c>
      <c r="S524" s="3">
        <v>0</v>
      </c>
      <c r="T524" s="3">
        <v>0</v>
      </c>
      <c r="U524">
        <v>7</v>
      </c>
      <c r="V524">
        <v>1</v>
      </c>
      <c r="W524">
        <v>6.9</v>
      </c>
      <c r="X524">
        <v>3.2</v>
      </c>
      <c r="Y524">
        <v>3.6</v>
      </c>
      <c r="Z524">
        <v>7.2</v>
      </c>
      <c r="AA524">
        <v>0</v>
      </c>
      <c r="AB524">
        <v>0</v>
      </c>
      <c r="AC524">
        <v>3.5</v>
      </c>
      <c r="AD524">
        <v>0</v>
      </c>
      <c r="AE524">
        <v>3.5</v>
      </c>
      <c r="AF524">
        <v>0</v>
      </c>
      <c r="AG524">
        <v>0</v>
      </c>
      <c r="AH524">
        <v>3.5</v>
      </c>
      <c r="AI524">
        <v>13.9</v>
      </c>
      <c r="AJ524">
        <v>3.5</v>
      </c>
      <c r="AK524">
        <v>3.2</v>
      </c>
      <c r="AL524">
        <v>7.3</v>
      </c>
      <c r="AM524">
        <v>0</v>
      </c>
      <c r="AN524">
        <v>7.1</v>
      </c>
      <c r="AO524">
        <v>0</v>
      </c>
      <c r="AP524">
        <v>3.5</v>
      </c>
      <c r="AQ524">
        <v>3.5</v>
      </c>
      <c r="AR524">
        <v>3.5</v>
      </c>
      <c r="AS524">
        <v>0</v>
      </c>
      <c r="AT524">
        <v>3.5</v>
      </c>
      <c r="AU524">
        <v>3.5</v>
      </c>
      <c r="AV524">
        <v>3.5</v>
      </c>
      <c r="AW524">
        <v>3.5</v>
      </c>
      <c r="AX524">
        <v>6.5</v>
      </c>
      <c r="AY524">
        <v>0</v>
      </c>
      <c r="AZ524">
        <v>0</v>
      </c>
      <c r="BA524">
        <v>7.1</v>
      </c>
      <c r="BB524">
        <v>3.5</v>
      </c>
      <c r="BC524">
        <v>1</v>
      </c>
      <c r="BD524">
        <v>0</v>
      </c>
      <c r="BE524">
        <v>0</v>
      </c>
      <c r="BF524">
        <v>7</v>
      </c>
      <c r="BG524">
        <v>0</v>
      </c>
      <c r="BH524">
        <v>0</v>
      </c>
      <c r="BI524">
        <v>3.5</v>
      </c>
      <c r="BJ524">
        <v>6.9</v>
      </c>
      <c r="BK524">
        <v>0</v>
      </c>
    </row>
    <row r="525" spans="1:63" x14ac:dyDescent="0.25">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1</v>
      </c>
      <c r="Q525" s="3">
        <v>0</v>
      </c>
      <c r="R525">
        <v>0</v>
      </c>
      <c r="S525" s="3">
        <v>0</v>
      </c>
      <c r="T525" s="3">
        <v>0</v>
      </c>
      <c r="U525">
        <v>0</v>
      </c>
      <c r="V525">
        <v>1</v>
      </c>
      <c r="W525">
        <v>0</v>
      </c>
      <c r="X525">
        <v>0</v>
      </c>
      <c r="Y525">
        <v>0</v>
      </c>
      <c r="Z525">
        <v>0</v>
      </c>
      <c r="AA525">
        <v>0</v>
      </c>
      <c r="AB525">
        <v>0</v>
      </c>
      <c r="AC525">
        <v>1</v>
      </c>
      <c r="AD525">
        <v>3.5</v>
      </c>
      <c r="AE525">
        <v>3.5</v>
      </c>
      <c r="AF525">
        <v>0</v>
      </c>
      <c r="AG525">
        <v>0</v>
      </c>
      <c r="AH525">
        <v>0</v>
      </c>
      <c r="AI525">
        <v>1</v>
      </c>
      <c r="AJ525">
        <v>0</v>
      </c>
      <c r="AK525">
        <v>0</v>
      </c>
      <c r="AL525">
        <v>0</v>
      </c>
      <c r="AM525">
        <v>3.6</v>
      </c>
      <c r="AN525">
        <v>0</v>
      </c>
      <c r="AO525">
        <v>0</v>
      </c>
      <c r="AP525">
        <v>1</v>
      </c>
      <c r="AQ525">
        <v>0</v>
      </c>
      <c r="AR525">
        <v>0</v>
      </c>
      <c r="AS525">
        <v>0</v>
      </c>
      <c r="AT525">
        <v>0</v>
      </c>
      <c r="AU525">
        <v>0</v>
      </c>
      <c r="AV525">
        <v>1</v>
      </c>
      <c r="AW525">
        <v>0</v>
      </c>
      <c r="AX525">
        <v>0</v>
      </c>
      <c r="AY525">
        <v>0</v>
      </c>
      <c r="AZ525">
        <v>0</v>
      </c>
      <c r="BA525">
        <v>0</v>
      </c>
      <c r="BB525">
        <v>0</v>
      </c>
      <c r="BC525">
        <v>3.5</v>
      </c>
      <c r="BD525">
        <v>0</v>
      </c>
      <c r="BE525">
        <v>0</v>
      </c>
      <c r="BF525">
        <v>0</v>
      </c>
      <c r="BG525">
        <v>0</v>
      </c>
      <c r="BH525">
        <v>0</v>
      </c>
      <c r="BI525">
        <v>1</v>
      </c>
      <c r="BJ525">
        <v>0</v>
      </c>
      <c r="BK525">
        <v>0</v>
      </c>
    </row>
    <row r="526" spans="1:63" x14ac:dyDescent="0.25">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1</v>
      </c>
      <c r="Q526" s="3">
        <v>0</v>
      </c>
      <c r="R526">
        <v>0</v>
      </c>
      <c r="S526" s="3">
        <v>0</v>
      </c>
      <c r="T526" s="3">
        <v>0</v>
      </c>
      <c r="U526">
        <v>0</v>
      </c>
      <c r="V526">
        <v>1</v>
      </c>
      <c r="W526">
        <v>0</v>
      </c>
      <c r="X526">
        <v>0</v>
      </c>
      <c r="Y526">
        <v>0</v>
      </c>
      <c r="Z526">
        <v>0</v>
      </c>
      <c r="AA526">
        <v>0</v>
      </c>
      <c r="AB526">
        <v>0</v>
      </c>
      <c r="AC526">
        <v>1</v>
      </c>
      <c r="AD526">
        <v>0</v>
      </c>
      <c r="AE526">
        <v>0</v>
      </c>
      <c r="AF526">
        <v>0</v>
      </c>
      <c r="AG526">
        <v>0</v>
      </c>
      <c r="AH526">
        <v>0</v>
      </c>
      <c r="AI526">
        <v>1</v>
      </c>
      <c r="AJ526">
        <v>22.8</v>
      </c>
      <c r="AK526">
        <v>0</v>
      </c>
      <c r="AL526">
        <v>0</v>
      </c>
      <c r="AM526">
        <v>0</v>
      </c>
      <c r="AN526">
        <v>0</v>
      </c>
      <c r="AO526">
        <v>0</v>
      </c>
      <c r="AP526">
        <v>1</v>
      </c>
      <c r="AQ526">
        <v>0</v>
      </c>
      <c r="AR526">
        <v>0</v>
      </c>
      <c r="AS526">
        <v>0</v>
      </c>
      <c r="AT526">
        <v>0</v>
      </c>
      <c r="AU526">
        <v>0</v>
      </c>
      <c r="AV526">
        <v>1</v>
      </c>
      <c r="AW526">
        <v>0</v>
      </c>
      <c r="AX526">
        <v>0</v>
      </c>
      <c r="AY526">
        <v>0</v>
      </c>
      <c r="AZ526">
        <v>0</v>
      </c>
      <c r="BA526">
        <v>0</v>
      </c>
      <c r="BB526">
        <v>0</v>
      </c>
      <c r="BC526">
        <v>1</v>
      </c>
      <c r="BD526">
        <v>22.3</v>
      </c>
      <c r="BE526">
        <v>0</v>
      </c>
      <c r="BF526">
        <v>0</v>
      </c>
      <c r="BG526">
        <v>0</v>
      </c>
      <c r="BH526">
        <v>0</v>
      </c>
      <c r="BI526">
        <v>1</v>
      </c>
      <c r="BJ526">
        <v>0</v>
      </c>
      <c r="BK526">
        <v>0</v>
      </c>
    </row>
    <row r="527" spans="1:63" x14ac:dyDescent="0.25">
      <c r="A527" s="3">
        <v>7</v>
      </c>
      <c r="B527" s="1">
        <v>7309</v>
      </c>
      <c r="C527" s="3" t="s">
        <v>786</v>
      </c>
      <c r="D527" t="s">
        <v>1452</v>
      </c>
      <c r="E527" s="3">
        <v>2</v>
      </c>
      <c r="F527" t="s">
        <v>13769</v>
      </c>
      <c r="G527" s="3">
        <v>220104005</v>
      </c>
      <c r="H527">
        <v>220104</v>
      </c>
      <c r="I527" s="3" t="s">
        <v>13768</v>
      </c>
      <c r="J527" t="s">
        <v>10393</v>
      </c>
      <c r="K527" s="3">
        <v>2</v>
      </c>
      <c r="L527">
        <v>0</v>
      </c>
      <c r="M527" s="3">
        <v>21.7</v>
      </c>
      <c r="N527">
        <v>21.8</v>
      </c>
      <c r="O527" s="3">
        <v>0</v>
      </c>
      <c r="P527">
        <v>22.1</v>
      </c>
      <c r="Q527" s="3">
        <v>0</v>
      </c>
      <c r="R527">
        <v>0</v>
      </c>
      <c r="S527" s="3">
        <v>0</v>
      </c>
      <c r="T527" s="3">
        <v>0</v>
      </c>
      <c r="U527">
        <v>20.3</v>
      </c>
      <c r="V527">
        <v>1</v>
      </c>
      <c r="W527">
        <v>0</v>
      </c>
      <c r="X527">
        <v>0</v>
      </c>
      <c r="Y527">
        <v>0</v>
      </c>
      <c r="Z527">
        <v>0</v>
      </c>
      <c r="AA527">
        <v>0</v>
      </c>
      <c r="AB527">
        <v>0</v>
      </c>
      <c r="AC527">
        <v>1</v>
      </c>
      <c r="AD527">
        <v>0</v>
      </c>
      <c r="AE527">
        <v>0</v>
      </c>
      <c r="AF527">
        <v>0</v>
      </c>
      <c r="AG527">
        <v>0</v>
      </c>
      <c r="AH527">
        <v>0</v>
      </c>
      <c r="AI527">
        <v>1</v>
      </c>
      <c r="AJ527">
        <v>20.399999999999999</v>
      </c>
      <c r="AK527">
        <v>0</v>
      </c>
      <c r="AL527">
        <v>21.5</v>
      </c>
      <c r="AM527">
        <v>21.7</v>
      </c>
      <c r="AN527">
        <v>21.8</v>
      </c>
      <c r="AO527">
        <v>0</v>
      </c>
      <c r="AP527">
        <v>1</v>
      </c>
      <c r="AQ527">
        <v>0</v>
      </c>
      <c r="AR527">
        <v>0</v>
      </c>
      <c r="AS527">
        <v>0</v>
      </c>
      <c r="AT527">
        <v>0</v>
      </c>
      <c r="AU527">
        <v>20.399999999999999</v>
      </c>
      <c r="AV527">
        <v>1</v>
      </c>
      <c r="AW527">
        <v>0</v>
      </c>
      <c r="AX527">
        <v>0</v>
      </c>
      <c r="AY527">
        <v>0</v>
      </c>
      <c r="AZ527">
        <v>0</v>
      </c>
      <c r="BA527">
        <v>0</v>
      </c>
      <c r="BB527">
        <v>0</v>
      </c>
      <c r="BC527">
        <v>1</v>
      </c>
      <c r="BD527">
        <v>22.3</v>
      </c>
      <c r="BE527">
        <v>0</v>
      </c>
      <c r="BF527">
        <v>0</v>
      </c>
      <c r="BG527">
        <v>0</v>
      </c>
      <c r="BH527">
        <v>0</v>
      </c>
      <c r="BI527">
        <v>1</v>
      </c>
      <c r="BJ527">
        <v>0</v>
      </c>
      <c r="BK527">
        <v>0</v>
      </c>
    </row>
    <row r="528" spans="1:63" x14ac:dyDescent="0.25">
      <c r="A528" s="3">
        <v>7</v>
      </c>
      <c r="B528" s="1">
        <v>7309</v>
      </c>
      <c r="C528" s="3" t="s">
        <v>786</v>
      </c>
      <c r="D528" t="s">
        <v>1452</v>
      </c>
      <c r="E528" s="3">
        <v>3</v>
      </c>
      <c r="F528" t="s">
        <v>13367</v>
      </c>
      <c r="G528" s="3">
        <v>220104005</v>
      </c>
      <c r="H528">
        <v>220104</v>
      </c>
      <c r="I528" s="3" t="s">
        <v>13768</v>
      </c>
      <c r="J528" t="s">
        <v>10393</v>
      </c>
      <c r="K528" s="3">
        <v>3</v>
      </c>
      <c r="L528">
        <v>0</v>
      </c>
      <c r="M528" s="3">
        <v>21.7</v>
      </c>
      <c r="N528">
        <v>21.8</v>
      </c>
      <c r="O528" s="3">
        <v>0</v>
      </c>
      <c r="P528">
        <v>22.1</v>
      </c>
      <c r="Q528" s="3">
        <v>0</v>
      </c>
      <c r="R528">
        <v>0</v>
      </c>
      <c r="S528" s="3">
        <v>0</v>
      </c>
      <c r="T528" s="3">
        <v>0</v>
      </c>
      <c r="U528">
        <v>20.3</v>
      </c>
      <c r="V528">
        <v>1</v>
      </c>
      <c r="W528">
        <v>0</v>
      </c>
      <c r="X528">
        <v>0</v>
      </c>
      <c r="Y528">
        <v>0</v>
      </c>
      <c r="Z528">
        <v>0</v>
      </c>
      <c r="AA528">
        <v>0</v>
      </c>
      <c r="AB528">
        <v>0</v>
      </c>
      <c r="AC528">
        <v>1</v>
      </c>
      <c r="AD528">
        <v>0</v>
      </c>
      <c r="AE528">
        <v>0</v>
      </c>
      <c r="AF528">
        <v>0</v>
      </c>
      <c r="AG528">
        <v>0</v>
      </c>
      <c r="AH528">
        <v>0</v>
      </c>
      <c r="AI528">
        <v>1</v>
      </c>
      <c r="AJ528">
        <v>0</v>
      </c>
      <c r="AK528">
        <v>0</v>
      </c>
      <c r="AL528">
        <v>21.5</v>
      </c>
      <c r="AM528">
        <v>21.7</v>
      </c>
      <c r="AN528">
        <v>21.8</v>
      </c>
      <c r="AO528">
        <v>0</v>
      </c>
      <c r="AP528">
        <v>1</v>
      </c>
      <c r="AQ528">
        <v>0</v>
      </c>
      <c r="AR528">
        <v>0</v>
      </c>
      <c r="AS528">
        <v>0</v>
      </c>
      <c r="AT528">
        <v>0</v>
      </c>
      <c r="AU528">
        <v>20.399999999999999</v>
      </c>
      <c r="AV528">
        <v>1</v>
      </c>
      <c r="AW528">
        <v>0</v>
      </c>
      <c r="AX528">
        <v>0</v>
      </c>
      <c r="AY528">
        <v>0</v>
      </c>
      <c r="AZ528">
        <v>0</v>
      </c>
      <c r="BA528">
        <v>0</v>
      </c>
      <c r="BB528">
        <v>0</v>
      </c>
      <c r="BC528">
        <v>1</v>
      </c>
      <c r="BD528">
        <v>0</v>
      </c>
      <c r="BE528">
        <v>0</v>
      </c>
      <c r="BF528">
        <v>0</v>
      </c>
      <c r="BG528">
        <v>0</v>
      </c>
      <c r="BH528">
        <v>0</v>
      </c>
      <c r="BI528">
        <v>1</v>
      </c>
      <c r="BJ528">
        <v>0</v>
      </c>
      <c r="BK528">
        <v>0</v>
      </c>
    </row>
    <row r="529" spans="1:63" x14ac:dyDescent="0.25">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1</v>
      </c>
      <c r="Q529" s="3">
        <v>0</v>
      </c>
      <c r="R529">
        <v>0</v>
      </c>
      <c r="S529" s="3">
        <v>0</v>
      </c>
      <c r="T529" s="3">
        <v>0</v>
      </c>
      <c r="U529">
        <v>0</v>
      </c>
      <c r="V529">
        <v>1</v>
      </c>
      <c r="W529">
        <v>0</v>
      </c>
      <c r="X529">
        <v>0</v>
      </c>
      <c r="Y529">
        <v>0</v>
      </c>
      <c r="Z529">
        <v>0</v>
      </c>
      <c r="AA529">
        <v>0</v>
      </c>
      <c r="AB529">
        <v>0</v>
      </c>
      <c r="AC529">
        <v>1</v>
      </c>
      <c r="AD529">
        <v>0</v>
      </c>
      <c r="AE529">
        <v>0</v>
      </c>
      <c r="AF529">
        <v>0</v>
      </c>
      <c r="AG529">
        <v>0</v>
      </c>
      <c r="AH529">
        <v>0</v>
      </c>
      <c r="AI529">
        <v>1</v>
      </c>
      <c r="AJ529">
        <v>20.399999999999999</v>
      </c>
      <c r="AK529">
        <v>0</v>
      </c>
      <c r="AL529">
        <v>0</v>
      </c>
      <c r="AM529">
        <v>0</v>
      </c>
      <c r="AN529">
        <v>0</v>
      </c>
      <c r="AO529">
        <v>0</v>
      </c>
      <c r="AP529">
        <v>1</v>
      </c>
      <c r="AQ529">
        <v>0</v>
      </c>
      <c r="AR529">
        <v>0</v>
      </c>
      <c r="AS529">
        <v>0</v>
      </c>
      <c r="AT529">
        <v>0</v>
      </c>
      <c r="AU529">
        <v>0</v>
      </c>
      <c r="AV529">
        <v>1</v>
      </c>
      <c r="AW529">
        <v>0</v>
      </c>
      <c r="AX529">
        <v>0</v>
      </c>
      <c r="AY529">
        <v>0</v>
      </c>
      <c r="AZ529">
        <v>0</v>
      </c>
      <c r="BA529">
        <v>0</v>
      </c>
      <c r="BB529">
        <v>0</v>
      </c>
      <c r="BC529">
        <v>1</v>
      </c>
      <c r="BD529">
        <v>22.3</v>
      </c>
      <c r="BE529">
        <v>0</v>
      </c>
      <c r="BF529">
        <v>0</v>
      </c>
      <c r="BG529">
        <v>0</v>
      </c>
      <c r="BH529">
        <v>0</v>
      </c>
      <c r="BI529">
        <v>1</v>
      </c>
      <c r="BJ529">
        <v>0</v>
      </c>
      <c r="BK529">
        <v>0</v>
      </c>
    </row>
    <row r="530" spans="1:63" x14ac:dyDescent="0.25">
      <c r="A530" s="3">
        <v>7</v>
      </c>
      <c r="B530" s="1">
        <v>7401</v>
      </c>
      <c r="C530" s="3" t="s">
        <v>786</v>
      </c>
      <c r="D530" t="s">
        <v>1455</v>
      </c>
      <c r="E530" s="3">
        <v>1</v>
      </c>
      <c r="F530" t="s">
        <v>13767</v>
      </c>
      <c r="G530" s="3">
        <v>220104005</v>
      </c>
      <c r="H530">
        <v>220104</v>
      </c>
      <c r="I530" s="3" t="s">
        <v>13768</v>
      </c>
      <c r="J530" t="s">
        <v>10393</v>
      </c>
      <c r="K530" s="3">
        <v>1</v>
      </c>
      <c r="L530">
        <v>1.1000000000000001</v>
      </c>
      <c r="M530" s="3">
        <v>0</v>
      </c>
      <c r="N530">
        <v>0</v>
      </c>
      <c r="O530" s="3">
        <v>1.1000000000000001</v>
      </c>
      <c r="P530">
        <v>1</v>
      </c>
      <c r="Q530" s="3">
        <v>0</v>
      </c>
      <c r="R530">
        <v>1</v>
      </c>
      <c r="S530" s="3">
        <v>0</v>
      </c>
      <c r="T530" s="3">
        <v>0</v>
      </c>
      <c r="U530">
        <v>0</v>
      </c>
      <c r="V530">
        <v>1</v>
      </c>
      <c r="W530">
        <v>0</v>
      </c>
      <c r="X530">
        <v>0</v>
      </c>
      <c r="Y530">
        <v>0</v>
      </c>
      <c r="Z530">
        <v>1.1000000000000001</v>
      </c>
      <c r="AA530">
        <v>1.1000000000000001</v>
      </c>
      <c r="AB530">
        <v>2.2000000000000002</v>
      </c>
      <c r="AC530">
        <v>1.1000000000000001</v>
      </c>
      <c r="AD530">
        <v>0</v>
      </c>
      <c r="AE530">
        <v>0</v>
      </c>
      <c r="AF530">
        <v>0</v>
      </c>
      <c r="AG530">
        <v>0</v>
      </c>
      <c r="AH530">
        <v>0</v>
      </c>
      <c r="AI530">
        <v>1</v>
      </c>
      <c r="AJ530">
        <v>1</v>
      </c>
      <c r="AK530">
        <v>0</v>
      </c>
      <c r="AL530">
        <v>1.1000000000000001</v>
      </c>
      <c r="AM530">
        <v>1.1000000000000001</v>
      </c>
      <c r="AN530">
        <v>0</v>
      </c>
      <c r="AO530">
        <v>0</v>
      </c>
      <c r="AP530">
        <v>1.1000000000000001</v>
      </c>
      <c r="AQ530">
        <v>1.1000000000000001</v>
      </c>
      <c r="AR530">
        <v>0</v>
      </c>
      <c r="AS530">
        <v>0</v>
      </c>
      <c r="AT530">
        <v>1.1000000000000001</v>
      </c>
      <c r="AU530">
        <v>0</v>
      </c>
      <c r="AV530">
        <v>1</v>
      </c>
      <c r="AW530">
        <v>0</v>
      </c>
      <c r="AX530">
        <v>2</v>
      </c>
      <c r="AY530">
        <v>0</v>
      </c>
      <c r="AZ530">
        <v>1.1000000000000001</v>
      </c>
      <c r="BA530">
        <v>1.1000000000000001</v>
      </c>
      <c r="BB530">
        <v>0</v>
      </c>
      <c r="BC530">
        <v>1</v>
      </c>
      <c r="BD530">
        <v>1.1000000000000001</v>
      </c>
      <c r="BE530">
        <v>1.1000000000000001</v>
      </c>
      <c r="BF530">
        <v>0</v>
      </c>
      <c r="BG530">
        <v>0</v>
      </c>
      <c r="BH530">
        <v>1.1000000000000001</v>
      </c>
      <c r="BI530">
        <v>1</v>
      </c>
      <c r="BJ530">
        <v>1.1000000000000001</v>
      </c>
      <c r="BK530">
        <v>0</v>
      </c>
    </row>
    <row r="531" spans="1:63" x14ac:dyDescent="0.25">
      <c r="A531" s="3">
        <v>7</v>
      </c>
      <c r="B531" s="1">
        <v>7401</v>
      </c>
      <c r="C531" s="3" t="s">
        <v>786</v>
      </c>
      <c r="D531" t="s">
        <v>1455</v>
      </c>
      <c r="E531" s="3">
        <v>2</v>
      </c>
      <c r="F531" t="s">
        <v>13769</v>
      </c>
      <c r="G531" s="3">
        <v>220104005</v>
      </c>
      <c r="H531">
        <v>220104</v>
      </c>
      <c r="I531" s="3" t="s">
        <v>13768</v>
      </c>
      <c r="J531" t="s">
        <v>10393</v>
      </c>
      <c r="K531" s="3">
        <v>2</v>
      </c>
      <c r="L531">
        <v>5.5</v>
      </c>
      <c r="M531" s="3">
        <v>6.6</v>
      </c>
      <c r="N531">
        <v>6.5</v>
      </c>
      <c r="O531" s="3">
        <v>11.8</v>
      </c>
      <c r="P531">
        <v>1.1000000000000001</v>
      </c>
      <c r="Q531" s="3">
        <v>3.2</v>
      </c>
      <c r="R531">
        <v>1.1000000000000001</v>
      </c>
      <c r="S531" s="3">
        <v>4.3</v>
      </c>
      <c r="T531" s="3">
        <v>1.1000000000000001</v>
      </c>
      <c r="U531">
        <v>7.5</v>
      </c>
      <c r="V531">
        <v>5.3</v>
      </c>
      <c r="W531">
        <v>12.7</v>
      </c>
      <c r="X531">
        <v>4</v>
      </c>
      <c r="Y531">
        <v>3.3</v>
      </c>
      <c r="Z531">
        <v>7.7</v>
      </c>
      <c r="AA531">
        <v>5.4</v>
      </c>
      <c r="AB531">
        <v>2.2000000000000002</v>
      </c>
      <c r="AC531">
        <v>5.3</v>
      </c>
      <c r="AD531">
        <v>5.3</v>
      </c>
      <c r="AE531">
        <v>3.2</v>
      </c>
      <c r="AF531">
        <v>0</v>
      </c>
      <c r="AG531">
        <v>0</v>
      </c>
      <c r="AH531">
        <v>5.3</v>
      </c>
      <c r="AI531">
        <v>6.4</v>
      </c>
      <c r="AJ531">
        <v>6.3</v>
      </c>
      <c r="AK531">
        <v>6.9</v>
      </c>
      <c r="AL531">
        <v>4.4000000000000004</v>
      </c>
      <c r="AM531">
        <v>12.1</v>
      </c>
      <c r="AN531">
        <v>6.5</v>
      </c>
      <c r="AO531">
        <v>2.2000000000000002</v>
      </c>
      <c r="AP531">
        <v>6.4</v>
      </c>
      <c r="AQ531">
        <v>7.4</v>
      </c>
      <c r="AR531">
        <v>7.6</v>
      </c>
      <c r="AS531">
        <v>1.1000000000000001</v>
      </c>
      <c r="AT531">
        <v>4.3</v>
      </c>
      <c r="AU531">
        <v>1.1000000000000001</v>
      </c>
      <c r="AV531">
        <v>6.4</v>
      </c>
      <c r="AW531">
        <v>4.2</v>
      </c>
      <c r="AX531">
        <v>6.9</v>
      </c>
      <c r="AY531">
        <v>8.8000000000000007</v>
      </c>
      <c r="AZ531">
        <v>5.5</v>
      </c>
      <c r="BA531">
        <v>6.5</v>
      </c>
      <c r="BB531">
        <v>2.2000000000000002</v>
      </c>
      <c r="BC531">
        <v>2.1</v>
      </c>
      <c r="BD531">
        <v>4.2</v>
      </c>
      <c r="BE531">
        <v>3.2</v>
      </c>
      <c r="BF531">
        <v>3.2</v>
      </c>
      <c r="BG531">
        <v>2.1</v>
      </c>
      <c r="BH531">
        <v>5.3</v>
      </c>
      <c r="BI531">
        <v>9.5</v>
      </c>
      <c r="BJ531">
        <v>6.3</v>
      </c>
      <c r="BK531">
        <v>1.1000000000000001</v>
      </c>
    </row>
    <row r="532" spans="1:63" x14ac:dyDescent="0.25">
      <c r="A532" s="3">
        <v>7</v>
      </c>
      <c r="B532" s="1">
        <v>7401</v>
      </c>
      <c r="C532" s="3" t="s">
        <v>786</v>
      </c>
      <c r="D532" t="s">
        <v>1455</v>
      </c>
      <c r="E532" s="3">
        <v>3</v>
      </c>
      <c r="F532" t="s">
        <v>13367</v>
      </c>
      <c r="G532" s="3">
        <v>220104005</v>
      </c>
      <c r="H532">
        <v>220104</v>
      </c>
      <c r="I532" s="3" t="s">
        <v>13768</v>
      </c>
      <c r="J532" t="s">
        <v>10393</v>
      </c>
      <c r="K532" s="3">
        <v>3</v>
      </c>
      <c r="L532">
        <v>4.4000000000000004</v>
      </c>
      <c r="M532" s="3">
        <v>6.6</v>
      </c>
      <c r="N532">
        <v>6.5</v>
      </c>
      <c r="O532" s="3">
        <v>10.8</v>
      </c>
      <c r="P532">
        <v>1.1000000000000001</v>
      </c>
      <c r="Q532" s="3">
        <v>3.2</v>
      </c>
      <c r="R532">
        <v>0</v>
      </c>
      <c r="S532" s="3">
        <v>4.3</v>
      </c>
      <c r="T532" s="3">
        <v>1.1000000000000001</v>
      </c>
      <c r="U532">
        <v>7.5</v>
      </c>
      <c r="V532">
        <v>4.3</v>
      </c>
      <c r="W532">
        <v>12.7</v>
      </c>
      <c r="X532">
        <v>4</v>
      </c>
      <c r="Y532">
        <v>3.3</v>
      </c>
      <c r="Z532">
        <v>6.6</v>
      </c>
      <c r="AA532">
        <v>4.3</v>
      </c>
      <c r="AB532">
        <v>0</v>
      </c>
      <c r="AC532">
        <v>4.3</v>
      </c>
      <c r="AD532">
        <v>5.3</v>
      </c>
      <c r="AE532">
        <v>3.2</v>
      </c>
      <c r="AF532">
        <v>0</v>
      </c>
      <c r="AG532">
        <v>0</v>
      </c>
      <c r="AH532">
        <v>5.3</v>
      </c>
      <c r="AI532">
        <v>6.4</v>
      </c>
      <c r="AJ532">
        <v>5.3</v>
      </c>
      <c r="AK532">
        <v>6.9</v>
      </c>
      <c r="AL532">
        <v>3.3</v>
      </c>
      <c r="AM532">
        <v>11</v>
      </c>
      <c r="AN532">
        <v>6.5</v>
      </c>
      <c r="AO532">
        <v>2.2000000000000002</v>
      </c>
      <c r="AP532">
        <v>5.3</v>
      </c>
      <c r="AQ532">
        <v>6.4</v>
      </c>
      <c r="AR532">
        <v>7.6</v>
      </c>
      <c r="AS532">
        <v>1.1000000000000001</v>
      </c>
      <c r="AT532">
        <v>3.2</v>
      </c>
      <c r="AU532">
        <v>1.1000000000000001</v>
      </c>
      <c r="AV532">
        <v>6.4</v>
      </c>
      <c r="AW532">
        <v>4.2</v>
      </c>
      <c r="AX532">
        <v>5.9</v>
      </c>
      <c r="AY532">
        <v>8.8000000000000007</v>
      </c>
      <c r="AZ532">
        <v>4.4000000000000004</v>
      </c>
      <c r="BA532">
        <v>5.4</v>
      </c>
      <c r="BB532">
        <v>2.2000000000000002</v>
      </c>
      <c r="BC532">
        <v>2.1</v>
      </c>
      <c r="BD532">
        <v>3.2</v>
      </c>
      <c r="BE532">
        <v>2.2000000000000002</v>
      </c>
      <c r="BF532">
        <v>3.2</v>
      </c>
      <c r="BG532">
        <v>2.1</v>
      </c>
      <c r="BH532">
        <v>4.3</v>
      </c>
      <c r="BI532">
        <v>8.5</v>
      </c>
      <c r="BJ532">
        <v>4.2</v>
      </c>
      <c r="BK532">
        <v>1.1000000000000001</v>
      </c>
    </row>
    <row r="533" spans="1:63" x14ac:dyDescent="0.25">
      <c r="A533" s="3">
        <v>7</v>
      </c>
      <c r="B533" s="1">
        <v>7401</v>
      </c>
      <c r="C533" s="3" t="s">
        <v>786</v>
      </c>
      <c r="D533" t="s">
        <v>1455</v>
      </c>
      <c r="E533" s="3">
        <v>4</v>
      </c>
      <c r="F533" t="s">
        <v>13369</v>
      </c>
      <c r="G533" s="3">
        <v>220104005</v>
      </c>
      <c r="H533">
        <v>220104</v>
      </c>
      <c r="I533" s="3" t="s">
        <v>13768</v>
      </c>
      <c r="J533" t="s">
        <v>10393</v>
      </c>
      <c r="K533" s="3">
        <v>4</v>
      </c>
      <c r="L533">
        <v>1.1000000000000001</v>
      </c>
      <c r="M533" s="3">
        <v>0</v>
      </c>
      <c r="N533">
        <v>0</v>
      </c>
      <c r="O533" s="3">
        <v>1.1000000000000001</v>
      </c>
      <c r="P533">
        <v>1</v>
      </c>
      <c r="Q533" s="3">
        <v>0</v>
      </c>
      <c r="R533">
        <v>1.1000000000000001</v>
      </c>
      <c r="S533" s="3">
        <v>0</v>
      </c>
      <c r="T533" s="3">
        <v>0</v>
      </c>
      <c r="U533">
        <v>0</v>
      </c>
      <c r="V533">
        <v>1.1000000000000001</v>
      </c>
      <c r="W533">
        <v>0</v>
      </c>
      <c r="X533">
        <v>0</v>
      </c>
      <c r="Y533">
        <v>0</v>
      </c>
      <c r="Z533">
        <v>1.1000000000000001</v>
      </c>
      <c r="AA533">
        <v>1.1000000000000001</v>
      </c>
      <c r="AB533">
        <v>2.2000000000000002</v>
      </c>
      <c r="AC533">
        <v>1.1000000000000001</v>
      </c>
      <c r="AD533">
        <v>0</v>
      </c>
      <c r="AE533">
        <v>0</v>
      </c>
      <c r="AF533">
        <v>0</v>
      </c>
      <c r="AG533">
        <v>0</v>
      </c>
      <c r="AH533">
        <v>0</v>
      </c>
      <c r="AI533">
        <v>1</v>
      </c>
      <c r="AJ533">
        <v>1.1000000000000001</v>
      </c>
      <c r="AK533">
        <v>0</v>
      </c>
      <c r="AL533">
        <v>1.1000000000000001</v>
      </c>
      <c r="AM533">
        <v>1.1000000000000001</v>
      </c>
      <c r="AN533">
        <v>0</v>
      </c>
      <c r="AO533">
        <v>0</v>
      </c>
      <c r="AP533">
        <v>1.1000000000000001</v>
      </c>
      <c r="AQ533">
        <v>1.1000000000000001</v>
      </c>
      <c r="AR533">
        <v>0</v>
      </c>
      <c r="AS533">
        <v>0</v>
      </c>
      <c r="AT533">
        <v>1.1000000000000001</v>
      </c>
      <c r="AU533">
        <v>0</v>
      </c>
      <c r="AV533">
        <v>1</v>
      </c>
      <c r="AW533">
        <v>0</v>
      </c>
      <c r="AX533">
        <v>1</v>
      </c>
      <c r="AY533">
        <v>0</v>
      </c>
      <c r="AZ533">
        <v>1.1000000000000001</v>
      </c>
      <c r="BA533">
        <v>1.1000000000000001</v>
      </c>
      <c r="BB533">
        <v>0</v>
      </c>
      <c r="BC533">
        <v>1</v>
      </c>
      <c r="BD533">
        <v>1.1000000000000001</v>
      </c>
      <c r="BE533">
        <v>1.1000000000000001</v>
      </c>
      <c r="BF533">
        <v>0</v>
      </c>
      <c r="BG533">
        <v>0</v>
      </c>
      <c r="BH533">
        <v>1.1000000000000001</v>
      </c>
      <c r="BI533">
        <v>1.1000000000000001</v>
      </c>
      <c r="BJ533">
        <v>2.1</v>
      </c>
      <c r="BK533">
        <v>0</v>
      </c>
    </row>
    <row r="534" spans="1:63" x14ac:dyDescent="0.25">
      <c r="A534" s="3">
        <v>7</v>
      </c>
      <c r="B534" s="1">
        <v>7402</v>
      </c>
      <c r="C534" s="3" t="s">
        <v>786</v>
      </c>
      <c r="D534" t="s">
        <v>1458</v>
      </c>
      <c r="E534" s="3">
        <v>1</v>
      </c>
      <c r="F534" t="s">
        <v>13767</v>
      </c>
      <c r="G534" s="3">
        <v>220104005</v>
      </c>
      <c r="H534">
        <v>220104</v>
      </c>
      <c r="I534" s="3" t="s">
        <v>13768</v>
      </c>
      <c r="J534" t="s">
        <v>10393</v>
      </c>
      <c r="K534" s="3">
        <v>1</v>
      </c>
      <c r="L534">
        <v>5.0999999999999996</v>
      </c>
      <c r="M534" s="3">
        <v>0</v>
      </c>
      <c r="N534">
        <v>0</v>
      </c>
      <c r="O534" s="3">
        <v>4.9000000000000004</v>
      </c>
      <c r="P534">
        <v>1</v>
      </c>
      <c r="Q534" s="3">
        <v>0</v>
      </c>
      <c r="R534">
        <v>0</v>
      </c>
      <c r="S534" s="3">
        <v>4.7</v>
      </c>
      <c r="T534" s="3">
        <v>0</v>
      </c>
      <c r="U534">
        <v>4.5999999999999996</v>
      </c>
      <c r="V534">
        <v>4.5</v>
      </c>
      <c r="W534">
        <v>0</v>
      </c>
      <c r="X534">
        <v>0</v>
      </c>
      <c r="Y534">
        <v>0</v>
      </c>
      <c r="Z534">
        <v>0</v>
      </c>
      <c r="AA534">
        <v>0</v>
      </c>
      <c r="AB534">
        <v>0</v>
      </c>
      <c r="AC534">
        <v>1</v>
      </c>
      <c r="AD534">
        <v>0</v>
      </c>
      <c r="AE534">
        <v>0</v>
      </c>
      <c r="AF534">
        <v>0</v>
      </c>
      <c r="AG534">
        <v>0</v>
      </c>
      <c r="AH534">
        <v>0</v>
      </c>
      <c r="AI534">
        <v>1</v>
      </c>
      <c r="AJ534">
        <v>5.3</v>
      </c>
      <c r="AK534">
        <v>4.4000000000000004</v>
      </c>
      <c r="AL534">
        <v>0</v>
      </c>
      <c r="AM534">
        <v>0</v>
      </c>
      <c r="AN534">
        <v>0</v>
      </c>
      <c r="AO534">
        <v>0</v>
      </c>
      <c r="AP534">
        <v>1</v>
      </c>
      <c r="AQ534">
        <v>4.8</v>
      </c>
      <c r="AR534">
        <v>0</v>
      </c>
      <c r="AS534">
        <v>0</v>
      </c>
      <c r="AT534">
        <v>0</v>
      </c>
      <c r="AU534">
        <v>0</v>
      </c>
      <c r="AV534">
        <v>1</v>
      </c>
      <c r="AW534">
        <v>5.3</v>
      </c>
      <c r="AX534">
        <v>0</v>
      </c>
      <c r="AY534">
        <v>0</v>
      </c>
      <c r="AZ534">
        <v>0</v>
      </c>
      <c r="BA534">
        <v>0</v>
      </c>
      <c r="BB534">
        <v>0</v>
      </c>
      <c r="BC534">
        <v>1</v>
      </c>
      <c r="BD534">
        <v>0</v>
      </c>
      <c r="BE534">
        <v>0</v>
      </c>
      <c r="BF534">
        <v>0</v>
      </c>
      <c r="BG534">
        <v>0</v>
      </c>
      <c r="BH534">
        <v>5.3</v>
      </c>
      <c r="BI534">
        <v>1</v>
      </c>
      <c r="BJ534">
        <v>0</v>
      </c>
      <c r="BK534">
        <v>0</v>
      </c>
    </row>
    <row r="535" spans="1:63" x14ac:dyDescent="0.25">
      <c r="A535" s="3">
        <v>7</v>
      </c>
      <c r="B535" s="1">
        <v>7402</v>
      </c>
      <c r="C535" s="3" t="s">
        <v>786</v>
      </c>
      <c r="D535" t="s">
        <v>1458</v>
      </c>
      <c r="E535" s="3">
        <v>2</v>
      </c>
      <c r="F535" t="s">
        <v>13769</v>
      </c>
      <c r="G535" s="3">
        <v>220104005</v>
      </c>
      <c r="H535">
        <v>220104</v>
      </c>
      <c r="I535" s="3" t="s">
        <v>13768</v>
      </c>
      <c r="J535" t="s">
        <v>10393</v>
      </c>
      <c r="K535" s="3">
        <v>2</v>
      </c>
      <c r="L535">
        <v>10.199999999999999</v>
      </c>
      <c r="M535" s="3">
        <v>0</v>
      </c>
      <c r="N535">
        <v>5</v>
      </c>
      <c r="O535" s="3">
        <v>4.9000000000000004</v>
      </c>
      <c r="P535">
        <v>4.9000000000000004</v>
      </c>
      <c r="Q535" s="3">
        <v>4.8</v>
      </c>
      <c r="R535">
        <v>0</v>
      </c>
      <c r="S535" s="3">
        <v>5.3</v>
      </c>
      <c r="T535" s="3">
        <v>0</v>
      </c>
      <c r="U535">
        <v>16</v>
      </c>
      <c r="V535">
        <v>10.6</v>
      </c>
      <c r="W535">
        <v>0</v>
      </c>
      <c r="X535">
        <v>4.4000000000000004</v>
      </c>
      <c r="Y535">
        <v>0</v>
      </c>
      <c r="Z535">
        <v>10.1</v>
      </c>
      <c r="AA535">
        <v>10</v>
      </c>
      <c r="AB535">
        <v>4.9000000000000004</v>
      </c>
      <c r="AC535">
        <v>9.8000000000000007</v>
      </c>
      <c r="AD535">
        <v>0</v>
      </c>
      <c r="AE535">
        <v>0</v>
      </c>
      <c r="AF535">
        <v>5.3</v>
      </c>
      <c r="AG535">
        <v>0</v>
      </c>
      <c r="AH535">
        <v>10.6</v>
      </c>
      <c r="AI535">
        <v>1</v>
      </c>
      <c r="AJ535">
        <v>5.3</v>
      </c>
      <c r="AK535">
        <v>8.9</v>
      </c>
      <c r="AL535">
        <v>10.199999999999999</v>
      </c>
      <c r="AM535">
        <v>0</v>
      </c>
      <c r="AN535">
        <v>5</v>
      </c>
      <c r="AO535">
        <v>0</v>
      </c>
      <c r="AP535">
        <v>9.8000000000000007</v>
      </c>
      <c r="AQ535">
        <v>9.6999999999999993</v>
      </c>
      <c r="AR535">
        <v>16</v>
      </c>
      <c r="AS535">
        <v>16</v>
      </c>
      <c r="AT535">
        <v>5.3</v>
      </c>
      <c r="AU535">
        <v>0</v>
      </c>
      <c r="AV535">
        <v>1</v>
      </c>
      <c r="AW535">
        <v>5.3</v>
      </c>
      <c r="AX535">
        <v>26.6</v>
      </c>
      <c r="AY535">
        <v>0</v>
      </c>
      <c r="AZ535">
        <v>10.1</v>
      </c>
      <c r="BA535">
        <v>10</v>
      </c>
      <c r="BB535">
        <v>0</v>
      </c>
      <c r="BC535">
        <v>9.8000000000000007</v>
      </c>
      <c r="BD535">
        <v>4.8</v>
      </c>
      <c r="BE535">
        <v>5.3</v>
      </c>
      <c r="BF535">
        <v>5.3</v>
      </c>
      <c r="BG535">
        <v>10.6</v>
      </c>
      <c r="BH535">
        <v>5.3</v>
      </c>
      <c r="BI535">
        <v>5.3</v>
      </c>
      <c r="BJ535">
        <v>10.6</v>
      </c>
      <c r="BK535">
        <v>0</v>
      </c>
    </row>
    <row r="536" spans="1:63" x14ac:dyDescent="0.25">
      <c r="A536" s="3">
        <v>7</v>
      </c>
      <c r="B536" s="1">
        <v>7402</v>
      </c>
      <c r="C536" s="3" t="s">
        <v>786</v>
      </c>
      <c r="D536" t="s">
        <v>1458</v>
      </c>
      <c r="E536" s="3">
        <v>3</v>
      </c>
      <c r="F536" t="s">
        <v>13367</v>
      </c>
      <c r="G536" s="3">
        <v>220104005</v>
      </c>
      <c r="H536">
        <v>220104</v>
      </c>
      <c r="I536" s="3" t="s">
        <v>13768</v>
      </c>
      <c r="J536" t="s">
        <v>10393</v>
      </c>
      <c r="K536" s="3">
        <v>3</v>
      </c>
      <c r="L536">
        <v>5.0999999999999996</v>
      </c>
      <c r="M536" s="3">
        <v>0</v>
      </c>
      <c r="N536">
        <v>5</v>
      </c>
      <c r="O536" s="3">
        <v>0</v>
      </c>
      <c r="P536">
        <v>4.9000000000000004</v>
      </c>
      <c r="Q536" s="3">
        <v>4.8</v>
      </c>
      <c r="R536">
        <v>0</v>
      </c>
      <c r="S536" s="3">
        <v>0</v>
      </c>
      <c r="T536" s="3">
        <v>0</v>
      </c>
      <c r="U536">
        <v>10.6</v>
      </c>
      <c r="V536">
        <v>5.3</v>
      </c>
      <c r="W536">
        <v>0</v>
      </c>
      <c r="X536">
        <v>4.4000000000000004</v>
      </c>
      <c r="Y536">
        <v>0</v>
      </c>
      <c r="Z536">
        <v>10.1</v>
      </c>
      <c r="AA536">
        <v>10</v>
      </c>
      <c r="AB536">
        <v>4.9000000000000004</v>
      </c>
      <c r="AC536">
        <v>9.8000000000000007</v>
      </c>
      <c r="AD536">
        <v>0</v>
      </c>
      <c r="AE536">
        <v>0</v>
      </c>
      <c r="AF536">
        <v>5.3</v>
      </c>
      <c r="AG536">
        <v>0</v>
      </c>
      <c r="AH536">
        <v>10.6</v>
      </c>
      <c r="AI536">
        <v>1</v>
      </c>
      <c r="AJ536">
        <v>0</v>
      </c>
      <c r="AK536">
        <v>4.4000000000000004</v>
      </c>
      <c r="AL536">
        <v>10.199999999999999</v>
      </c>
      <c r="AM536">
        <v>0</v>
      </c>
      <c r="AN536">
        <v>5</v>
      </c>
      <c r="AO536">
        <v>0</v>
      </c>
      <c r="AP536">
        <v>9.8000000000000007</v>
      </c>
      <c r="AQ536">
        <v>4.8</v>
      </c>
      <c r="AR536">
        <v>16</v>
      </c>
      <c r="AS536">
        <v>16</v>
      </c>
      <c r="AT536">
        <v>5.3</v>
      </c>
      <c r="AU536">
        <v>0</v>
      </c>
      <c r="AV536">
        <v>1</v>
      </c>
      <c r="AW536">
        <v>0</v>
      </c>
      <c r="AX536">
        <v>22.2</v>
      </c>
      <c r="AY536">
        <v>0</v>
      </c>
      <c r="AZ536">
        <v>10.1</v>
      </c>
      <c r="BA536">
        <v>10</v>
      </c>
      <c r="BB536">
        <v>0</v>
      </c>
      <c r="BC536">
        <v>9.8000000000000007</v>
      </c>
      <c r="BD536">
        <v>4.8</v>
      </c>
      <c r="BE536">
        <v>5.3</v>
      </c>
      <c r="BF536">
        <v>5.3</v>
      </c>
      <c r="BG536">
        <v>10.6</v>
      </c>
      <c r="BH536">
        <v>0</v>
      </c>
      <c r="BI536">
        <v>5.3</v>
      </c>
      <c r="BJ536">
        <v>10.6</v>
      </c>
      <c r="BK536">
        <v>0</v>
      </c>
    </row>
    <row r="537" spans="1:63" x14ac:dyDescent="0.25">
      <c r="A537" s="3">
        <v>7</v>
      </c>
      <c r="B537" s="1">
        <v>7402</v>
      </c>
      <c r="C537" s="3" t="s">
        <v>786</v>
      </c>
      <c r="D537" t="s">
        <v>1458</v>
      </c>
      <c r="E537" s="3">
        <v>4</v>
      </c>
      <c r="F537" t="s">
        <v>13369</v>
      </c>
      <c r="G537" s="3">
        <v>220104005</v>
      </c>
      <c r="H537">
        <v>220104</v>
      </c>
      <c r="I537" s="3" t="s">
        <v>13768</v>
      </c>
      <c r="J537" t="s">
        <v>10393</v>
      </c>
      <c r="K537" s="3">
        <v>4</v>
      </c>
      <c r="L537">
        <v>5.0999999999999996</v>
      </c>
      <c r="M537" s="3">
        <v>0</v>
      </c>
      <c r="N537">
        <v>0</v>
      </c>
      <c r="O537" s="3">
        <v>4.9000000000000004</v>
      </c>
      <c r="P537">
        <v>1</v>
      </c>
      <c r="Q537" s="3">
        <v>0</v>
      </c>
      <c r="R537">
        <v>0</v>
      </c>
      <c r="S537" s="3">
        <v>5.3</v>
      </c>
      <c r="T537" s="3">
        <v>0</v>
      </c>
      <c r="U537">
        <v>5.3</v>
      </c>
      <c r="V537">
        <v>5.3</v>
      </c>
      <c r="W537">
        <v>0</v>
      </c>
      <c r="X537">
        <v>0</v>
      </c>
      <c r="Y537">
        <v>0</v>
      </c>
      <c r="Z537">
        <v>0</v>
      </c>
      <c r="AA537">
        <v>0</v>
      </c>
      <c r="AB537">
        <v>0</v>
      </c>
      <c r="AC537">
        <v>1</v>
      </c>
      <c r="AD537">
        <v>0</v>
      </c>
      <c r="AE537">
        <v>0</v>
      </c>
      <c r="AF537">
        <v>0</v>
      </c>
      <c r="AG537">
        <v>0</v>
      </c>
      <c r="AH537">
        <v>0</v>
      </c>
      <c r="AI537">
        <v>1</v>
      </c>
      <c r="AJ537">
        <v>5.3</v>
      </c>
      <c r="AK537">
        <v>4.4000000000000004</v>
      </c>
      <c r="AL537">
        <v>0</v>
      </c>
      <c r="AM537">
        <v>0</v>
      </c>
      <c r="AN537">
        <v>0</v>
      </c>
      <c r="AO537">
        <v>0</v>
      </c>
      <c r="AP537">
        <v>1</v>
      </c>
      <c r="AQ537">
        <v>4.8</v>
      </c>
      <c r="AR537">
        <v>0</v>
      </c>
      <c r="AS537">
        <v>0</v>
      </c>
      <c r="AT537">
        <v>0</v>
      </c>
      <c r="AU537">
        <v>0</v>
      </c>
      <c r="AV537">
        <v>1</v>
      </c>
      <c r="AW537">
        <v>5.3</v>
      </c>
      <c r="AX537">
        <v>4.4000000000000004</v>
      </c>
      <c r="AY537">
        <v>0</v>
      </c>
      <c r="AZ537">
        <v>0</v>
      </c>
      <c r="BA537">
        <v>0</v>
      </c>
      <c r="BB537">
        <v>0</v>
      </c>
      <c r="BC537">
        <v>1</v>
      </c>
      <c r="BD537">
        <v>0</v>
      </c>
      <c r="BE537">
        <v>0</v>
      </c>
      <c r="BF537">
        <v>0</v>
      </c>
      <c r="BG537">
        <v>0</v>
      </c>
      <c r="BH537">
        <v>5.3</v>
      </c>
      <c r="BI537">
        <v>1</v>
      </c>
      <c r="BJ537">
        <v>0</v>
      </c>
      <c r="BK537">
        <v>0</v>
      </c>
    </row>
    <row r="538" spans="1:63" x14ac:dyDescent="0.25">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3.3</v>
      </c>
      <c r="P538">
        <v>1</v>
      </c>
      <c r="Q538" s="3">
        <v>3.2</v>
      </c>
      <c r="R538">
        <v>0</v>
      </c>
      <c r="S538" s="3">
        <v>0</v>
      </c>
      <c r="T538" s="3">
        <v>0</v>
      </c>
      <c r="U538">
        <v>0</v>
      </c>
      <c r="V538">
        <v>1</v>
      </c>
      <c r="W538">
        <v>0</v>
      </c>
      <c r="X538">
        <v>0</v>
      </c>
      <c r="Y538">
        <v>0</v>
      </c>
      <c r="Z538">
        <v>0</v>
      </c>
      <c r="AA538">
        <v>0</v>
      </c>
      <c r="AB538">
        <v>0</v>
      </c>
      <c r="AC538">
        <v>1</v>
      </c>
      <c r="AD538">
        <v>0</v>
      </c>
      <c r="AE538">
        <v>0</v>
      </c>
      <c r="AF538">
        <v>0</v>
      </c>
      <c r="AG538">
        <v>3.2</v>
      </c>
      <c r="AH538">
        <v>0</v>
      </c>
      <c r="AI538">
        <v>1</v>
      </c>
      <c r="AJ538">
        <v>0</v>
      </c>
      <c r="AK538">
        <v>0</v>
      </c>
      <c r="AL538">
        <v>0</v>
      </c>
      <c r="AM538">
        <v>0</v>
      </c>
      <c r="AN538">
        <v>0</v>
      </c>
      <c r="AO538">
        <v>0</v>
      </c>
      <c r="AP538">
        <v>3.3</v>
      </c>
      <c r="AQ538">
        <v>0</v>
      </c>
      <c r="AR538">
        <v>0</v>
      </c>
      <c r="AS538">
        <v>0</v>
      </c>
      <c r="AT538">
        <v>0</v>
      </c>
      <c r="AU538">
        <v>0</v>
      </c>
      <c r="AV538">
        <v>1</v>
      </c>
      <c r="AW538">
        <v>0</v>
      </c>
      <c r="AX538">
        <v>0</v>
      </c>
      <c r="AY538">
        <v>0</v>
      </c>
      <c r="AZ538">
        <v>0</v>
      </c>
      <c r="BA538">
        <v>0</v>
      </c>
      <c r="BB538">
        <v>0</v>
      </c>
      <c r="BC538">
        <v>1</v>
      </c>
      <c r="BD538">
        <v>0</v>
      </c>
      <c r="BE538">
        <v>0</v>
      </c>
      <c r="BF538">
        <v>0</v>
      </c>
      <c r="BG538">
        <v>0</v>
      </c>
      <c r="BH538">
        <v>0</v>
      </c>
      <c r="BI538">
        <v>7</v>
      </c>
      <c r="BJ538">
        <v>0</v>
      </c>
      <c r="BK538">
        <v>0</v>
      </c>
    </row>
    <row r="539" spans="1:63" x14ac:dyDescent="0.25">
      <c r="A539" s="3">
        <v>7</v>
      </c>
      <c r="B539" s="1">
        <v>7403</v>
      </c>
      <c r="C539" s="3" t="s">
        <v>786</v>
      </c>
      <c r="D539" t="s">
        <v>1461</v>
      </c>
      <c r="E539" s="3">
        <v>2</v>
      </c>
      <c r="F539" t="s">
        <v>13769</v>
      </c>
      <c r="G539" s="3">
        <v>220104005</v>
      </c>
      <c r="H539">
        <v>220104</v>
      </c>
      <c r="I539" s="3" t="s">
        <v>13768</v>
      </c>
      <c r="J539" t="s">
        <v>10393</v>
      </c>
      <c r="K539" s="3">
        <v>2</v>
      </c>
      <c r="L539">
        <v>6.7</v>
      </c>
      <c r="M539" s="3">
        <v>6.6</v>
      </c>
      <c r="N539">
        <v>6.6</v>
      </c>
      <c r="O539" s="3">
        <v>3.3</v>
      </c>
      <c r="P539">
        <v>3.3</v>
      </c>
      <c r="Q539" s="3">
        <v>12.9</v>
      </c>
      <c r="R539">
        <v>3.5</v>
      </c>
      <c r="S539" s="3">
        <v>3.5</v>
      </c>
      <c r="T539" s="3">
        <v>3.5</v>
      </c>
      <c r="U539">
        <v>7</v>
      </c>
      <c r="V539">
        <v>7</v>
      </c>
      <c r="W539">
        <v>7</v>
      </c>
      <c r="X539">
        <v>3</v>
      </c>
      <c r="Y539">
        <v>0</v>
      </c>
      <c r="Z539">
        <v>6.6</v>
      </c>
      <c r="AA539">
        <v>3.3</v>
      </c>
      <c r="AB539">
        <v>3.3</v>
      </c>
      <c r="AC539">
        <v>1</v>
      </c>
      <c r="AD539">
        <v>6.5</v>
      </c>
      <c r="AE539">
        <v>3.5</v>
      </c>
      <c r="AF539">
        <v>0</v>
      </c>
      <c r="AG539">
        <v>7</v>
      </c>
      <c r="AH539">
        <v>3.5</v>
      </c>
      <c r="AI539">
        <v>1</v>
      </c>
      <c r="AJ539">
        <v>7</v>
      </c>
      <c r="AK539">
        <v>0</v>
      </c>
      <c r="AL539">
        <v>13.4</v>
      </c>
      <c r="AM539">
        <v>6.6</v>
      </c>
      <c r="AN539">
        <v>0</v>
      </c>
      <c r="AO539">
        <v>9.8000000000000007</v>
      </c>
      <c r="AP539">
        <v>9.8000000000000007</v>
      </c>
      <c r="AQ539">
        <v>6.5</v>
      </c>
      <c r="AR539">
        <v>10.4</v>
      </c>
      <c r="AS539">
        <v>3.5</v>
      </c>
      <c r="AT539">
        <v>7</v>
      </c>
      <c r="AU539">
        <v>13.9</v>
      </c>
      <c r="AV539">
        <v>7</v>
      </c>
      <c r="AW539">
        <v>14</v>
      </c>
      <c r="AX539">
        <v>3</v>
      </c>
      <c r="AY539">
        <v>10</v>
      </c>
      <c r="AZ539">
        <v>6.6</v>
      </c>
      <c r="BA539">
        <v>3.3</v>
      </c>
      <c r="BB539">
        <v>9.8000000000000007</v>
      </c>
      <c r="BC539">
        <v>6.5</v>
      </c>
      <c r="BD539">
        <v>0</v>
      </c>
      <c r="BE539">
        <v>0</v>
      </c>
      <c r="BF539">
        <v>3.5</v>
      </c>
      <c r="BG539">
        <v>7</v>
      </c>
      <c r="BH539">
        <v>7</v>
      </c>
      <c r="BI539">
        <v>17.5</v>
      </c>
      <c r="BJ539">
        <v>7</v>
      </c>
      <c r="BK539">
        <v>3.5</v>
      </c>
    </row>
    <row r="540" spans="1:63" x14ac:dyDescent="0.25">
      <c r="A540" s="3">
        <v>7</v>
      </c>
      <c r="B540" s="1">
        <v>7403</v>
      </c>
      <c r="C540" s="3" t="s">
        <v>786</v>
      </c>
      <c r="D540" t="s">
        <v>1461</v>
      </c>
      <c r="E540" s="3">
        <v>3</v>
      </c>
      <c r="F540" t="s">
        <v>13367</v>
      </c>
      <c r="G540" s="3">
        <v>220104005</v>
      </c>
      <c r="H540">
        <v>220104</v>
      </c>
      <c r="I540" s="3" t="s">
        <v>13768</v>
      </c>
      <c r="J540" t="s">
        <v>10393</v>
      </c>
      <c r="K540" s="3">
        <v>3</v>
      </c>
      <c r="L540">
        <v>6.7</v>
      </c>
      <c r="M540" s="3">
        <v>6.6</v>
      </c>
      <c r="N540">
        <v>6.6</v>
      </c>
      <c r="O540" s="3">
        <v>0</v>
      </c>
      <c r="P540">
        <v>3.3</v>
      </c>
      <c r="Q540" s="3">
        <v>9.6999999999999993</v>
      </c>
      <c r="R540">
        <v>3.5</v>
      </c>
      <c r="S540" s="3">
        <v>3.5</v>
      </c>
      <c r="T540" s="3">
        <v>3.5</v>
      </c>
      <c r="U540">
        <v>7</v>
      </c>
      <c r="V540">
        <v>7</v>
      </c>
      <c r="W540">
        <v>7</v>
      </c>
      <c r="X540">
        <v>3</v>
      </c>
      <c r="Y540">
        <v>0</v>
      </c>
      <c r="Z540">
        <v>6.6</v>
      </c>
      <c r="AA540">
        <v>3.3</v>
      </c>
      <c r="AB540">
        <v>3.3</v>
      </c>
      <c r="AC540">
        <v>1</v>
      </c>
      <c r="AD540">
        <v>6.5</v>
      </c>
      <c r="AE540">
        <v>3.5</v>
      </c>
      <c r="AF540">
        <v>0</v>
      </c>
      <c r="AG540">
        <v>3.5</v>
      </c>
      <c r="AH540">
        <v>3.5</v>
      </c>
      <c r="AI540">
        <v>1</v>
      </c>
      <c r="AJ540">
        <v>7</v>
      </c>
      <c r="AK540">
        <v>0</v>
      </c>
      <c r="AL540">
        <v>13.4</v>
      </c>
      <c r="AM540">
        <v>6.6</v>
      </c>
      <c r="AN540">
        <v>0</v>
      </c>
      <c r="AO540">
        <v>9.8000000000000007</v>
      </c>
      <c r="AP540">
        <v>6.5</v>
      </c>
      <c r="AQ540">
        <v>6.5</v>
      </c>
      <c r="AR540">
        <v>10.4</v>
      </c>
      <c r="AS540">
        <v>3.5</v>
      </c>
      <c r="AT540">
        <v>7</v>
      </c>
      <c r="AU540">
        <v>13.9</v>
      </c>
      <c r="AV540">
        <v>7</v>
      </c>
      <c r="AW540">
        <v>14</v>
      </c>
      <c r="AX540">
        <v>3</v>
      </c>
      <c r="AY540">
        <v>10</v>
      </c>
      <c r="AZ540">
        <v>6.6</v>
      </c>
      <c r="BA540">
        <v>3.3</v>
      </c>
      <c r="BB540">
        <v>9.8000000000000007</v>
      </c>
      <c r="BC540">
        <v>6.5</v>
      </c>
      <c r="BD540">
        <v>0</v>
      </c>
      <c r="BE540">
        <v>0</v>
      </c>
      <c r="BF540">
        <v>3.5</v>
      </c>
      <c r="BG540">
        <v>7</v>
      </c>
      <c r="BH540">
        <v>7</v>
      </c>
      <c r="BI540">
        <v>7</v>
      </c>
      <c r="BJ540">
        <v>7</v>
      </c>
      <c r="BK540">
        <v>3.5</v>
      </c>
    </row>
    <row r="541" spans="1:63" x14ac:dyDescent="0.25">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3.3</v>
      </c>
      <c r="P541">
        <v>1</v>
      </c>
      <c r="Q541" s="3">
        <v>3.2</v>
      </c>
      <c r="R541">
        <v>0</v>
      </c>
      <c r="S541" s="3">
        <v>0</v>
      </c>
      <c r="T541" s="3">
        <v>0</v>
      </c>
      <c r="U541">
        <v>0</v>
      </c>
      <c r="V541">
        <v>1</v>
      </c>
      <c r="W541">
        <v>0</v>
      </c>
      <c r="X541">
        <v>0</v>
      </c>
      <c r="Y541">
        <v>0</v>
      </c>
      <c r="Z541">
        <v>0</v>
      </c>
      <c r="AA541">
        <v>0</v>
      </c>
      <c r="AB541">
        <v>0</v>
      </c>
      <c r="AC541">
        <v>1</v>
      </c>
      <c r="AD541">
        <v>0</v>
      </c>
      <c r="AE541">
        <v>0</v>
      </c>
      <c r="AF541">
        <v>0</v>
      </c>
      <c r="AG541">
        <v>3.5</v>
      </c>
      <c r="AH541">
        <v>0</v>
      </c>
      <c r="AI541">
        <v>1</v>
      </c>
      <c r="AJ541">
        <v>0</v>
      </c>
      <c r="AK541">
        <v>0</v>
      </c>
      <c r="AL541">
        <v>0</v>
      </c>
      <c r="AM541">
        <v>0</v>
      </c>
      <c r="AN541">
        <v>0</v>
      </c>
      <c r="AO541">
        <v>0</v>
      </c>
      <c r="AP541">
        <v>3.3</v>
      </c>
      <c r="AQ541">
        <v>0</v>
      </c>
      <c r="AR541">
        <v>0</v>
      </c>
      <c r="AS541">
        <v>0</v>
      </c>
      <c r="AT541">
        <v>0</v>
      </c>
      <c r="AU541">
        <v>0</v>
      </c>
      <c r="AV541">
        <v>1</v>
      </c>
      <c r="AW541">
        <v>0</v>
      </c>
      <c r="AX541">
        <v>0</v>
      </c>
      <c r="AY541">
        <v>0</v>
      </c>
      <c r="AZ541">
        <v>0</v>
      </c>
      <c r="BA541">
        <v>0</v>
      </c>
      <c r="BB541">
        <v>0</v>
      </c>
      <c r="BC541">
        <v>1</v>
      </c>
      <c r="BD541">
        <v>0</v>
      </c>
      <c r="BE541">
        <v>0</v>
      </c>
      <c r="BF541">
        <v>0</v>
      </c>
      <c r="BG541">
        <v>0</v>
      </c>
      <c r="BH541">
        <v>0</v>
      </c>
      <c r="BI541">
        <v>10.5</v>
      </c>
      <c r="BJ541">
        <v>0</v>
      </c>
      <c r="BK541">
        <v>0</v>
      </c>
    </row>
    <row r="542" spans="1:63" x14ac:dyDescent="0.25">
      <c r="A542" s="3">
        <v>7</v>
      </c>
      <c r="B542" s="1">
        <v>7404</v>
      </c>
      <c r="C542" s="3" t="s">
        <v>786</v>
      </c>
      <c r="D542" t="s">
        <v>1464</v>
      </c>
      <c r="E542" s="3">
        <v>1</v>
      </c>
      <c r="F542" t="s">
        <v>13767</v>
      </c>
      <c r="G542" s="3">
        <v>220104005</v>
      </c>
      <c r="H542">
        <v>220104</v>
      </c>
      <c r="I542" s="3" t="s">
        <v>13768</v>
      </c>
      <c r="J542" t="s">
        <v>10393</v>
      </c>
      <c r="K542" s="3">
        <v>1</v>
      </c>
      <c r="L542">
        <v>0</v>
      </c>
      <c r="M542" s="3">
        <v>4.9000000000000004</v>
      </c>
      <c r="N542">
        <v>0</v>
      </c>
      <c r="O542" s="3">
        <v>0</v>
      </c>
      <c r="P542">
        <v>1</v>
      </c>
      <c r="Q542" s="3">
        <v>0</v>
      </c>
      <c r="R542">
        <v>0</v>
      </c>
      <c r="S542" s="3">
        <v>0</v>
      </c>
      <c r="T542" s="3">
        <v>0</v>
      </c>
      <c r="U542">
        <v>0</v>
      </c>
      <c r="V542">
        <v>1</v>
      </c>
      <c r="W542">
        <v>0</v>
      </c>
      <c r="X542">
        <v>0</v>
      </c>
      <c r="Y542">
        <v>0</v>
      </c>
      <c r="Z542">
        <v>2.4</v>
      </c>
      <c r="AA542">
        <v>0</v>
      </c>
      <c r="AB542">
        <v>0</v>
      </c>
      <c r="AC542">
        <v>1</v>
      </c>
      <c r="AD542">
        <v>0</v>
      </c>
      <c r="AE542">
        <v>0</v>
      </c>
      <c r="AF542">
        <v>0</v>
      </c>
      <c r="AG542">
        <v>0</v>
      </c>
      <c r="AH542">
        <v>0</v>
      </c>
      <c r="AI542">
        <v>1</v>
      </c>
      <c r="AJ542">
        <v>0</v>
      </c>
      <c r="AK542">
        <v>0</v>
      </c>
      <c r="AL542">
        <v>0</v>
      </c>
      <c r="AM542">
        <v>0</v>
      </c>
      <c r="AN542">
        <v>0</v>
      </c>
      <c r="AO542">
        <v>2.4</v>
      </c>
      <c r="AP542">
        <v>1</v>
      </c>
      <c r="AQ542">
        <v>0</v>
      </c>
      <c r="AR542">
        <v>0</v>
      </c>
      <c r="AS542">
        <v>0</v>
      </c>
      <c r="AT542">
        <v>2.7</v>
      </c>
      <c r="AU542">
        <v>0</v>
      </c>
      <c r="AV542">
        <v>2.7</v>
      </c>
      <c r="AW542">
        <v>0</v>
      </c>
      <c r="AX542">
        <v>0</v>
      </c>
      <c r="AY542">
        <v>2.5</v>
      </c>
      <c r="AZ542">
        <v>0</v>
      </c>
      <c r="BA542">
        <v>2.4</v>
      </c>
      <c r="BB542">
        <v>0</v>
      </c>
      <c r="BC542">
        <v>1</v>
      </c>
      <c r="BD542">
        <v>0</v>
      </c>
      <c r="BE542">
        <v>0</v>
      </c>
      <c r="BF542">
        <v>0</v>
      </c>
      <c r="BG542">
        <v>0</v>
      </c>
      <c r="BH542">
        <v>0</v>
      </c>
      <c r="BI542">
        <v>1</v>
      </c>
      <c r="BJ542">
        <v>0</v>
      </c>
      <c r="BK542">
        <v>0</v>
      </c>
    </row>
    <row r="543" spans="1:63" x14ac:dyDescent="0.25">
      <c r="A543" s="3">
        <v>7</v>
      </c>
      <c r="B543" s="1">
        <v>7404</v>
      </c>
      <c r="C543" s="3" t="s">
        <v>786</v>
      </c>
      <c r="D543" t="s">
        <v>1464</v>
      </c>
      <c r="E543" s="3">
        <v>2</v>
      </c>
      <c r="F543" t="s">
        <v>13769</v>
      </c>
      <c r="G543" s="3">
        <v>220104005</v>
      </c>
      <c r="H543">
        <v>220104</v>
      </c>
      <c r="I543" s="3" t="s">
        <v>13768</v>
      </c>
      <c r="J543" t="s">
        <v>10393</v>
      </c>
      <c r="K543" s="3">
        <v>2</v>
      </c>
      <c r="L543">
        <v>2.5</v>
      </c>
      <c r="M543" s="3">
        <v>17.100000000000001</v>
      </c>
      <c r="N543">
        <v>4.9000000000000004</v>
      </c>
      <c r="O543" s="3">
        <v>4.8</v>
      </c>
      <c r="P543">
        <v>4.8</v>
      </c>
      <c r="Q543" s="3">
        <v>2.4</v>
      </c>
      <c r="R543">
        <v>5.3</v>
      </c>
      <c r="S543" s="3">
        <v>2.7</v>
      </c>
      <c r="T543" s="3">
        <v>5.4</v>
      </c>
      <c r="U543">
        <v>0</v>
      </c>
      <c r="V543">
        <v>13.5</v>
      </c>
      <c r="W543">
        <v>2.7</v>
      </c>
      <c r="X543">
        <v>0</v>
      </c>
      <c r="Y543">
        <v>2.5</v>
      </c>
      <c r="Z543">
        <v>4.9000000000000004</v>
      </c>
      <c r="AA543">
        <v>2.4</v>
      </c>
      <c r="AB543">
        <v>7.2</v>
      </c>
      <c r="AC543">
        <v>4.8</v>
      </c>
      <c r="AD543">
        <v>0</v>
      </c>
      <c r="AE543">
        <v>5.3</v>
      </c>
      <c r="AF543">
        <v>0</v>
      </c>
      <c r="AG543">
        <v>2.7</v>
      </c>
      <c r="AH543">
        <v>2.7</v>
      </c>
      <c r="AI543">
        <v>5.4</v>
      </c>
      <c r="AJ543">
        <v>2.7</v>
      </c>
      <c r="AK543">
        <v>2.2000000000000002</v>
      </c>
      <c r="AL543">
        <v>0</v>
      </c>
      <c r="AM543">
        <v>9.8000000000000007</v>
      </c>
      <c r="AN543">
        <v>2.4</v>
      </c>
      <c r="AO543">
        <v>9.6</v>
      </c>
      <c r="AP543">
        <v>1</v>
      </c>
      <c r="AQ543">
        <v>0</v>
      </c>
      <c r="AR543">
        <v>16</v>
      </c>
      <c r="AS543">
        <v>8</v>
      </c>
      <c r="AT543">
        <v>2.7</v>
      </c>
      <c r="AU543">
        <v>2.7</v>
      </c>
      <c r="AV543">
        <v>13.5</v>
      </c>
      <c r="AW543">
        <v>0</v>
      </c>
      <c r="AX543">
        <v>0</v>
      </c>
      <c r="AY543">
        <v>2.5</v>
      </c>
      <c r="AZ543">
        <v>0</v>
      </c>
      <c r="BA543">
        <v>4.9000000000000004</v>
      </c>
      <c r="BB543">
        <v>2.4</v>
      </c>
      <c r="BC543">
        <v>2.4</v>
      </c>
      <c r="BD543">
        <v>0</v>
      </c>
      <c r="BE543">
        <v>10.7</v>
      </c>
      <c r="BF543">
        <v>2.7</v>
      </c>
      <c r="BG543">
        <v>10.8</v>
      </c>
      <c r="BH543">
        <v>0</v>
      </c>
      <c r="BI543">
        <v>5.4</v>
      </c>
      <c r="BJ543">
        <v>2.7</v>
      </c>
      <c r="BK543">
        <v>5.4</v>
      </c>
    </row>
    <row r="544" spans="1:63" x14ac:dyDescent="0.25">
      <c r="A544" s="3">
        <v>7</v>
      </c>
      <c r="B544" s="1">
        <v>7404</v>
      </c>
      <c r="C544" s="3" t="s">
        <v>786</v>
      </c>
      <c r="D544" t="s">
        <v>1464</v>
      </c>
      <c r="E544" s="3">
        <v>3</v>
      </c>
      <c r="F544" t="s">
        <v>13367</v>
      </c>
      <c r="G544" s="3">
        <v>220104005</v>
      </c>
      <c r="H544">
        <v>220104</v>
      </c>
      <c r="I544" s="3" t="s">
        <v>13768</v>
      </c>
      <c r="J544" t="s">
        <v>10393</v>
      </c>
      <c r="K544" s="3">
        <v>3</v>
      </c>
      <c r="L544">
        <v>2.5</v>
      </c>
      <c r="M544" s="3">
        <v>12.2</v>
      </c>
      <c r="N544">
        <v>4.9000000000000004</v>
      </c>
      <c r="O544" s="3">
        <v>4.8</v>
      </c>
      <c r="P544">
        <v>4.8</v>
      </c>
      <c r="Q544" s="3">
        <v>2.4</v>
      </c>
      <c r="R544">
        <v>5.3</v>
      </c>
      <c r="S544" s="3">
        <v>2.7</v>
      </c>
      <c r="T544" s="3">
        <v>5.4</v>
      </c>
      <c r="U544">
        <v>0</v>
      </c>
      <c r="V544">
        <v>13.5</v>
      </c>
      <c r="W544">
        <v>2.7</v>
      </c>
      <c r="X544">
        <v>0</v>
      </c>
      <c r="Y544">
        <v>2.5</v>
      </c>
      <c r="Z544">
        <v>2.4</v>
      </c>
      <c r="AA544">
        <v>2.4</v>
      </c>
      <c r="AB544">
        <v>7.2</v>
      </c>
      <c r="AC544">
        <v>4.8</v>
      </c>
      <c r="AD544">
        <v>0</v>
      </c>
      <c r="AE544">
        <v>5.3</v>
      </c>
      <c r="AF544">
        <v>0</v>
      </c>
      <c r="AG544">
        <v>2.7</v>
      </c>
      <c r="AH544">
        <v>2.7</v>
      </c>
      <c r="AI544">
        <v>5.4</v>
      </c>
      <c r="AJ544">
        <v>2.7</v>
      </c>
      <c r="AK544">
        <v>2.2000000000000002</v>
      </c>
      <c r="AL544">
        <v>0</v>
      </c>
      <c r="AM544">
        <v>9.8000000000000007</v>
      </c>
      <c r="AN544">
        <v>2.4</v>
      </c>
      <c r="AO544">
        <v>7.2</v>
      </c>
      <c r="AP544">
        <v>1</v>
      </c>
      <c r="AQ544">
        <v>0</v>
      </c>
      <c r="AR544">
        <v>16</v>
      </c>
      <c r="AS544">
        <v>8</v>
      </c>
      <c r="AT544">
        <v>0</v>
      </c>
      <c r="AU544">
        <v>2.7</v>
      </c>
      <c r="AV544">
        <v>10.8</v>
      </c>
      <c r="AW544">
        <v>0</v>
      </c>
      <c r="AX544">
        <v>0</v>
      </c>
      <c r="AY544">
        <v>0</v>
      </c>
      <c r="AZ544">
        <v>0</v>
      </c>
      <c r="BA544">
        <v>2.4</v>
      </c>
      <c r="BB544">
        <v>2.4</v>
      </c>
      <c r="BC544">
        <v>2.4</v>
      </c>
      <c r="BD544">
        <v>0</v>
      </c>
      <c r="BE544">
        <v>10.7</v>
      </c>
      <c r="BF544">
        <v>2.7</v>
      </c>
      <c r="BG544">
        <v>10.8</v>
      </c>
      <c r="BH544">
        <v>0</v>
      </c>
      <c r="BI544">
        <v>5.4</v>
      </c>
      <c r="BJ544">
        <v>2.7</v>
      </c>
      <c r="BK544">
        <v>5.4</v>
      </c>
    </row>
    <row r="545" spans="1:63" x14ac:dyDescent="0.25">
      <c r="A545" s="3">
        <v>7</v>
      </c>
      <c r="B545" s="1">
        <v>7404</v>
      </c>
      <c r="C545" s="3" t="s">
        <v>786</v>
      </c>
      <c r="D545" t="s">
        <v>1464</v>
      </c>
      <c r="E545" s="3">
        <v>4</v>
      </c>
      <c r="F545" t="s">
        <v>13369</v>
      </c>
      <c r="G545" s="3">
        <v>220104005</v>
      </c>
      <c r="H545">
        <v>220104</v>
      </c>
      <c r="I545" s="3" t="s">
        <v>13768</v>
      </c>
      <c r="J545" t="s">
        <v>10393</v>
      </c>
      <c r="K545" s="3">
        <v>4</v>
      </c>
      <c r="L545">
        <v>0</v>
      </c>
      <c r="M545" s="3">
        <v>4.9000000000000004</v>
      </c>
      <c r="N545">
        <v>0</v>
      </c>
      <c r="O545" s="3">
        <v>0</v>
      </c>
      <c r="P545">
        <v>1</v>
      </c>
      <c r="Q545" s="3">
        <v>0</v>
      </c>
      <c r="R545">
        <v>0</v>
      </c>
      <c r="S545" s="3">
        <v>0</v>
      </c>
      <c r="T545" s="3">
        <v>0</v>
      </c>
      <c r="U545">
        <v>0</v>
      </c>
      <c r="V545">
        <v>1</v>
      </c>
      <c r="W545">
        <v>0</v>
      </c>
      <c r="X545">
        <v>0</v>
      </c>
      <c r="Y545">
        <v>0</v>
      </c>
      <c r="Z545">
        <v>2.4</v>
      </c>
      <c r="AA545">
        <v>0</v>
      </c>
      <c r="AB545">
        <v>0</v>
      </c>
      <c r="AC545">
        <v>1</v>
      </c>
      <c r="AD545">
        <v>0</v>
      </c>
      <c r="AE545">
        <v>0</v>
      </c>
      <c r="AF545">
        <v>0</v>
      </c>
      <c r="AG545">
        <v>0</v>
      </c>
      <c r="AH545">
        <v>0</v>
      </c>
      <c r="AI545">
        <v>1</v>
      </c>
      <c r="AJ545">
        <v>0</v>
      </c>
      <c r="AK545">
        <v>0</v>
      </c>
      <c r="AL545">
        <v>0</v>
      </c>
      <c r="AM545">
        <v>0</v>
      </c>
      <c r="AN545">
        <v>0</v>
      </c>
      <c r="AO545">
        <v>2.4</v>
      </c>
      <c r="AP545">
        <v>1</v>
      </c>
      <c r="AQ545">
        <v>0</v>
      </c>
      <c r="AR545">
        <v>0</v>
      </c>
      <c r="AS545">
        <v>0</v>
      </c>
      <c r="AT545">
        <v>2.7</v>
      </c>
      <c r="AU545">
        <v>0</v>
      </c>
      <c r="AV545">
        <v>2.7</v>
      </c>
      <c r="AW545">
        <v>0</v>
      </c>
      <c r="AX545">
        <v>0</v>
      </c>
      <c r="AY545">
        <v>2.5</v>
      </c>
      <c r="AZ545">
        <v>0</v>
      </c>
      <c r="BA545">
        <v>2.4</v>
      </c>
      <c r="BB545">
        <v>0</v>
      </c>
      <c r="BC545">
        <v>1</v>
      </c>
      <c r="BD545">
        <v>0</v>
      </c>
      <c r="BE545">
        <v>0</v>
      </c>
      <c r="BF545">
        <v>0</v>
      </c>
      <c r="BG545">
        <v>0</v>
      </c>
      <c r="BH545">
        <v>0</v>
      </c>
      <c r="BI545">
        <v>1</v>
      </c>
      <c r="BJ545">
        <v>0</v>
      </c>
      <c r="BK545">
        <v>0</v>
      </c>
    </row>
    <row r="546" spans="1:63" x14ac:dyDescent="0.25">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10.1</v>
      </c>
      <c r="P546">
        <v>1</v>
      </c>
      <c r="Q546" s="3">
        <v>0</v>
      </c>
      <c r="R546">
        <v>0</v>
      </c>
      <c r="S546" s="3">
        <v>0</v>
      </c>
      <c r="T546" s="3">
        <v>0</v>
      </c>
      <c r="U546">
        <v>0</v>
      </c>
      <c r="V546">
        <v>1</v>
      </c>
      <c r="W546">
        <v>0</v>
      </c>
      <c r="X546">
        <v>0</v>
      </c>
      <c r="Y546">
        <v>0</v>
      </c>
      <c r="Z546">
        <v>0</v>
      </c>
      <c r="AA546">
        <v>0</v>
      </c>
      <c r="AB546">
        <v>0</v>
      </c>
      <c r="AC546">
        <v>1</v>
      </c>
      <c r="AD546">
        <v>0</v>
      </c>
      <c r="AE546">
        <v>0</v>
      </c>
      <c r="AF546">
        <v>0</v>
      </c>
      <c r="AG546">
        <v>0</v>
      </c>
      <c r="AH546">
        <v>0</v>
      </c>
      <c r="AI546">
        <v>1</v>
      </c>
      <c r="AJ546">
        <v>0</v>
      </c>
      <c r="AK546">
        <v>0</v>
      </c>
      <c r="AL546">
        <v>0</v>
      </c>
      <c r="AM546">
        <v>0</v>
      </c>
      <c r="AN546">
        <v>0</v>
      </c>
      <c r="AO546">
        <v>0</v>
      </c>
      <c r="AP546">
        <v>5</v>
      </c>
      <c r="AQ546">
        <v>0</v>
      </c>
      <c r="AR546">
        <v>0</v>
      </c>
      <c r="AS546">
        <v>0</v>
      </c>
      <c r="AT546">
        <v>0</v>
      </c>
      <c r="AU546">
        <v>0</v>
      </c>
      <c r="AV546">
        <v>1</v>
      </c>
      <c r="AW546">
        <v>6.2</v>
      </c>
      <c r="AX546">
        <v>0</v>
      </c>
      <c r="AY546">
        <v>5.0999999999999996</v>
      </c>
      <c r="AZ546">
        <v>5.0999999999999996</v>
      </c>
      <c r="BA546">
        <v>0</v>
      </c>
      <c r="BB546">
        <v>0</v>
      </c>
      <c r="BC546">
        <v>1</v>
      </c>
      <c r="BD546">
        <v>0</v>
      </c>
      <c r="BE546">
        <v>0</v>
      </c>
      <c r="BF546">
        <v>0</v>
      </c>
      <c r="BG546">
        <v>0</v>
      </c>
      <c r="BH546">
        <v>0</v>
      </c>
      <c r="BI546">
        <v>1</v>
      </c>
      <c r="BJ546">
        <v>0</v>
      </c>
      <c r="BK546">
        <v>0</v>
      </c>
    </row>
    <row r="547" spans="1:63" x14ac:dyDescent="0.25">
      <c r="A547" s="3">
        <v>7</v>
      </c>
      <c r="B547" s="1">
        <v>7405</v>
      </c>
      <c r="C547" s="3" t="s">
        <v>786</v>
      </c>
      <c r="D547" t="s">
        <v>1467</v>
      </c>
      <c r="E547" s="3">
        <v>2</v>
      </c>
      <c r="F547" t="s">
        <v>13769</v>
      </c>
      <c r="G547" s="3">
        <v>220104005</v>
      </c>
      <c r="H547">
        <v>220104</v>
      </c>
      <c r="I547" s="3" t="s">
        <v>13768</v>
      </c>
      <c r="J547" t="s">
        <v>10393</v>
      </c>
      <c r="K547" s="3">
        <v>2</v>
      </c>
      <c r="L547">
        <v>5.0999999999999996</v>
      </c>
      <c r="M547" s="3">
        <v>5.0999999999999996</v>
      </c>
      <c r="N547">
        <v>0</v>
      </c>
      <c r="O547" s="3">
        <v>10.1</v>
      </c>
      <c r="P547">
        <v>1</v>
      </c>
      <c r="Q547" s="3">
        <v>0</v>
      </c>
      <c r="R547">
        <v>0</v>
      </c>
      <c r="S547" s="3">
        <v>0</v>
      </c>
      <c r="T547" s="3">
        <v>0</v>
      </c>
      <c r="U547">
        <v>0</v>
      </c>
      <c r="V547">
        <v>1</v>
      </c>
      <c r="W547">
        <v>6.1</v>
      </c>
      <c r="X547">
        <v>0</v>
      </c>
      <c r="Y547">
        <v>0</v>
      </c>
      <c r="Z547">
        <v>5.0999999999999996</v>
      </c>
      <c r="AA547">
        <v>10.1</v>
      </c>
      <c r="AB547">
        <v>0</v>
      </c>
      <c r="AC547">
        <v>1</v>
      </c>
      <c r="AD547">
        <v>0</v>
      </c>
      <c r="AE547">
        <v>5.9</v>
      </c>
      <c r="AF547">
        <v>0</v>
      </c>
      <c r="AG547">
        <v>0</v>
      </c>
      <c r="AH547">
        <v>0</v>
      </c>
      <c r="AI547">
        <v>6.1</v>
      </c>
      <c r="AJ547">
        <v>0</v>
      </c>
      <c r="AK547">
        <v>4.7</v>
      </c>
      <c r="AL547">
        <v>0</v>
      </c>
      <c r="AM547">
        <v>0</v>
      </c>
      <c r="AN547">
        <v>0</v>
      </c>
      <c r="AO547">
        <v>5</v>
      </c>
      <c r="AP547">
        <v>15</v>
      </c>
      <c r="AQ547">
        <v>0</v>
      </c>
      <c r="AR547">
        <v>0</v>
      </c>
      <c r="AS547">
        <v>0</v>
      </c>
      <c r="AT547">
        <v>0</v>
      </c>
      <c r="AU547">
        <v>12.1</v>
      </c>
      <c r="AV547">
        <v>1</v>
      </c>
      <c r="AW547">
        <v>6.2</v>
      </c>
      <c r="AX547">
        <v>4.7</v>
      </c>
      <c r="AY547">
        <v>10.199999999999999</v>
      </c>
      <c r="AZ547">
        <v>5.0999999999999996</v>
      </c>
      <c r="BA547">
        <v>5.0999999999999996</v>
      </c>
      <c r="BB547">
        <v>10.1</v>
      </c>
      <c r="BC547">
        <v>1</v>
      </c>
      <c r="BD547">
        <v>0</v>
      </c>
      <c r="BE547">
        <v>17.7</v>
      </c>
      <c r="BF547">
        <v>0</v>
      </c>
      <c r="BG547">
        <v>6</v>
      </c>
      <c r="BH547">
        <v>0</v>
      </c>
      <c r="BI547">
        <v>1</v>
      </c>
      <c r="BJ547">
        <v>0</v>
      </c>
      <c r="BK547">
        <v>0</v>
      </c>
    </row>
    <row r="548" spans="1:63" x14ac:dyDescent="0.25">
      <c r="A548" s="3">
        <v>7</v>
      </c>
      <c r="B548" s="1">
        <v>7405</v>
      </c>
      <c r="C548" s="3" t="s">
        <v>786</v>
      </c>
      <c r="D548" t="s">
        <v>1467</v>
      </c>
      <c r="E548" s="3">
        <v>3</v>
      </c>
      <c r="F548" t="s">
        <v>13367</v>
      </c>
      <c r="G548" s="3">
        <v>220104005</v>
      </c>
      <c r="H548">
        <v>220104</v>
      </c>
      <c r="I548" s="3" t="s">
        <v>13768</v>
      </c>
      <c r="J548" t="s">
        <v>10393</v>
      </c>
      <c r="K548" s="3">
        <v>3</v>
      </c>
      <c r="L548">
        <v>5.0999999999999996</v>
      </c>
      <c r="M548" s="3">
        <v>5.0999999999999996</v>
      </c>
      <c r="N548">
        <v>0</v>
      </c>
      <c r="O548" s="3">
        <v>0</v>
      </c>
      <c r="P548">
        <v>1</v>
      </c>
      <c r="Q548" s="3">
        <v>0</v>
      </c>
      <c r="R548">
        <v>0</v>
      </c>
      <c r="S548" s="3">
        <v>0</v>
      </c>
      <c r="T548" s="3">
        <v>0</v>
      </c>
      <c r="U548">
        <v>0</v>
      </c>
      <c r="V548">
        <v>1</v>
      </c>
      <c r="W548">
        <v>6.1</v>
      </c>
      <c r="X548">
        <v>0</v>
      </c>
      <c r="Y548">
        <v>0</v>
      </c>
      <c r="Z548">
        <v>5.0999999999999996</v>
      </c>
      <c r="AA548">
        <v>10.1</v>
      </c>
      <c r="AB548">
        <v>0</v>
      </c>
      <c r="AC548">
        <v>1</v>
      </c>
      <c r="AD548">
        <v>0</v>
      </c>
      <c r="AE548">
        <v>5.9</v>
      </c>
      <c r="AF548">
        <v>0</v>
      </c>
      <c r="AG548">
        <v>0</v>
      </c>
      <c r="AH548">
        <v>0</v>
      </c>
      <c r="AI548">
        <v>6.1</v>
      </c>
      <c r="AJ548">
        <v>0</v>
      </c>
      <c r="AK548">
        <v>4.7</v>
      </c>
      <c r="AL548">
        <v>0</v>
      </c>
      <c r="AM548">
        <v>0</v>
      </c>
      <c r="AN548">
        <v>0</v>
      </c>
      <c r="AO548">
        <v>5</v>
      </c>
      <c r="AP548">
        <v>10</v>
      </c>
      <c r="AQ548">
        <v>0</v>
      </c>
      <c r="AR548">
        <v>0</v>
      </c>
      <c r="AS548">
        <v>0</v>
      </c>
      <c r="AT548">
        <v>0</v>
      </c>
      <c r="AU548">
        <v>12.1</v>
      </c>
      <c r="AV548">
        <v>1</v>
      </c>
      <c r="AW548">
        <v>0</v>
      </c>
      <c r="AX548">
        <v>4.7</v>
      </c>
      <c r="AY548">
        <v>5.0999999999999996</v>
      </c>
      <c r="AZ548">
        <v>0</v>
      </c>
      <c r="BA548">
        <v>5.0999999999999996</v>
      </c>
      <c r="BB548">
        <v>10.1</v>
      </c>
      <c r="BC548">
        <v>1</v>
      </c>
      <c r="BD548">
        <v>0</v>
      </c>
      <c r="BE548">
        <v>17.7</v>
      </c>
      <c r="BF548">
        <v>0</v>
      </c>
      <c r="BG548">
        <v>6</v>
      </c>
      <c r="BH548">
        <v>0</v>
      </c>
      <c r="BI548">
        <v>1</v>
      </c>
      <c r="BJ548">
        <v>0</v>
      </c>
      <c r="BK548">
        <v>0</v>
      </c>
    </row>
    <row r="549" spans="1:63" x14ac:dyDescent="0.25">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10.1</v>
      </c>
      <c r="P549">
        <v>1</v>
      </c>
      <c r="Q549" s="3">
        <v>0</v>
      </c>
      <c r="R549">
        <v>0</v>
      </c>
      <c r="S549" s="3">
        <v>0</v>
      </c>
      <c r="T549" s="3">
        <v>0</v>
      </c>
      <c r="U549">
        <v>0</v>
      </c>
      <c r="V549">
        <v>1</v>
      </c>
      <c r="W549">
        <v>0</v>
      </c>
      <c r="X549">
        <v>0</v>
      </c>
      <c r="Y549">
        <v>0</v>
      </c>
      <c r="Z549">
        <v>0</v>
      </c>
      <c r="AA549">
        <v>0</v>
      </c>
      <c r="AB549">
        <v>0</v>
      </c>
      <c r="AC549">
        <v>1</v>
      </c>
      <c r="AD549">
        <v>0</v>
      </c>
      <c r="AE549">
        <v>0</v>
      </c>
      <c r="AF549">
        <v>0</v>
      </c>
      <c r="AG549">
        <v>0</v>
      </c>
      <c r="AH549">
        <v>0</v>
      </c>
      <c r="AI549">
        <v>1</v>
      </c>
      <c r="AJ549">
        <v>0</v>
      </c>
      <c r="AK549">
        <v>0</v>
      </c>
      <c r="AL549">
        <v>0</v>
      </c>
      <c r="AM549">
        <v>0</v>
      </c>
      <c r="AN549">
        <v>0</v>
      </c>
      <c r="AO549">
        <v>0</v>
      </c>
      <c r="AP549">
        <v>5</v>
      </c>
      <c r="AQ549">
        <v>0</v>
      </c>
      <c r="AR549">
        <v>0</v>
      </c>
      <c r="AS549">
        <v>0</v>
      </c>
      <c r="AT549">
        <v>0</v>
      </c>
      <c r="AU549">
        <v>0</v>
      </c>
      <c r="AV549">
        <v>1</v>
      </c>
      <c r="AW549">
        <v>6.2</v>
      </c>
      <c r="AX549">
        <v>0</v>
      </c>
      <c r="AY549">
        <v>5.0999999999999996</v>
      </c>
      <c r="AZ549">
        <v>5.0999999999999996</v>
      </c>
      <c r="BA549">
        <v>0</v>
      </c>
      <c r="BB549">
        <v>0</v>
      </c>
      <c r="BC549">
        <v>1</v>
      </c>
      <c r="BD549">
        <v>0</v>
      </c>
      <c r="BE549">
        <v>0</v>
      </c>
      <c r="BF549">
        <v>0</v>
      </c>
      <c r="BG549">
        <v>0</v>
      </c>
      <c r="BH549">
        <v>0</v>
      </c>
      <c r="BI549">
        <v>1</v>
      </c>
      <c r="BJ549">
        <v>0</v>
      </c>
      <c r="BK549">
        <v>0</v>
      </c>
    </row>
    <row r="550" spans="1:63" x14ac:dyDescent="0.25">
      <c r="A550" s="3">
        <v>7</v>
      </c>
      <c r="B550" s="1">
        <v>7406</v>
      </c>
      <c r="C550" s="3" t="s">
        <v>786</v>
      </c>
      <c r="D550" t="s">
        <v>1470</v>
      </c>
      <c r="E550" s="3">
        <v>1</v>
      </c>
      <c r="F550" t="s">
        <v>13767</v>
      </c>
      <c r="G550" s="3">
        <v>220104005</v>
      </c>
      <c r="H550">
        <v>220104</v>
      </c>
      <c r="I550" s="3" t="s">
        <v>13768</v>
      </c>
      <c r="J550" t="s">
        <v>10393</v>
      </c>
      <c r="K550" s="3">
        <v>1</v>
      </c>
      <c r="L550">
        <v>4.7</v>
      </c>
      <c r="M550" s="3">
        <v>2.2999999999999998</v>
      </c>
      <c r="N550">
        <v>0</v>
      </c>
      <c r="O550" s="3">
        <v>0</v>
      </c>
      <c r="P550">
        <v>1</v>
      </c>
      <c r="Q550" s="3">
        <v>0</v>
      </c>
      <c r="R550">
        <v>0</v>
      </c>
      <c r="S550" s="3">
        <v>0</v>
      </c>
      <c r="T550" s="3">
        <v>2.1</v>
      </c>
      <c r="U550">
        <v>0</v>
      </c>
      <c r="V550">
        <v>1</v>
      </c>
      <c r="W550">
        <v>0</v>
      </c>
      <c r="X550">
        <v>2</v>
      </c>
      <c r="Y550">
        <v>2.2999999999999998</v>
      </c>
      <c r="Z550">
        <v>2.2999999999999998</v>
      </c>
      <c r="AA550">
        <v>2.2999999999999998</v>
      </c>
      <c r="AB550">
        <v>2.2999999999999998</v>
      </c>
      <c r="AC550">
        <v>1</v>
      </c>
      <c r="AD550">
        <v>0</v>
      </c>
      <c r="AE550">
        <v>0</v>
      </c>
      <c r="AF550">
        <v>0</v>
      </c>
      <c r="AG550">
        <v>0</v>
      </c>
      <c r="AH550">
        <v>0</v>
      </c>
      <c r="AI550">
        <v>1</v>
      </c>
      <c r="AJ550">
        <v>0</v>
      </c>
      <c r="AK550">
        <v>0</v>
      </c>
      <c r="AL550">
        <v>2.2999999999999998</v>
      </c>
      <c r="AM550">
        <v>2.2999999999999998</v>
      </c>
      <c r="AN550">
        <v>0</v>
      </c>
      <c r="AO550">
        <v>0</v>
      </c>
      <c r="AP550">
        <v>1</v>
      </c>
      <c r="AQ550">
        <v>2.2000000000000002</v>
      </c>
      <c r="AR550">
        <v>2.4</v>
      </c>
      <c r="AS550">
        <v>0</v>
      </c>
      <c r="AT550">
        <v>0</v>
      </c>
      <c r="AU550">
        <v>2.4</v>
      </c>
      <c r="AV550">
        <v>1</v>
      </c>
      <c r="AW550">
        <v>0</v>
      </c>
      <c r="AX550">
        <v>0</v>
      </c>
      <c r="AY550">
        <v>0</v>
      </c>
      <c r="AZ550">
        <v>2.2999999999999998</v>
      </c>
      <c r="BA550">
        <v>2.2999999999999998</v>
      </c>
      <c r="BB550">
        <v>2.2999999999999998</v>
      </c>
      <c r="BC550">
        <v>2.2000000000000002</v>
      </c>
      <c r="BD550">
        <v>0</v>
      </c>
      <c r="BE550">
        <v>0</v>
      </c>
      <c r="BF550">
        <v>0</v>
      </c>
      <c r="BG550">
        <v>0</v>
      </c>
      <c r="BH550">
        <v>0</v>
      </c>
      <c r="BI550">
        <v>1</v>
      </c>
      <c r="BJ550">
        <v>4.8</v>
      </c>
      <c r="BK550">
        <v>2.4</v>
      </c>
    </row>
    <row r="551" spans="1:63" x14ac:dyDescent="0.25">
      <c r="A551" s="3">
        <v>7</v>
      </c>
      <c r="B551" s="1">
        <v>7406</v>
      </c>
      <c r="C551" s="3" t="s">
        <v>786</v>
      </c>
      <c r="D551" t="s">
        <v>1470</v>
      </c>
      <c r="E551" s="3">
        <v>2</v>
      </c>
      <c r="F551" t="s">
        <v>13769</v>
      </c>
      <c r="G551" s="3">
        <v>220104005</v>
      </c>
      <c r="H551">
        <v>220104</v>
      </c>
      <c r="I551" s="3" t="s">
        <v>13768</v>
      </c>
      <c r="J551" t="s">
        <v>10393</v>
      </c>
      <c r="K551" s="3">
        <v>2</v>
      </c>
      <c r="L551">
        <v>16.399999999999999</v>
      </c>
      <c r="M551" s="3">
        <v>2.2999999999999998</v>
      </c>
      <c r="N551">
        <v>4.5999999999999996</v>
      </c>
      <c r="O551" s="3">
        <v>0</v>
      </c>
      <c r="P551">
        <v>8.9</v>
      </c>
      <c r="Q551" s="3">
        <v>4.4000000000000004</v>
      </c>
      <c r="R551">
        <v>4.9000000000000004</v>
      </c>
      <c r="S551" s="3">
        <v>2.4</v>
      </c>
      <c r="T551" s="3">
        <v>7.2</v>
      </c>
      <c r="U551">
        <v>2.4</v>
      </c>
      <c r="V551">
        <v>4.8</v>
      </c>
      <c r="W551">
        <v>2.4</v>
      </c>
      <c r="X551">
        <v>6.1</v>
      </c>
      <c r="Y551">
        <v>11.7</v>
      </c>
      <c r="Z551">
        <v>6.9</v>
      </c>
      <c r="AA551">
        <v>4.5999999999999996</v>
      </c>
      <c r="AB551">
        <v>6.8</v>
      </c>
      <c r="AC551">
        <v>4.5</v>
      </c>
      <c r="AD551">
        <v>4.4000000000000004</v>
      </c>
      <c r="AE551">
        <v>4.8</v>
      </c>
      <c r="AF551">
        <v>0</v>
      </c>
      <c r="AG551">
        <v>2.4</v>
      </c>
      <c r="AH551">
        <v>0</v>
      </c>
      <c r="AI551">
        <v>4.8</v>
      </c>
      <c r="AJ551">
        <v>7.1</v>
      </c>
      <c r="AK551">
        <v>4</v>
      </c>
      <c r="AL551">
        <v>4.7</v>
      </c>
      <c r="AM551">
        <v>2.2999999999999998</v>
      </c>
      <c r="AN551">
        <v>4.5999999999999996</v>
      </c>
      <c r="AO551">
        <v>2.2999999999999998</v>
      </c>
      <c r="AP551">
        <v>2.2000000000000002</v>
      </c>
      <c r="AQ551">
        <v>4.4000000000000004</v>
      </c>
      <c r="AR551">
        <v>9.6999999999999993</v>
      </c>
      <c r="AS551">
        <v>0</v>
      </c>
      <c r="AT551">
        <v>4.8</v>
      </c>
      <c r="AU551">
        <v>7.2</v>
      </c>
      <c r="AV551">
        <v>4.8</v>
      </c>
      <c r="AW551">
        <v>11.9</v>
      </c>
      <c r="AX551">
        <v>4</v>
      </c>
      <c r="AY551">
        <v>2.2999999999999998</v>
      </c>
      <c r="AZ551">
        <v>4.5999999999999996</v>
      </c>
      <c r="BA551">
        <v>6.8</v>
      </c>
      <c r="BB551">
        <v>4.5</v>
      </c>
      <c r="BC551">
        <v>6.7</v>
      </c>
      <c r="BD551">
        <v>0</v>
      </c>
      <c r="BE551">
        <v>7.3</v>
      </c>
      <c r="BF551">
        <v>4.8</v>
      </c>
      <c r="BG551">
        <v>2.4</v>
      </c>
      <c r="BH551">
        <v>2.4</v>
      </c>
      <c r="BI551">
        <v>2.4</v>
      </c>
      <c r="BJ551">
        <v>16.600000000000001</v>
      </c>
      <c r="BK551">
        <v>7.2</v>
      </c>
    </row>
    <row r="552" spans="1:63" x14ac:dyDescent="0.25">
      <c r="A552" s="3">
        <v>7</v>
      </c>
      <c r="B552" s="1">
        <v>7406</v>
      </c>
      <c r="C552" s="3" t="s">
        <v>786</v>
      </c>
      <c r="D552" t="s">
        <v>1470</v>
      </c>
      <c r="E552" s="3">
        <v>3</v>
      </c>
      <c r="F552" t="s">
        <v>13367</v>
      </c>
      <c r="G552" s="3">
        <v>220104005</v>
      </c>
      <c r="H552">
        <v>220104</v>
      </c>
      <c r="I552" s="3" t="s">
        <v>13768</v>
      </c>
      <c r="J552" t="s">
        <v>10393</v>
      </c>
      <c r="K552" s="3">
        <v>3</v>
      </c>
      <c r="L552">
        <v>11.7</v>
      </c>
      <c r="M552" s="3">
        <v>0</v>
      </c>
      <c r="N552">
        <v>4.5999999999999996</v>
      </c>
      <c r="O552" s="3">
        <v>0</v>
      </c>
      <c r="P552">
        <v>8.9</v>
      </c>
      <c r="Q552" s="3">
        <v>4.4000000000000004</v>
      </c>
      <c r="R552">
        <v>4.9000000000000004</v>
      </c>
      <c r="S552" s="3">
        <v>2.4</v>
      </c>
      <c r="T552" s="3">
        <v>4.8</v>
      </c>
      <c r="U552">
        <v>2.4</v>
      </c>
      <c r="V552">
        <v>4.8</v>
      </c>
      <c r="W552">
        <v>2.4</v>
      </c>
      <c r="X552">
        <v>4</v>
      </c>
      <c r="Y552">
        <v>9.4</v>
      </c>
      <c r="Z552">
        <v>4.5999999999999996</v>
      </c>
      <c r="AA552">
        <v>2.2999999999999998</v>
      </c>
      <c r="AB552">
        <v>4.5</v>
      </c>
      <c r="AC552">
        <v>4.5</v>
      </c>
      <c r="AD552">
        <v>4.4000000000000004</v>
      </c>
      <c r="AE552">
        <v>4.8</v>
      </c>
      <c r="AF552">
        <v>0</v>
      </c>
      <c r="AG552">
        <v>2.4</v>
      </c>
      <c r="AH552">
        <v>0</v>
      </c>
      <c r="AI552">
        <v>4.8</v>
      </c>
      <c r="AJ552">
        <v>7.1</v>
      </c>
      <c r="AK552">
        <v>4</v>
      </c>
      <c r="AL552">
        <v>2.2999999999999998</v>
      </c>
      <c r="AM552">
        <v>0</v>
      </c>
      <c r="AN552">
        <v>4.5999999999999996</v>
      </c>
      <c r="AO552">
        <v>2.2999999999999998</v>
      </c>
      <c r="AP552">
        <v>2.2000000000000002</v>
      </c>
      <c r="AQ552">
        <v>2.2000000000000002</v>
      </c>
      <c r="AR552">
        <v>7.3</v>
      </c>
      <c r="AS552">
        <v>0</v>
      </c>
      <c r="AT552">
        <v>4.8</v>
      </c>
      <c r="AU552">
        <v>4.8</v>
      </c>
      <c r="AV552">
        <v>4.8</v>
      </c>
      <c r="AW552">
        <v>11.9</v>
      </c>
      <c r="AX552">
        <v>4</v>
      </c>
      <c r="AY552">
        <v>2.2999999999999998</v>
      </c>
      <c r="AZ552">
        <v>2.2999999999999998</v>
      </c>
      <c r="BA552">
        <v>4.5999999999999996</v>
      </c>
      <c r="BB552">
        <v>2.2999999999999998</v>
      </c>
      <c r="BC552">
        <v>4.5</v>
      </c>
      <c r="BD552">
        <v>0</v>
      </c>
      <c r="BE552">
        <v>7.3</v>
      </c>
      <c r="BF552">
        <v>4.8</v>
      </c>
      <c r="BG552">
        <v>2.4</v>
      </c>
      <c r="BH552">
        <v>2.4</v>
      </c>
      <c r="BI552">
        <v>2.4</v>
      </c>
      <c r="BJ552">
        <v>11.9</v>
      </c>
      <c r="BK552">
        <v>4.8</v>
      </c>
    </row>
    <row r="553" spans="1:63" x14ac:dyDescent="0.25">
      <c r="A553" s="3">
        <v>7</v>
      </c>
      <c r="B553" s="1">
        <v>7406</v>
      </c>
      <c r="C553" s="3" t="s">
        <v>786</v>
      </c>
      <c r="D553" t="s">
        <v>1470</v>
      </c>
      <c r="E553" s="3">
        <v>4</v>
      </c>
      <c r="F553" t="s">
        <v>13369</v>
      </c>
      <c r="G553" s="3">
        <v>220104005</v>
      </c>
      <c r="H553">
        <v>220104</v>
      </c>
      <c r="I553" s="3" t="s">
        <v>13768</v>
      </c>
      <c r="J553" t="s">
        <v>10393</v>
      </c>
      <c r="K553" s="3">
        <v>4</v>
      </c>
      <c r="L553">
        <v>4.7</v>
      </c>
      <c r="M553" s="3">
        <v>2.2999999999999998</v>
      </c>
      <c r="N553">
        <v>0</v>
      </c>
      <c r="O553" s="3">
        <v>0</v>
      </c>
      <c r="P553">
        <v>1</v>
      </c>
      <c r="Q553" s="3">
        <v>0</v>
      </c>
      <c r="R553">
        <v>0</v>
      </c>
      <c r="S553" s="3">
        <v>0</v>
      </c>
      <c r="T553" s="3">
        <v>2.4</v>
      </c>
      <c r="U553">
        <v>0</v>
      </c>
      <c r="V553">
        <v>1</v>
      </c>
      <c r="W553">
        <v>0</v>
      </c>
      <c r="X553">
        <v>2</v>
      </c>
      <c r="Y553">
        <v>2.2999999999999998</v>
      </c>
      <c r="Z553">
        <v>2.2999999999999998</v>
      </c>
      <c r="AA553">
        <v>2.2999999999999998</v>
      </c>
      <c r="AB553">
        <v>2.2999999999999998</v>
      </c>
      <c r="AC553">
        <v>1</v>
      </c>
      <c r="AD553">
        <v>0</v>
      </c>
      <c r="AE553">
        <v>0</v>
      </c>
      <c r="AF553">
        <v>0</v>
      </c>
      <c r="AG553">
        <v>0</v>
      </c>
      <c r="AH553">
        <v>0</v>
      </c>
      <c r="AI553">
        <v>1</v>
      </c>
      <c r="AJ553">
        <v>0</v>
      </c>
      <c r="AK553">
        <v>0</v>
      </c>
      <c r="AL553">
        <v>2.2999999999999998</v>
      </c>
      <c r="AM553">
        <v>2.2999999999999998</v>
      </c>
      <c r="AN553">
        <v>0</v>
      </c>
      <c r="AO553">
        <v>0</v>
      </c>
      <c r="AP553">
        <v>1</v>
      </c>
      <c r="AQ553">
        <v>2.2000000000000002</v>
      </c>
      <c r="AR553">
        <v>2.4</v>
      </c>
      <c r="AS553">
        <v>0</v>
      </c>
      <c r="AT553">
        <v>0</v>
      </c>
      <c r="AU553">
        <v>2.4</v>
      </c>
      <c r="AV553">
        <v>1</v>
      </c>
      <c r="AW553">
        <v>0</v>
      </c>
      <c r="AX553">
        <v>0</v>
      </c>
      <c r="AY553">
        <v>0</v>
      </c>
      <c r="AZ553">
        <v>2.2999999999999998</v>
      </c>
      <c r="BA553">
        <v>2.2999999999999998</v>
      </c>
      <c r="BB553">
        <v>2.2999999999999998</v>
      </c>
      <c r="BC553">
        <v>2.2000000000000002</v>
      </c>
      <c r="BD553">
        <v>0</v>
      </c>
      <c r="BE553">
        <v>0</v>
      </c>
      <c r="BF553">
        <v>0</v>
      </c>
      <c r="BG553">
        <v>0</v>
      </c>
      <c r="BH553">
        <v>0</v>
      </c>
      <c r="BI553">
        <v>1</v>
      </c>
      <c r="BJ553">
        <v>4.8</v>
      </c>
      <c r="BK553">
        <v>2.4</v>
      </c>
    </row>
    <row r="554" spans="1:63" x14ac:dyDescent="0.25">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12.3</v>
      </c>
      <c r="Q554" s="3">
        <v>0</v>
      </c>
      <c r="R554">
        <v>0</v>
      </c>
      <c r="S554" s="3">
        <v>0</v>
      </c>
      <c r="T554" s="3">
        <v>0</v>
      </c>
      <c r="U554">
        <v>0</v>
      </c>
      <c r="V554">
        <v>1</v>
      </c>
      <c r="W554">
        <v>0</v>
      </c>
      <c r="X554">
        <v>0</v>
      </c>
      <c r="Y554">
        <v>0</v>
      </c>
      <c r="Z554">
        <v>0</v>
      </c>
      <c r="AA554">
        <v>0</v>
      </c>
      <c r="AB554">
        <v>0</v>
      </c>
      <c r="AC554">
        <v>1</v>
      </c>
      <c r="AD554">
        <v>0</v>
      </c>
      <c r="AE554">
        <v>0</v>
      </c>
      <c r="AF554">
        <v>0</v>
      </c>
      <c r="AG554">
        <v>0</v>
      </c>
      <c r="AH554">
        <v>0</v>
      </c>
      <c r="AI554">
        <v>1</v>
      </c>
      <c r="AJ554">
        <v>0</v>
      </c>
      <c r="AK554">
        <v>5.7</v>
      </c>
      <c r="AL554">
        <v>0</v>
      </c>
      <c r="AM554">
        <v>0</v>
      </c>
      <c r="AN554">
        <v>0</v>
      </c>
      <c r="AO554">
        <v>0</v>
      </c>
      <c r="AP554">
        <v>1</v>
      </c>
      <c r="AQ554">
        <v>0</v>
      </c>
      <c r="AR554">
        <v>0</v>
      </c>
      <c r="AS554">
        <v>0</v>
      </c>
      <c r="AT554">
        <v>0</v>
      </c>
      <c r="AU554">
        <v>0</v>
      </c>
      <c r="AV554">
        <v>1</v>
      </c>
      <c r="AW554">
        <v>0</v>
      </c>
      <c r="AX554">
        <v>0</v>
      </c>
      <c r="AY554">
        <v>0</v>
      </c>
      <c r="AZ554">
        <v>0</v>
      </c>
      <c r="BA554">
        <v>0</v>
      </c>
      <c r="BB554">
        <v>6.2</v>
      </c>
      <c r="BC554">
        <v>1</v>
      </c>
      <c r="BD554">
        <v>0</v>
      </c>
      <c r="BE554">
        <v>0</v>
      </c>
      <c r="BF554">
        <v>0</v>
      </c>
      <c r="BG554">
        <v>0</v>
      </c>
      <c r="BH554">
        <v>7</v>
      </c>
      <c r="BI554">
        <v>1</v>
      </c>
      <c r="BJ554">
        <v>0</v>
      </c>
      <c r="BK554">
        <v>0</v>
      </c>
    </row>
    <row r="555" spans="1:63" x14ac:dyDescent="0.25">
      <c r="A555" s="3">
        <v>7</v>
      </c>
      <c r="B555" s="1">
        <v>7407</v>
      </c>
      <c r="C555" s="3" t="s">
        <v>786</v>
      </c>
      <c r="D555" t="s">
        <v>1473</v>
      </c>
      <c r="E555" s="3">
        <v>2</v>
      </c>
      <c r="F555" t="s">
        <v>13769</v>
      </c>
      <c r="G555" s="3">
        <v>220104005</v>
      </c>
      <c r="H555">
        <v>220104</v>
      </c>
      <c r="I555" s="3" t="s">
        <v>13768</v>
      </c>
      <c r="J555" t="s">
        <v>10393</v>
      </c>
      <c r="K555" s="3">
        <v>2</v>
      </c>
      <c r="L555">
        <v>0</v>
      </c>
      <c r="M555" s="3">
        <v>0</v>
      </c>
      <c r="N555">
        <v>12.5</v>
      </c>
      <c r="O555" s="3">
        <v>0</v>
      </c>
      <c r="P555">
        <v>12.3</v>
      </c>
      <c r="Q555" s="3">
        <v>0</v>
      </c>
      <c r="R555">
        <v>0</v>
      </c>
      <c r="S555" s="3">
        <v>0</v>
      </c>
      <c r="T555" s="3">
        <v>6.9</v>
      </c>
      <c r="U555">
        <v>7</v>
      </c>
      <c r="V555">
        <v>7</v>
      </c>
      <c r="W555">
        <v>7</v>
      </c>
      <c r="X555">
        <v>5.7</v>
      </c>
      <c r="Y555">
        <v>0</v>
      </c>
      <c r="Z555">
        <v>6.3</v>
      </c>
      <c r="AA555">
        <v>0</v>
      </c>
      <c r="AB555">
        <v>0</v>
      </c>
      <c r="AC555">
        <v>1</v>
      </c>
      <c r="AD555">
        <v>0</v>
      </c>
      <c r="AE555">
        <v>0</v>
      </c>
      <c r="AF555">
        <v>0</v>
      </c>
      <c r="AG555">
        <v>0</v>
      </c>
      <c r="AH555">
        <v>7</v>
      </c>
      <c r="AI555">
        <v>7</v>
      </c>
      <c r="AJ555">
        <v>7</v>
      </c>
      <c r="AK555">
        <v>17.100000000000001</v>
      </c>
      <c r="AL555">
        <v>19</v>
      </c>
      <c r="AM555">
        <v>6.3</v>
      </c>
      <c r="AN555">
        <v>0</v>
      </c>
      <c r="AO555">
        <v>0</v>
      </c>
      <c r="AP555">
        <v>6.1</v>
      </c>
      <c r="AQ555">
        <v>0</v>
      </c>
      <c r="AR555">
        <v>6.9</v>
      </c>
      <c r="AS555">
        <v>0</v>
      </c>
      <c r="AT555">
        <v>0</v>
      </c>
      <c r="AU555">
        <v>0</v>
      </c>
      <c r="AV555">
        <v>1</v>
      </c>
      <c r="AW555">
        <v>14.1</v>
      </c>
      <c r="AX555">
        <v>5.7</v>
      </c>
      <c r="AY555">
        <v>0</v>
      </c>
      <c r="AZ555">
        <v>0</v>
      </c>
      <c r="BA555">
        <v>18.7</v>
      </c>
      <c r="BB555">
        <v>6.2</v>
      </c>
      <c r="BC555">
        <v>1</v>
      </c>
      <c r="BD555">
        <v>0</v>
      </c>
      <c r="BE555">
        <v>0</v>
      </c>
      <c r="BF555">
        <v>6.9</v>
      </c>
      <c r="BG555">
        <v>0</v>
      </c>
      <c r="BH555">
        <v>14</v>
      </c>
      <c r="BI555">
        <v>1</v>
      </c>
      <c r="BJ555">
        <v>14.1</v>
      </c>
      <c r="BK555">
        <v>6.9</v>
      </c>
    </row>
    <row r="556" spans="1:63" x14ac:dyDescent="0.25">
      <c r="A556" s="3">
        <v>7</v>
      </c>
      <c r="B556" s="1">
        <v>7407</v>
      </c>
      <c r="C556" s="3" t="s">
        <v>786</v>
      </c>
      <c r="D556" t="s">
        <v>1473</v>
      </c>
      <c r="E556" s="3">
        <v>3</v>
      </c>
      <c r="F556" t="s">
        <v>13367</v>
      </c>
      <c r="G556" s="3">
        <v>220104005</v>
      </c>
      <c r="H556">
        <v>220104</v>
      </c>
      <c r="I556" s="3" t="s">
        <v>13768</v>
      </c>
      <c r="J556" t="s">
        <v>10393</v>
      </c>
      <c r="K556" s="3">
        <v>3</v>
      </c>
      <c r="L556">
        <v>0</v>
      </c>
      <c r="M556" s="3">
        <v>0</v>
      </c>
      <c r="N556">
        <v>12.5</v>
      </c>
      <c r="O556" s="3">
        <v>0</v>
      </c>
      <c r="P556">
        <v>1</v>
      </c>
      <c r="Q556" s="3">
        <v>0</v>
      </c>
      <c r="R556">
        <v>0</v>
      </c>
      <c r="S556" s="3">
        <v>0</v>
      </c>
      <c r="T556" s="3">
        <v>6.9</v>
      </c>
      <c r="U556">
        <v>7</v>
      </c>
      <c r="V556">
        <v>7</v>
      </c>
      <c r="W556">
        <v>7</v>
      </c>
      <c r="X556">
        <v>5.7</v>
      </c>
      <c r="Y556">
        <v>0</v>
      </c>
      <c r="Z556">
        <v>6.3</v>
      </c>
      <c r="AA556">
        <v>0</v>
      </c>
      <c r="AB556">
        <v>0</v>
      </c>
      <c r="AC556">
        <v>1</v>
      </c>
      <c r="AD556">
        <v>0</v>
      </c>
      <c r="AE556">
        <v>0</v>
      </c>
      <c r="AF556">
        <v>0</v>
      </c>
      <c r="AG556">
        <v>0</v>
      </c>
      <c r="AH556">
        <v>7</v>
      </c>
      <c r="AI556">
        <v>7</v>
      </c>
      <c r="AJ556">
        <v>7</v>
      </c>
      <c r="AK556">
        <v>11.4</v>
      </c>
      <c r="AL556">
        <v>19</v>
      </c>
      <c r="AM556">
        <v>6.3</v>
      </c>
      <c r="AN556">
        <v>0</v>
      </c>
      <c r="AO556">
        <v>0</v>
      </c>
      <c r="AP556">
        <v>6.1</v>
      </c>
      <c r="AQ556">
        <v>0</v>
      </c>
      <c r="AR556">
        <v>6.9</v>
      </c>
      <c r="AS556">
        <v>0</v>
      </c>
      <c r="AT556">
        <v>0</v>
      </c>
      <c r="AU556">
        <v>0</v>
      </c>
      <c r="AV556">
        <v>1</v>
      </c>
      <c r="AW556">
        <v>14.1</v>
      </c>
      <c r="AX556">
        <v>5.7</v>
      </c>
      <c r="AY556">
        <v>0</v>
      </c>
      <c r="AZ556">
        <v>0</v>
      </c>
      <c r="BA556">
        <v>18.7</v>
      </c>
      <c r="BB556">
        <v>0</v>
      </c>
      <c r="BC556">
        <v>1</v>
      </c>
      <c r="BD556">
        <v>0</v>
      </c>
      <c r="BE556">
        <v>0</v>
      </c>
      <c r="BF556">
        <v>6.9</v>
      </c>
      <c r="BG556">
        <v>0</v>
      </c>
      <c r="BH556">
        <v>7</v>
      </c>
      <c r="BI556">
        <v>1</v>
      </c>
      <c r="BJ556">
        <v>14.1</v>
      </c>
      <c r="BK556">
        <v>6.9</v>
      </c>
    </row>
    <row r="557" spans="1:63" x14ac:dyDescent="0.25">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12.3</v>
      </c>
      <c r="Q557" s="3">
        <v>0</v>
      </c>
      <c r="R557">
        <v>0</v>
      </c>
      <c r="S557" s="3">
        <v>0</v>
      </c>
      <c r="T557" s="3">
        <v>0</v>
      </c>
      <c r="U557">
        <v>0</v>
      </c>
      <c r="V557">
        <v>1</v>
      </c>
      <c r="W557">
        <v>0</v>
      </c>
      <c r="X557">
        <v>0</v>
      </c>
      <c r="Y557">
        <v>0</v>
      </c>
      <c r="Z557">
        <v>0</v>
      </c>
      <c r="AA557">
        <v>0</v>
      </c>
      <c r="AB557">
        <v>0</v>
      </c>
      <c r="AC557">
        <v>1</v>
      </c>
      <c r="AD557">
        <v>0</v>
      </c>
      <c r="AE557">
        <v>0</v>
      </c>
      <c r="AF557">
        <v>0</v>
      </c>
      <c r="AG557">
        <v>0</v>
      </c>
      <c r="AH557">
        <v>0</v>
      </c>
      <c r="AI557">
        <v>1</v>
      </c>
      <c r="AJ557">
        <v>0</v>
      </c>
      <c r="AK557">
        <v>5.7</v>
      </c>
      <c r="AL557">
        <v>0</v>
      </c>
      <c r="AM557">
        <v>0</v>
      </c>
      <c r="AN557">
        <v>0</v>
      </c>
      <c r="AO557">
        <v>0</v>
      </c>
      <c r="AP557">
        <v>1</v>
      </c>
      <c r="AQ557">
        <v>0</v>
      </c>
      <c r="AR557">
        <v>0</v>
      </c>
      <c r="AS557">
        <v>0</v>
      </c>
      <c r="AT557">
        <v>0</v>
      </c>
      <c r="AU557">
        <v>0</v>
      </c>
      <c r="AV557">
        <v>1</v>
      </c>
      <c r="AW557">
        <v>0</v>
      </c>
      <c r="AX557">
        <v>0</v>
      </c>
      <c r="AY557">
        <v>0</v>
      </c>
      <c r="AZ557">
        <v>0</v>
      </c>
      <c r="BA557">
        <v>0</v>
      </c>
      <c r="BB557">
        <v>6.2</v>
      </c>
      <c r="BC557">
        <v>1</v>
      </c>
      <c r="BD557">
        <v>0</v>
      </c>
      <c r="BE557">
        <v>0</v>
      </c>
      <c r="BF557">
        <v>0</v>
      </c>
      <c r="BG557">
        <v>0</v>
      </c>
      <c r="BH557">
        <v>7</v>
      </c>
      <c r="BI557">
        <v>1</v>
      </c>
      <c r="BJ557">
        <v>0</v>
      </c>
      <c r="BK557">
        <v>0</v>
      </c>
    </row>
    <row r="558" spans="1:63" x14ac:dyDescent="0.25">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1</v>
      </c>
      <c r="Q558" s="3">
        <v>0</v>
      </c>
      <c r="R558">
        <v>0</v>
      </c>
      <c r="S558" s="3">
        <v>0</v>
      </c>
      <c r="T558" s="3">
        <v>0</v>
      </c>
      <c r="U558">
        <v>5.4</v>
      </c>
      <c r="V558">
        <v>5.3</v>
      </c>
      <c r="W558">
        <v>0</v>
      </c>
      <c r="X558">
        <v>0</v>
      </c>
      <c r="Y558">
        <v>0</v>
      </c>
      <c r="Z558">
        <v>0</v>
      </c>
      <c r="AA558">
        <v>0</v>
      </c>
      <c r="AB558">
        <v>0</v>
      </c>
      <c r="AC558">
        <v>1</v>
      </c>
      <c r="AD558">
        <v>0</v>
      </c>
      <c r="AE558">
        <v>0</v>
      </c>
      <c r="AF558">
        <v>0</v>
      </c>
      <c r="AG558">
        <v>5.4</v>
      </c>
      <c r="AH558">
        <v>0</v>
      </c>
      <c r="AI558">
        <v>1</v>
      </c>
      <c r="AJ558">
        <v>0</v>
      </c>
      <c r="AK558">
        <v>0</v>
      </c>
      <c r="AL558">
        <v>0</v>
      </c>
      <c r="AM558">
        <v>0</v>
      </c>
      <c r="AN558">
        <v>0</v>
      </c>
      <c r="AO558">
        <v>0</v>
      </c>
      <c r="AP558">
        <v>5.6</v>
      </c>
      <c r="AQ558">
        <v>0</v>
      </c>
      <c r="AR558">
        <v>0</v>
      </c>
      <c r="AS558">
        <v>0</v>
      </c>
      <c r="AT558">
        <v>0</v>
      </c>
      <c r="AU558">
        <v>0</v>
      </c>
      <c r="AV558">
        <v>1</v>
      </c>
      <c r="AW558">
        <v>0</v>
      </c>
      <c r="AX558">
        <v>0</v>
      </c>
      <c r="AY558">
        <v>0</v>
      </c>
      <c r="AZ558">
        <v>0</v>
      </c>
      <c r="BA558">
        <v>0</v>
      </c>
      <c r="BB558">
        <v>0</v>
      </c>
      <c r="BC558">
        <v>1</v>
      </c>
      <c r="BD558">
        <v>0</v>
      </c>
      <c r="BE558">
        <v>0</v>
      </c>
      <c r="BF558">
        <v>0</v>
      </c>
      <c r="BG558">
        <v>0</v>
      </c>
      <c r="BH558">
        <v>0</v>
      </c>
      <c r="BI558">
        <v>1</v>
      </c>
      <c r="BJ558">
        <v>0</v>
      </c>
      <c r="BK558">
        <v>0</v>
      </c>
    </row>
    <row r="559" spans="1:63" x14ac:dyDescent="0.25">
      <c r="A559" s="3">
        <v>7</v>
      </c>
      <c r="B559" s="1">
        <v>7408</v>
      </c>
      <c r="C559" s="3" t="s">
        <v>786</v>
      </c>
      <c r="D559" t="s">
        <v>1476</v>
      </c>
      <c r="E559" s="3">
        <v>2</v>
      </c>
      <c r="F559" t="s">
        <v>13769</v>
      </c>
      <c r="G559" s="3">
        <v>220104005</v>
      </c>
      <c r="H559">
        <v>220104</v>
      </c>
      <c r="I559" s="3" t="s">
        <v>13768</v>
      </c>
      <c r="J559" t="s">
        <v>10393</v>
      </c>
      <c r="K559" s="3">
        <v>2</v>
      </c>
      <c r="L559">
        <v>5.8</v>
      </c>
      <c r="M559" s="3">
        <v>0</v>
      </c>
      <c r="N559">
        <v>17.100000000000001</v>
      </c>
      <c r="O559" s="3">
        <v>5.7</v>
      </c>
      <c r="P559">
        <v>1</v>
      </c>
      <c r="Q559" s="3">
        <v>0</v>
      </c>
      <c r="R559">
        <v>17.399999999999999</v>
      </c>
      <c r="S559" s="3">
        <v>0</v>
      </c>
      <c r="T559" s="3">
        <v>5.8</v>
      </c>
      <c r="U559">
        <v>17.3</v>
      </c>
      <c r="V559">
        <v>11.5</v>
      </c>
      <c r="W559">
        <v>11.5</v>
      </c>
      <c r="X559">
        <v>10.4</v>
      </c>
      <c r="Y559">
        <v>29</v>
      </c>
      <c r="Z559">
        <v>5.8</v>
      </c>
      <c r="AA559">
        <v>0</v>
      </c>
      <c r="AB559">
        <v>0</v>
      </c>
      <c r="AC559">
        <v>1</v>
      </c>
      <c r="AD559">
        <v>0</v>
      </c>
      <c r="AE559">
        <v>0</v>
      </c>
      <c r="AF559">
        <v>5.8</v>
      </c>
      <c r="AG559">
        <v>5.8</v>
      </c>
      <c r="AH559">
        <v>11.5</v>
      </c>
      <c r="AI559">
        <v>5.8</v>
      </c>
      <c r="AJ559">
        <v>17.2</v>
      </c>
      <c r="AK559">
        <v>0</v>
      </c>
      <c r="AL559">
        <v>11.6</v>
      </c>
      <c r="AM559">
        <v>5.8</v>
      </c>
      <c r="AN559">
        <v>0</v>
      </c>
      <c r="AO559">
        <v>11.3</v>
      </c>
      <c r="AP559">
        <v>11.2</v>
      </c>
      <c r="AQ559">
        <v>0</v>
      </c>
      <c r="AR559">
        <v>0</v>
      </c>
      <c r="AS559">
        <v>0</v>
      </c>
      <c r="AT559">
        <v>0</v>
      </c>
      <c r="AU559">
        <v>0</v>
      </c>
      <c r="AV559">
        <v>5.8</v>
      </c>
      <c r="AW559">
        <v>0</v>
      </c>
      <c r="AX559">
        <v>10.4</v>
      </c>
      <c r="AY559">
        <v>17.399999999999999</v>
      </c>
      <c r="AZ559">
        <v>5.8</v>
      </c>
      <c r="BA559">
        <v>5.7</v>
      </c>
      <c r="BB559">
        <v>0</v>
      </c>
      <c r="BC559">
        <v>5.6</v>
      </c>
      <c r="BD559">
        <v>0</v>
      </c>
      <c r="BE559">
        <v>0</v>
      </c>
      <c r="BF559">
        <v>5.8</v>
      </c>
      <c r="BG559">
        <v>0</v>
      </c>
      <c r="BH559">
        <v>0</v>
      </c>
      <c r="BI559">
        <v>5.8</v>
      </c>
      <c r="BJ559">
        <v>11.5</v>
      </c>
      <c r="BK559">
        <v>5.8</v>
      </c>
    </row>
    <row r="560" spans="1:63" x14ac:dyDescent="0.25">
      <c r="A560" s="3">
        <v>7</v>
      </c>
      <c r="B560" s="1">
        <v>7408</v>
      </c>
      <c r="C560" s="3" t="s">
        <v>786</v>
      </c>
      <c r="D560" t="s">
        <v>1476</v>
      </c>
      <c r="E560" s="3">
        <v>3</v>
      </c>
      <c r="F560" t="s">
        <v>13367</v>
      </c>
      <c r="G560" s="3">
        <v>220104005</v>
      </c>
      <c r="H560">
        <v>220104</v>
      </c>
      <c r="I560" s="3" t="s">
        <v>13768</v>
      </c>
      <c r="J560" t="s">
        <v>10393</v>
      </c>
      <c r="K560" s="3">
        <v>3</v>
      </c>
      <c r="L560">
        <v>5.8</v>
      </c>
      <c r="M560" s="3">
        <v>0</v>
      </c>
      <c r="N560">
        <v>17.100000000000001</v>
      </c>
      <c r="O560" s="3">
        <v>5.7</v>
      </c>
      <c r="P560">
        <v>1</v>
      </c>
      <c r="Q560" s="3">
        <v>0</v>
      </c>
      <c r="R560">
        <v>17.399999999999999</v>
      </c>
      <c r="S560" s="3">
        <v>0</v>
      </c>
      <c r="T560" s="3">
        <v>5.8</v>
      </c>
      <c r="U560">
        <v>11.5</v>
      </c>
      <c r="V560">
        <v>5.8</v>
      </c>
      <c r="W560">
        <v>11.5</v>
      </c>
      <c r="X560">
        <v>10.4</v>
      </c>
      <c r="Y560">
        <v>29</v>
      </c>
      <c r="Z560">
        <v>5.8</v>
      </c>
      <c r="AA560">
        <v>0</v>
      </c>
      <c r="AB560">
        <v>0</v>
      </c>
      <c r="AC560">
        <v>1</v>
      </c>
      <c r="AD560">
        <v>0</v>
      </c>
      <c r="AE560">
        <v>0</v>
      </c>
      <c r="AF560">
        <v>5.8</v>
      </c>
      <c r="AG560">
        <v>0</v>
      </c>
      <c r="AH560">
        <v>11.5</v>
      </c>
      <c r="AI560">
        <v>5.8</v>
      </c>
      <c r="AJ560">
        <v>17.2</v>
      </c>
      <c r="AK560">
        <v>0</v>
      </c>
      <c r="AL560">
        <v>11.6</v>
      </c>
      <c r="AM560">
        <v>5.8</v>
      </c>
      <c r="AN560">
        <v>0</v>
      </c>
      <c r="AO560">
        <v>11.3</v>
      </c>
      <c r="AP560">
        <v>5.6</v>
      </c>
      <c r="AQ560">
        <v>0</v>
      </c>
      <c r="AR560">
        <v>0</v>
      </c>
      <c r="AS560">
        <v>0</v>
      </c>
      <c r="AT560">
        <v>0</v>
      </c>
      <c r="AU560">
        <v>0</v>
      </c>
      <c r="AV560">
        <v>5.8</v>
      </c>
      <c r="AW560">
        <v>0</v>
      </c>
      <c r="AX560">
        <v>10.4</v>
      </c>
      <c r="AY560">
        <v>17.399999999999999</v>
      </c>
      <c r="AZ560">
        <v>5.8</v>
      </c>
      <c r="BA560">
        <v>5.7</v>
      </c>
      <c r="BB560">
        <v>0</v>
      </c>
      <c r="BC560">
        <v>5.6</v>
      </c>
      <c r="BD560">
        <v>0</v>
      </c>
      <c r="BE560">
        <v>0</v>
      </c>
      <c r="BF560">
        <v>5.8</v>
      </c>
      <c r="BG560">
        <v>0</v>
      </c>
      <c r="BH560">
        <v>0</v>
      </c>
      <c r="BI560">
        <v>5.8</v>
      </c>
      <c r="BJ560">
        <v>11.5</v>
      </c>
      <c r="BK560">
        <v>5.8</v>
      </c>
    </row>
    <row r="561" spans="1:63" x14ac:dyDescent="0.25">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1</v>
      </c>
      <c r="Q561" s="3">
        <v>0</v>
      </c>
      <c r="R561">
        <v>0</v>
      </c>
      <c r="S561" s="3">
        <v>0</v>
      </c>
      <c r="T561" s="3">
        <v>0</v>
      </c>
      <c r="U561">
        <v>5.8</v>
      </c>
      <c r="V561">
        <v>5.8</v>
      </c>
      <c r="W561">
        <v>0</v>
      </c>
      <c r="X561">
        <v>0</v>
      </c>
      <c r="Y561">
        <v>0</v>
      </c>
      <c r="Z561">
        <v>0</v>
      </c>
      <c r="AA561">
        <v>0</v>
      </c>
      <c r="AB561">
        <v>0</v>
      </c>
      <c r="AC561">
        <v>1</v>
      </c>
      <c r="AD561">
        <v>0</v>
      </c>
      <c r="AE561">
        <v>0</v>
      </c>
      <c r="AF561">
        <v>0</v>
      </c>
      <c r="AG561">
        <v>5.8</v>
      </c>
      <c r="AH561">
        <v>0</v>
      </c>
      <c r="AI561">
        <v>1</v>
      </c>
      <c r="AJ561">
        <v>0</v>
      </c>
      <c r="AK561">
        <v>0</v>
      </c>
      <c r="AL561">
        <v>0</v>
      </c>
      <c r="AM561">
        <v>0</v>
      </c>
      <c r="AN561">
        <v>0</v>
      </c>
      <c r="AO561">
        <v>0</v>
      </c>
      <c r="AP561">
        <v>5.6</v>
      </c>
      <c r="AQ561">
        <v>0</v>
      </c>
      <c r="AR561">
        <v>0</v>
      </c>
      <c r="AS561">
        <v>0</v>
      </c>
      <c r="AT561">
        <v>0</v>
      </c>
      <c r="AU561">
        <v>0</v>
      </c>
      <c r="AV561">
        <v>1</v>
      </c>
      <c r="AW561">
        <v>0</v>
      </c>
      <c r="AX561">
        <v>0</v>
      </c>
      <c r="AY561">
        <v>0</v>
      </c>
      <c r="AZ561">
        <v>0</v>
      </c>
      <c r="BA561">
        <v>0</v>
      </c>
      <c r="BB561">
        <v>0</v>
      </c>
      <c r="BC561">
        <v>1</v>
      </c>
      <c r="BD561">
        <v>0</v>
      </c>
      <c r="BE561">
        <v>0</v>
      </c>
      <c r="BF561">
        <v>0</v>
      </c>
      <c r="BG561">
        <v>0</v>
      </c>
      <c r="BH561">
        <v>0</v>
      </c>
      <c r="BI561">
        <v>1</v>
      </c>
      <c r="BJ561">
        <v>0</v>
      </c>
      <c r="BK561">
        <v>0</v>
      </c>
    </row>
    <row r="562" spans="1:63" x14ac:dyDescent="0.25">
      <c r="A562" s="3">
        <v>8</v>
      </c>
      <c r="B562" s="1">
        <v>8101</v>
      </c>
      <c r="C562" s="3" t="s">
        <v>768</v>
      </c>
      <c r="D562" t="s">
        <v>1479</v>
      </c>
      <c r="E562" s="3">
        <v>1</v>
      </c>
      <c r="F562" t="s">
        <v>13767</v>
      </c>
      <c r="G562" s="3">
        <v>220104005</v>
      </c>
      <c r="H562">
        <v>220104</v>
      </c>
      <c r="I562" s="3" t="s">
        <v>13768</v>
      </c>
      <c r="J562" t="s">
        <v>10393</v>
      </c>
      <c r="K562" s="3">
        <v>1</v>
      </c>
      <c r="L562">
        <v>0</v>
      </c>
      <c r="M562" s="3">
        <v>0.9</v>
      </c>
      <c r="N562">
        <v>0</v>
      </c>
      <c r="O562" s="3">
        <v>0.4</v>
      </c>
      <c r="P562">
        <v>1</v>
      </c>
      <c r="Q562" s="3">
        <v>0</v>
      </c>
      <c r="R562">
        <v>1.3</v>
      </c>
      <c r="S562" s="3">
        <v>0.4</v>
      </c>
      <c r="T562" s="3">
        <v>0.4</v>
      </c>
      <c r="U562">
        <v>0</v>
      </c>
      <c r="V562">
        <v>1</v>
      </c>
      <c r="W562">
        <v>0</v>
      </c>
      <c r="X562">
        <v>0</v>
      </c>
      <c r="Y562">
        <v>0.4</v>
      </c>
      <c r="Z562">
        <v>0.4</v>
      </c>
      <c r="AA562">
        <v>0</v>
      </c>
      <c r="AB562">
        <v>0</v>
      </c>
      <c r="AC562">
        <v>1</v>
      </c>
      <c r="AD562">
        <v>0</v>
      </c>
      <c r="AE562">
        <v>0.4</v>
      </c>
      <c r="AF562">
        <v>0</v>
      </c>
      <c r="AG562">
        <v>0.4</v>
      </c>
      <c r="AH562">
        <v>0</v>
      </c>
      <c r="AI562">
        <v>0.4</v>
      </c>
      <c r="AJ562">
        <v>0</v>
      </c>
      <c r="AK562">
        <v>0.8</v>
      </c>
      <c r="AL562">
        <v>0.4</v>
      </c>
      <c r="AM562">
        <v>0.4</v>
      </c>
      <c r="AN562">
        <v>0</v>
      </c>
      <c r="AO562">
        <v>0</v>
      </c>
      <c r="AP562">
        <v>1</v>
      </c>
      <c r="AQ562">
        <v>0</v>
      </c>
      <c r="AR562">
        <v>0.4</v>
      </c>
      <c r="AS562">
        <v>0</v>
      </c>
      <c r="AT562">
        <v>0.9</v>
      </c>
      <c r="AU562">
        <v>0.4</v>
      </c>
      <c r="AV562">
        <v>1</v>
      </c>
      <c r="AW562">
        <v>0</v>
      </c>
      <c r="AX562">
        <v>0</v>
      </c>
      <c r="AY562">
        <v>0.4</v>
      </c>
      <c r="AZ562">
        <v>0.9</v>
      </c>
      <c r="BA562">
        <v>0</v>
      </c>
      <c r="BB562">
        <v>0</v>
      </c>
      <c r="BC562">
        <v>1</v>
      </c>
      <c r="BD562">
        <v>0</v>
      </c>
      <c r="BE562">
        <v>0</v>
      </c>
      <c r="BF562">
        <v>0</v>
      </c>
      <c r="BG562">
        <v>0</v>
      </c>
      <c r="BH562">
        <v>0</v>
      </c>
      <c r="BI562">
        <v>1</v>
      </c>
      <c r="BJ562">
        <v>0.4</v>
      </c>
      <c r="BK562">
        <v>0.4</v>
      </c>
    </row>
    <row r="563" spans="1:63" x14ac:dyDescent="0.25">
      <c r="A563" s="3">
        <v>8</v>
      </c>
      <c r="B563" s="1">
        <v>8101</v>
      </c>
      <c r="C563" s="3" t="s">
        <v>768</v>
      </c>
      <c r="D563" t="s">
        <v>1479</v>
      </c>
      <c r="E563" s="3">
        <v>2</v>
      </c>
      <c r="F563" t="s">
        <v>13769</v>
      </c>
      <c r="G563" s="3">
        <v>220104005</v>
      </c>
      <c r="H563">
        <v>220104</v>
      </c>
      <c r="I563" s="3" t="s">
        <v>13768</v>
      </c>
      <c r="J563" t="s">
        <v>10393</v>
      </c>
      <c r="K563" s="3">
        <v>2</v>
      </c>
      <c r="L563">
        <v>6.1</v>
      </c>
      <c r="M563" s="3">
        <v>7.4</v>
      </c>
      <c r="N563">
        <v>3.5</v>
      </c>
      <c r="O563" s="3">
        <v>3.5</v>
      </c>
      <c r="P563">
        <v>2.6</v>
      </c>
      <c r="Q563" s="3">
        <v>5.6</v>
      </c>
      <c r="R563">
        <v>5.6</v>
      </c>
      <c r="S563" s="3">
        <v>3</v>
      </c>
      <c r="T563" s="3">
        <v>7.8</v>
      </c>
      <c r="U563">
        <v>3.9</v>
      </c>
      <c r="V563">
        <v>5.2</v>
      </c>
      <c r="W563">
        <v>3.5</v>
      </c>
      <c r="X563">
        <v>7.1</v>
      </c>
      <c r="Y563">
        <v>4.4000000000000004</v>
      </c>
      <c r="Z563">
        <v>3.1</v>
      </c>
      <c r="AA563">
        <v>5.7</v>
      </c>
      <c r="AB563">
        <v>5.2</v>
      </c>
      <c r="AC563">
        <v>1.7</v>
      </c>
      <c r="AD563">
        <v>5.6</v>
      </c>
      <c r="AE563">
        <v>3.5</v>
      </c>
      <c r="AF563">
        <v>5.2</v>
      </c>
      <c r="AG563">
        <v>5.6</v>
      </c>
      <c r="AH563">
        <v>3</v>
      </c>
      <c r="AI563">
        <v>12.5</v>
      </c>
      <c r="AJ563">
        <v>5.6</v>
      </c>
      <c r="AK563">
        <v>5.5</v>
      </c>
      <c r="AL563">
        <v>5.7</v>
      </c>
      <c r="AM563">
        <v>4.8</v>
      </c>
      <c r="AN563">
        <v>3.5</v>
      </c>
      <c r="AO563">
        <v>2.2000000000000002</v>
      </c>
      <c r="AP563">
        <v>3</v>
      </c>
      <c r="AQ563">
        <v>4.7</v>
      </c>
      <c r="AR563">
        <v>5.2</v>
      </c>
      <c r="AS563">
        <v>3.5</v>
      </c>
      <c r="AT563">
        <v>6.5</v>
      </c>
      <c r="AU563">
        <v>3</v>
      </c>
      <c r="AV563">
        <v>3.9</v>
      </c>
      <c r="AW563">
        <v>8.1999999999999993</v>
      </c>
      <c r="AX563">
        <v>5.9</v>
      </c>
      <c r="AY563">
        <v>7.9</v>
      </c>
      <c r="AZ563">
        <v>4.4000000000000004</v>
      </c>
      <c r="BA563">
        <v>4.4000000000000004</v>
      </c>
      <c r="BB563">
        <v>3.5</v>
      </c>
      <c r="BC563">
        <v>2.2000000000000002</v>
      </c>
      <c r="BD563">
        <v>7.7</v>
      </c>
      <c r="BE563">
        <v>3</v>
      </c>
      <c r="BF563">
        <v>3.9</v>
      </c>
      <c r="BG563">
        <v>6.5</v>
      </c>
      <c r="BH563">
        <v>3.5</v>
      </c>
      <c r="BI563">
        <v>4.7</v>
      </c>
      <c r="BJ563">
        <v>8.1999999999999993</v>
      </c>
      <c r="BK563">
        <v>7.8</v>
      </c>
    </row>
    <row r="564" spans="1:63" x14ac:dyDescent="0.25">
      <c r="A564" s="3">
        <v>8</v>
      </c>
      <c r="B564" s="1">
        <v>8101</v>
      </c>
      <c r="C564" s="3" t="s">
        <v>768</v>
      </c>
      <c r="D564" t="s">
        <v>1479</v>
      </c>
      <c r="E564" s="3">
        <v>3</v>
      </c>
      <c r="F564" t="s">
        <v>13367</v>
      </c>
      <c r="G564" s="3">
        <v>220104005</v>
      </c>
      <c r="H564">
        <v>220104</v>
      </c>
      <c r="I564" s="3" t="s">
        <v>13768</v>
      </c>
      <c r="J564" t="s">
        <v>10393</v>
      </c>
      <c r="K564" s="3">
        <v>3</v>
      </c>
      <c r="L564">
        <v>6.1</v>
      </c>
      <c r="M564" s="3">
        <v>6.6</v>
      </c>
      <c r="N564">
        <v>3.5</v>
      </c>
      <c r="O564" s="3">
        <v>3</v>
      </c>
      <c r="P564">
        <v>2.6</v>
      </c>
      <c r="Q564" s="3">
        <v>5.6</v>
      </c>
      <c r="R564">
        <v>4.3</v>
      </c>
      <c r="S564" s="3">
        <v>2.6</v>
      </c>
      <c r="T564" s="3">
        <v>7.3</v>
      </c>
      <c r="U564">
        <v>3.9</v>
      </c>
      <c r="V564">
        <v>5.2</v>
      </c>
      <c r="W564">
        <v>3.5</v>
      </c>
      <c r="X564">
        <v>7.1</v>
      </c>
      <c r="Y564">
        <v>4.4000000000000004</v>
      </c>
      <c r="Z564">
        <v>3.1</v>
      </c>
      <c r="AA564">
        <v>5.7</v>
      </c>
      <c r="AB564">
        <v>5.2</v>
      </c>
      <c r="AC564">
        <v>1.7</v>
      </c>
      <c r="AD564">
        <v>5.6</v>
      </c>
      <c r="AE564">
        <v>3</v>
      </c>
      <c r="AF564">
        <v>5.2</v>
      </c>
      <c r="AG564">
        <v>5.2</v>
      </c>
      <c r="AH564">
        <v>3</v>
      </c>
      <c r="AI564">
        <v>12.1</v>
      </c>
      <c r="AJ564">
        <v>5.2</v>
      </c>
      <c r="AK564">
        <v>4.2</v>
      </c>
      <c r="AL564">
        <v>5.3</v>
      </c>
      <c r="AM564">
        <v>4.4000000000000004</v>
      </c>
      <c r="AN564">
        <v>3.5</v>
      </c>
      <c r="AO564">
        <v>2.2000000000000002</v>
      </c>
      <c r="AP564">
        <v>3</v>
      </c>
      <c r="AQ564">
        <v>4.7</v>
      </c>
      <c r="AR564">
        <v>4.8</v>
      </c>
      <c r="AS564">
        <v>3.5</v>
      </c>
      <c r="AT564">
        <v>6</v>
      </c>
      <c r="AU564">
        <v>2.6</v>
      </c>
      <c r="AV564">
        <v>3.9</v>
      </c>
      <c r="AW564">
        <v>8.1999999999999993</v>
      </c>
      <c r="AX564">
        <v>5.9</v>
      </c>
      <c r="AY564">
        <v>7.4</v>
      </c>
      <c r="AZ564">
        <v>3.5</v>
      </c>
      <c r="BA564">
        <v>4.4000000000000004</v>
      </c>
      <c r="BB564">
        <v>3.5</v>
      </c>
      <c r="BC564">
        <v>2.2000000000000002</v>
      </c>
      <c r="BD564">
        <v>7.7</v>
      </c>
      <c r="BE564">
        <v>3</v>
      </c>
      <c r="BF564">
        <v>3.9</v>
      </c>
      <c r="BG564">
        <v>6.5</v>
      </c>
      <c r="BH564">
        <v>3.5</v>
      </c>
      <c r="BI564">
        <v>4.7</v>
      </c>
      <c r="BJ564">
        <v>7.8</v>
      </c>
      <c r="BK564">
        <v>7.3</v>
      </c>
    </row>
    <row r="565" spans="1:63" x14ac:dyDescent="0.25">
      <c r="A565" s="3">
        <v>8</v>
      </c>
      <c r="B565" s="1">
        <v>8101</v>
      </c>
      <c r="C565" s="3" t="s">
        <v>768</v>
      </c>
      <c r="D565" t="s">
        <v>1479</v>
      </c>
      <c r="E565" s="3">
        <v>4</v>
      </c>
      <c r="F565" t="s">
        <v>13369</v>
      </c>
      <c r="G565" s="3">
        <v>220104005</v>
      </c>
      <c r="H565">
        <v>220104</v>
      </c>
      <c r="I565" s="3" t="s">
        <v>13768</v>
      </c>
      <c r="J565" t="s">
        <v>10393</v>
      </c>
      <c r="K565" s="3">
        <v>4</v>
      </c>
      <c r="L565">
        <v>0</v>
      </c>
      <c r="M565" s="3">
        <v>0.9</v>
      </c>
      <c r="N565">
        <v>0</v>
      </c>
      <c r="O565" s="3">
        <v>0.4</v>
      </c>
      <c r="P565">
        <v>1</v>
      </c>
      <c r="Q565" s="3">
        <v>0</v>
      </c>
      <c r="R565">
        <v>1.3</v>
      </c>
      <c r="S565" s="3">
        <v>0.4</v>
      </c>
      <c r="T565" s="3">
        <v>0.4</v>
      </c>
      <c r="U565">
        <v>0</v>
      </c>
      <c r="V565">
        <v>1</v>
      </c>
      <c r="W565">
        <v>0</v>
      </c>
      <c r="X565">
        <v>0</v>
      </c>
      <c r="Y565">
        <v>0.4</v>
      </c>
      <c r="Z565">
        <v>0.4</v>
      </c>
      <c r="AA565">
        <v>0</v>
      </c>
      <c r="AB565">
        <v>0</v>
      </c>
      <c r="AC565">
        <v>1</v>
      </c>
      <c r="AD565">
        <v>0</v>
      </c>
      <c r="AE565">
        <v>0.4</v>
      </c>
      <c r="AF565">
        <v>0</v>
      </c>
      <c r="AG565">
        <v>0.4</v>
      </c>
      <c r="AH565">
        <v>0</v>
      </c>
      <c r="AI565">
        <v>0.4</v>
      </c>
      <c r="AJ565">
        <v>0.4</v>
      </c>
      <c r="AK565">
        <v>1.3</v>
      </c>
      <c r="AL565">
        <v>0.4</v>
      </c>
      <c r="AM565">
        <v>0.4</v>
      </c>
      <c r="AN565">
        <v>0</v>
      </c>
      <c r="AO565">
        <v>0</v>
      </c>
      <c r="AP565">
        <v>1</v>
      </c>
      <c r="AQ565">
        <v>0</v>
      </c>
      <c r="AR565">
        <v>0.4</v>
      </c>
      <c r="AS565">
        <v>0</v>
      </c>
      <c r="AT565">
        <v>0.4</v>
      </c>
      <c r="AU565">
        <v>0.4</v>
      </c>
      <c r="AV565">
        <v>1</v>
      </c>
      <c r="AW565">
        <v>0</v>
      </c>
      <c r="AX565">
        <v>0</v>
      </c>
      <c r="AY565">
        <v>0.4</v>
      </c>
      <c r="AZ565">
        <v>0.9</v>
      </c>
      <c r="BA565">
        <v>0</v>
      </c>
      <c r="BB565">
        <v>0</v>
      </c>
      <c r="BC565">
        <v>1</v>
      </c>
      <c r="BD565">
        <v>0</v>
      </c>
      <c r="BE565">
        <v>0</v>
      </c>
      <c r="BF565">
        <v>0</v>
      </c>
      <c r="BG565">
        <v>0</v>
      </c>
      <c r="BH565">
        <v>0</v>
      </c>
      <c r="BI565">
        <v>1</v>
      </c>
      <c r="BJ565">
        <v>0.4</v>
      </c>
      <c r="BK565">
        <v>0.4</v>
      </c>
    </row>
    <row r="566" spans="1:63" x14ac:dyDescent="0.25">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1</v>
      </c>
      <c r="Q566" s="3">
        <v>0</v>
      </c>
      <c r="R566">
        <v>0</v>
      </c>
      <c r="S566" s="3">
        <v>0</v>
      </c>
      <c r="T566" s="3">
        <v>0</v>
      </c>
      <c r="U566">
        <v>2.4</v>
      </c>
      <c r="V566">
        <v>1</v>
      </c>
      <c r="W566">
        <v>0.8</v>
      </c>
      <c r="X566">
        <v>0.8</v>
      </c>
      <c r="Y566">
        <v>0</v>
      </c>
      <c r="Z566">
        <v>0.9</v>
      </c>
      <c r="AA566">
        <v>0</v>
      </c>
      <c r="AB566">
        <v>0</v>
      </c>
      <c r="AC566">
        <v>0.9</v>
      </c>
      <c r="AD566">
        <v>0</v>
      </c>
      <c r="AE566">
        <v>0</v>
      </c>
      <c r="AF566">
        <v>0</v>
      </c>
      <c r="AG566">
        <v>0</v>
      </c>
      <c r="AH566">
        <v>0</v>
      </c>
      <c r="AI566">
        <v>1</v>
      </c>
      <c r="AJ566">
        <v>0</v>
      </c>
      <c r="AK566">
        <v>0</v>
      </c>
      <c r="AL566">
        <v>1.8</v>
      </c>
      <c r="AM566">
        <v>0</v>
      </c>
      <c r="AN566">
        <v>0</v>
      </c>
      <c r="AO566">
        <v>0.9</v>
      </c>
      <c r="AP566">
        <v>1</v>
      </c>
      <c r="AQ566">
        <v>0</v>
      </c>
      <c r="AR566">
        <v>0</v>
      </c>
      <c r="AS566">
        <v>0</v>
      </c>
      <c r="AT566">
        <v>0</v>
      </c>
      <c r="AU566">
        <v>0</v>
      </c>
      <c r="AV566">
        <v>0.9</v>
      </c>
      <c r="AW566">
        <v>0</v>
      </c>
      <c r="AX566">
        <v>0.8</v>
      </c>
      <c r="AY566">
        <v>0</v>
      </c>
      <c r="AZ566">
        <v>1.8</v>
      </c>
      <c r="BA566">
        <v>0.9</v>
      </c>
      <c r="BB566">
        <v>0.9</v>
      </c>
      <c r="BC566">
        <v>1.7</v>
      </c>
      <c r="BD566">
        <v>0</v>
      </c>
      <c r="BE566">
        <v>0</v>
      </c>
      <c r="BF566">
        <v>0.9</v>
      </c>
      <c r="BG566">
        <v>0.9</v>
      </c>
      <c r="BH566">
        <v>0</v>
      </c>
      <c r="BI566">
        <v>1</v>
      </c>
      <c r="BJ566">
        <v>0.8</v>
      </c>
      <c r="BK566">
        <v>0</v>
      </c>
    </row>
    <row r="567" spans="1:63" x14ac:dyDescent="0.25">
      <c r="A567" s="3">
        <v>8</v>
      </c>
      <c r="B567" s="1">
        <v>8102</v>
      </c>
      <c r="C567" s="3" t="s">
        <v>768</v>
      </c>
      <c r="D567" t="s">
        <v>1482</v>
      </c>
      <c r="E567" s="3">
        <v>2</v>
      </c>
      <c r="F567" t="s">
        <v>13769</v>
      </c>
      <c r="G567" s="3">
        <v>220104005</v>
      </c>
      <c r="H567">
        <v>220104</v>
      </c>
      <c r="I567" s="3" t="s">
        <v>13768</v>
      </c>
      <c r="J567" t="s">
        <v>10393</v>
      </c>
      <c r="K567" s="3">
        <v>2</v>
      </c>
      <c r="L567">
        <v>2.7</v>
      </c>
      <c r="M567" s="3">
        <v>0.9</v>
      </c>
      <c r="N567">
        <v>2.6</v>
      </c>
      <c r="O567" s="3">
        <v>2.6</v>
      </c>
      <c r="P567">
        <v>4.3</v>
      </c>
      <c r="Q567" s="3">
        <v>3.4</v>
      </c>
      <c r="R567">
        <v>3.6</v>
      </c>
      <c r="S567" s="3">
        <v>1.8</v>
      </c>
      <c r="T567" s="3">
        <v>0.9</v>
      </c>
      <c r="U567">
        <v>6.1</v>
      </c>
      <c r="V567">
        <v>3.4</v>
      </c>
      <c r="W567">
        <v>6</v>
      </c>
      <c r="X567">
        <v>1.6</v>
      </c>
      <c r="Y567">
        <v>2.7</v>
      </c>
      <c r="Z567">
        <v>1.8</v>
      </c>
      <c r="AA567">
        <v>5.3</v>
      </c>
      <c r="AB567">
        <v>1.7</v>
      </c>
      <c r="AC567">
        <v>3.4</v>
      </c>
      <c r="AD567">
        <v>5.0999999999999996</v>
      </c>
      <c r="AE567">
        <v>2.7</v>
      </c>
      <c r="AF567">
        <v>4.4000000000000004</v>
      </c>
      <c r="AG567">
        <v>0.9</v>
      </c>
      <c r="AH567">
        <v>2.6</v>
      </c>
      <c r="AI567">
        <v>5.2</v>
      </c>
      <c r="AJ567">
        <v>5.0999999999999996</v>
      </c>
      <c r="AK567">
        <v>4</v>
      </c>
      <c r="AL567">
        <v>3.6</v>
      </c>
      <c r="AM567">
        <v>3.6</v>
      </c>
      <c r="AN567">
        <v>3.5</v>
      </c>
      <c r="AO567">
        <v>4.4000000000000004</v>
      </c>
      <c r="AP567">
        <v>4.3</v>
      </c>
      <c r="AQ567">
        <v>4.3</v>
      </c>
      <c r="AR567">
        <v>0.9</v>
      </c>
      <c r="AS567">
        <v>2.6</v>
      </c>
      <c r="AT567">
        <v>4.4000000000000004</v>
      </c>
      <c r="AU567">
        <v>4.3</v>
      </c>
      <c r="AV567">
        <v>1.7</v>
      </c>
      <c r="AW567">
        <v>1.7</v>
      </c>
      <c r="AX567">
        <v>4.8</v>
      </c>
      <c r="AY567">
        <v>0.9</v>
      </c>
      <c r="AZ567">
        <v>2.7</v>
      </c>
      <c r="BA567">
        <v>2.6</v>
      </c>
      <c r="BB567">
        <v>2.6</v>
      </c>
      <c r="BC567">
        <v>6</v>
      </c>
      <c r="BD567">
        <v>1.7</v>
      </c>
      <c r="BE567">
        <v>1.8</v>
      </c>
      <c r="BF567">
        <v>4.4000000000000004</v>
      </c>
      <c r="BG567">
        <v>2.6</v>
      </c>
      <c r="BH567">
        <v>5.2</v>
      </c>
      <c r="BI567">
        <v>5.0999999999999996</v>
      </c>
      <c r="BJ567">
        <v>5.9</v>
      </c>
      <c r="BK567">
        <v>0.9</v>
      </c>
    </row>
    <row r="568" spans="1:63" x14ac:dyDescent="0.25">
      <c r="A568" s="3">
        <v>8</v>
      </c>
      <c r="B568" s="1">
        <v>8102</v>
      </c>
      <c r="C568" s="3" t="s">
        <v>768</v>
      </c>
      <c r="D568" t="s">
        <v>1482</v>
      </c>
      <c r="E568" s="3">
        <v>3</v>
      </c>
      <c r="F568" t="s">
        <v>13367</v>
      </c>
      <c r="G568" s="3">
        <v>220104005</v>
      </c>
      <c r="H568">
        <v>220104</v>
      </c>
      <c r="I568" s="3" t="s">
        <v>13768</v>
      </c>
      <c r="J568" t="s">
        <v>10393</v>
      </c>
      <c r="K568" s="3">
        <v>3</v>
      </c>
      <c r="L568">
        <v>2.7</v>
      </c>
      <c r="M568" s="3">
        <v>0.9</v>
      </c>
      <c r="N568">
        <v>2.6</v>
      </c>
      <c r="O568" s="3">
        <v>2.6</v>
      </c>
      <c r="P568">
        <v>4.3</v>
      </c>
      <c r="Q568" s="3">
        <v>3.4</v>
      </c>
      <c r="R568">
        <v>3.6</v>
      </c>
      <c r="S568" s="3">
        <v>1.8</v>
      </c>
      <c r="T568" s="3">
        <v>0.9</v>
      </c>
      <c r="U568">
        <v>3.5</v>
      </c>
      <c r="V568">
        <v>3.4</v>
      </c>
      <c r="W568">
        <v>5.0999999999999996</v>
      </c>
      <c r="X568">
        <v>0.8</v>
      </c>
      <c r="Y568">
        <v>2.7</v>
      </c>
      <c r="Z568">
        <v>1.8</v>
      </c>
      <c r="AA568">
        <v>5.3</v>
      </c>
      <c r="AB568">
        <v>1.7</v>
      </c>
      <c r="AC568">
        <v>3.4</v>
      </c>
      <c r="AD568">
        <v>5.0999999999999996</v>
      </c>
      <c r="AE568">
        <v>2.7</v>
      </c>
      <c r="AF568">
        <v>4.4000000000000004</v>
      </c>
      <c r="AG568">
        <v>0.9</v>
      </c>
      <c r="AH568">
        <v>2.6</v>
      </c>
      <c r="AI568">
        <v>5.2</v>
      </c>
      <c r="AJ568">
        <v>5.0999999999999996</v>
      </c>
      <c r="AK568">
        <v>4</v>
      </c>
      <c r="AL568">
        <v>1.8</v>
      </c>
      <c r="AM568">
        <v>3.6</v>
      </c>
      <c r="AN568">
        <v>3.5</v>
      </c>
      <c r="AO568">
        <v>3.5</v>
      </c>
      <c r="AP568">
        <v>4.3</v>
      </c>
      <c r="AQ568">
        <v>4.3</v>
      </c>
      <c r="AR568">
        <v>0.9</v>
      </c>
      <c r="AS568">
        <v>2.6</v>
      </c>
      <c r="AT568">
        <v>4.4000000000000004</v>
      </c>
      <c r="AU568">
        <v>4.3</v>
      </c>
      <c r="AV568">
        <v>0.9</v>
      </c>
      <c r="AW568">
        <v>1.7</v>
      </c>
      <c r="AX568">
        <v>4</v>
      </c>
      <c r="AY568">
        <v>0.9</v>
      </c>
      <c r="AZ568">
        <v>1.8</v>
      </c>
      <c r="BA568">
        <v>1.8</v>
      </c>
      <c r="BB568">
        <v>1.7</v>
      </c>
      <c r="BC568">
        <v>4.3</v>
      </c>
      <c r="BD568">
        <v>1.7</v>
      </c>
      <c r="BE568">
        <v>1.8</v>
      </c>
      <c r="BF568">
        <v>3.5</v>
      </c>
      <c r="BG568">
        <v>1.7</v>
      </c>
      <c r="BH568">
        <v>5.2</v>
      </c>
      <c r="BI568">
        <v>4.3</v>
      </c>
      <c r="BJ568">
        <v>5.0999999999999996</v>
      </c>
      <c r="BK568">
        <v>0.9</v>
      </c>
    </row>
    <row r="569" spans="1:63" x14ac:dyDescent="0.25">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1</v>
      </c>
      <c r="Q569" s="3">
        <v>0</v>
      </c>
      <c r="R569">
        <v>0</v>
      </c>
      <c r="S569" s="3">
        <v>0</v>
      </c>
      <c r="T569" s="3">
        <v>0</v>
      </c>
      <c r="U569">
        <v>2.6</v>
      </c>
      <c r="V569">
        <v>1</v>
      </c>
      <c r="W569">
        <v>0.9</v>
      </c>
      <c r="X569">
        <v>0.8</v>
      </c>
      <c r="Y569">
        <v>0</v>
      </c>
      <c r="Z569">
        <v>0.9</v>
      </c>
      <c r="AA569">
        <v>0</v>
      </c>
      <c r="AB569">
        <v>0</v>
      </c>
      <c r="AC569">
        <v>0.9</v>
      </c>
      <c r="AD569">
        <v>0</v>
      </c>
      <c r="AE569">
        <v>0</v>
      </c>
      <c r="AF569">
        <v>0</v>
      </c>
      <c r="AG569">
        <v>0</v>
      </c>
      <c r="AH569">
        <v>0</v>
      </c>
      <c r="AI569">
        <v>1</v>
      </c>
      <c r="AJ569">
        <v>0</v>
      </c>
      <c r="AK569">
        <v>0</v>
      </c>
      <c r="AL569">
        <v>1.8</v>
      </c>
      <c r="AM569">
        <v>0</v>
      </c>
      <c r="AN569">
        <v>0</v>
      </c>
      <c r="AO569">
        <v>0.9</v>
      </c>
      <c r="AP569">
        <v>1</v>
      </c>
      <c r="AQ569">
        <v>0</v>
      </c>
      <c r="AR569">
        <v>0</v>
      </c>
      <c r="AS569">
        <v>0</v>
      </c>
      <c r="AT569">
        <v>0</v>
      </c>
      <c r="AU569">
        <v>0</v>
      </c>
      <c r="AV569">
        <v>0.9</v>
      </c>
      <c r="AW569">
        <v>0</v>
      </c>
      <c r="AX569">
        <v>0.8</v>
      </c>
      <c r="AY569">
        <v>0</v>
      </c>
      <c r="AZ569">
        <v>0.9</v>
      </c>
      <c r="BA569">
        <v>0.9</v>
      </c>
      <c r="BB569">
        <v>0.9</v>
      </c>
      <c r="BC569">
        <v>1.7</v>
      </c>
      <c r="BD569">
        <v>0</v>
      </c>
      <c r="BE569">
        <v>0</v>
      </c>
      <c r="BF569">
        <v>0.9</v>
      </c>
      <c r="BG569">
        <v>0.9</v>
      </c>
      <c r="BH569">
        <v>0</v>
      </c>
      <c r="BI569">
        <v>0.9</v>
      </c>
      <c r="BJ569">
        <v>0.8</v>
      </c>
      <c r="BK569">
        <v>0</v>
      </c>
    </row>
    <row r="570" spans="1:63" x14ac:dyDescent="0.25">
      <c r="A570" s="3">
        <v>8</v>
      </c>
      <c r="B570" s="1">
        <v>8103</v>
      </c>
      <c r="C570" s="3" t="s">
        <v>768</v>
      </c>
      <c r="D570" t="s">
        <v>1485</v>
      </c>
      <c r="E570" s="3">
        <v>1</v>
      </c>
      <c r="F570" t="s">
        <v>13767</v>
      </c>
      <c r="G570" s="3">
        <v>220104005</v>
      </c>
      <c r="H570">
        <v>220104</v>
      </c>
      <c r="I570" s="3" t="s">
        <v>13768</v>
      </c>
      <c r="J570" t="s">
        <v>10393</v>
      </c>
      <c r="K570" s="3">
        <v>1</v>
      </c>
      <c r="L570">
        <v>0</v>
      </c>
      <c r="M570" s="3">
        <v>0</v>
      </c>
      <c r="N570">
        <v>1.1000000000000001</v>
      </c>
      <c r="O570" s="3">
        <v>0</v>
      </c>
      <c r="P570">
        <v>1</v>
      </c>
      <c r="Q570" s="3">
        <v>1.1000000000000001</v>
      </c>
      <c r="R570">
        <v>0</v>
      </c>
      <c r="S570" s="3">
        <v>0</v>
      </c>
      <c r="T570" s="3">
        <v>0</v>
      </c>
      <c r="U570">
        <v>0</v>
      </c>
      <c r="V570">
        <v>1</v>
      </c>
      <c r="W570">
        <v>2.2000000000000002</v>
      </c>
      <c r="X570">
        <v>0</v>
      </c>
      <c r="Y570">
        <v>0</v>
      </c>
      <c r="Z570">
        <v>1.2</v>
      </c>
      <c r="AA570">
        <v>0</v>
      </c>
      <c r="AB570">
        <v>0</v>
      </c>
      <c r="AC570">
        <v>1</v>
      </c>
      <c r="AD570">
        <v>0</v>
      </c>
      <c r="AE570">
        <v>0</v>
      </c>
      <c r="AF570">
        <v>0</v>
      </c>
      <c r="AG570">
        <v>0</v>
      </c>
      <c r="AH570">
        <v>0.7</v>
      </c>
      <c r="AI570">
        <v>1</v>
      </c>
      <c r="AJ570">
        <v>0.6</v>
      </c>
      <c r="AK570">
        <v>0</v>
      </c>
      <c r="AL570">
        <v>0</v>
      </c>
      <c r="AM570">
        <v>1.2</v>
      </c>
      <c r="AN570">
        <v>0</v>
      </c>
      <c r="AO570">
        <v>0</v>
      </c>
      <c r="AP570">
        <v>1</v>
      </c>
      <c r="AQ570">
        <v>0</v>
      </c>
      <c r="AR570">
        <v>0</v>
      </c>
      <c r="AS570">
        <v>0</v>
      </c>
      <c r="AT570">
        <v>0</v>
      </c>
      <c r="AU570">
        <v>0.7</v>
      </c>
      <c r="AV570">
        <v>1</v>
      </c>
      <c r="AW570">
        <v>0</v>
      </c>
      <c r="AX570">
        <v>0</v>
      </c>
      <c r="AY570">
        <v>0</v>
      </c>
      <c r="AZ570">
        <v>0</v>
      </c>
      <c r="BA570">
        <v>1.1000000000000001</v>
      </c>
      <c r="BB570">
        <v>0</v>
      </c>
      <c r="BC570">
        <v>2.2999999999999998</v>
      </c>
      <c r="BD570">
        <v>0</v>
      </c>
      <c r="BE570">
        <v>0</v>
      </c>
      <c r="BF570">
        <v>0</v>
      </c>
      <c r="BG570">
        <v>0.7</v>
      </c>
      <c r="BH570">
        <v>0</v>
      </c>
      <c r="BI570">
        <v>1</v>
      </c>
      <c r="BJ570">
        <v>0.6</v>
      </c>
      <c r="BK570">
        <v>0</v>
      </c>
    </row>
    <row r="571" spans="1:63" x14ac:dyDescent="0.25">
      <c r="A571" s="3">
        <v>8</v>
      </c>
      <c r="B571" s="1">
        <v>8103</v>
      </c>
      <c r="C571" s="3" t="s">
        <v>768</v>
      </c>
      <c r="D571" t="s">
        <v>1485</v>
      </c>
      <c r="E571" s="3">
        <v>2</v>
      </c>
      <c r="F571" t="s">
        <v>13769</v>
      </c>
      <c r="G571" s="3">
        <v>220104005</v>
      </c>
      <c r="H571">
        <v>220104</v>
      </c>
      <c r="I571" s="3" t="s">
        <v>13768</v>
      </c>
      <c r="J571" t="s">
        <v>10393</v>
      </c>
      <c r="K571" s="3">
        <v>2</v>
      </c>
      <c r="L571">
        <v>2.2999999999999998</v>
      </c>
      <c r="M571" s="3">
        <v>5.8</v>
      </c>
      <c r="N571">
        <v>5.7</v>
      </c>
      <c r="O571" s="3">
        <v>1.1000000000000001</v>
      </c>
      <c r="P571">
        <v>2.2999999999999998</v>
      </c>
      <c r="Q571" s="3">
        <v>1.1000000000000001</v>
      </c>
      <c r="R571">
        <v>0.7</v>
      </c>
      <c r="S571" s="3">
        <v>1.4</v>
      </c>
      <c r="T571" s="3">
        <v>1.4</v>
      </c>
      <c r="U571">
        <v>2</v>
      </c>
      <c r="V571">
        <v>0.6</v>
      </c>
      <c r="W571">
        <v>2.5</v>
      </c>
      <c r="X571">
        <v>3.3</v>
      </c>
      <c r="Y571">
        <v>1.2</v>
      </c>
      <c r="Z571">
        <v>4.5999999999999996</v>
      </c>
      <c r="AA571">
        <v>4.5999999999999996</v>
      </c>
      <c r="AB571">
        <v>3.4</v>
      </c>
      <c r="AC571">
        <v>3.4</v>
      </c>
      <c r="AD571">
        <v>1.1000000000000001</v>
      </c>
      <c r="AE571">
        <v>2.2000000000000002</v>
      </c>
      <c r="AF571">
        <v>0.7</v>
      </c>
      <c r="AG571">
        <v>0.7</v>
      </c>
      <c r="AH571">
        <v>2</v>
      </c>
      <c r="AI571">
        <v>2.6</v>
      </c>
      <c r="AJ571">
        <v>1.9</v>
      </c>
      <c r="AK571">
        <v>2.2000000000000002</v>
      </c>
      <c r="AL571">
        <v>3.5</v>
      </c>
      <c r="AM571">
        <v>2.2999999999999998</v>
      </c>
      <c r="AN571">
        <v>3.4</v>
      </c>
      <c r="AO571">
        <v>4.5999999999999996</v>
      </c>
      <c r="AP571">
        <v>3.4</v>
      </c>
      <c r="AQ571">
        <v>1.1000000000000001</v>
      </c>
      <c r="AR571">
        <v>5.0999999999999996</v>
      </c>
      <c r="AS571">
        <v>2.8</v>
      </c>
      <c r="AT571">
        <v>2</v>
      </c>
      <c r="AU571">
        <v>3.3</v>
      </c>
      <c r="AV571">
        <v>0.6</v>
      </c>
      <c r="AW571">
        <v>0.6</v>
      </c>
      <c r="AX571">
        <v>5.5</v>
      </c>
      <c r="AY571">
        <v>1.2</v>
      </c>
      <c r="AZ571">
        <v>3.5</v>
      </c>
      <c r="BA571">
        <v>5.7</v>
      </c>
      <c r="BB571">
        <v>6.8</v>
      </c>
      <c r="BC571">
        <v>2.2999999999999998</v>
      </c>
      <c r="BD571">
        <v>4.5</v>
      </c>
      <c r="BE571">
        <v>2.2000000000000002</v>
      </c>
      <c r="BF571">
        <v>2.1</v>
      </c>
      <c r="BG571">
        <v>0.7</v>
      </c>
      <c r="BH571">
        <v>0.7</v>
      </c>
      <c r="BI571">
        <v>0.6</v>
      </c>
      <c r="BJ571">
        <v>1.2</v>
      </c>
      <c r="BK571">
        <v>1.4</v>
      </c>
    </row>
    <row r="572" spans="1:63" x14ac:dyDescent="0.25">
      <c r="A572" s="3">
        <v>8</v>
      </c>
      <c r="B572" s="1">
        <v>8103</v>
      </c>
      <c r="C572" s="3" t="s">
        <v>768</v>
      </c>
      <c r="D572" t="s">
        <v>1485</v>
      </c>
      <c r="E572" s="3">
        <v>3</v>
      </c>
      <c r="F572" t="s">
        <v>13367</v>
      </c>
      <c r="G572" s="3">
        <v>220104005</v>
      </c>
      <c r="H572">
        <v>220104</v>
      </c>
      <c r="I572" s="3" t="s">
        <v>13768</v>
      </c>
      <c r="J572" t="s">
        <v>10393</v>
      </c>
      <c r="K572" s="3">
        <v>3</v>
      </c>
      <c r="L572">
        <v>2.2999999999999998</v>
      </c>
      <c r="M572" s="3">
        <v>5.8</v>
      </c>
      <c r="N572">
        <v>4.5999999999999996</v>
      </c>
      <c r="O572" s="3">
        <v>1.1000000000000001</v>
      </c>
      <c r="P572">
        <v>2.2999999999999998</v>
      </c>
      <c r="Q572" s="3">
        <v>0</v>
      </c>
      <c r="R572">
        <v>0.7</v>
      </c>
      <c r="S572" s="3">
        <v>1.4</v>
      </c>
      <c r="T572" s="3">
        <v>1.4</v>
      </c>
      <c r="U572">
        <v>2</v>
      </c>
      <c r="V572">
        <v>0.6</v>
      </c>
      <c r="W572">
        <v>1.9</v>
      </c>
      <c r="X572">
        <v>3.3</v>
      </c>
      <c r="Y572">
        <v>1.2</v>
      </c>
      <c r="Z572">
        <v>4.5999999999999996</v>
      </c>
      <c r="AA572">
        <v>4.5999999999999996</v>
      </c>
      <c r="AB572">
        <v>3.4</v>
      </c>
      <c r="AC572">
        <v>3.4</v>
      </c>
      <c r="AD572">
        <v>1.1000000000000001</v>
      </c>
      <c r="AE572">
        <v>2.2000000000000002</v>
      </c>
      <c r="AF572">
        <v>0.7</v>
      </c>
      <c r="AG572">
        <v>0.7</v>
      </c>
      <c r="AH572">
        <v>1.3</v>
      </c>
      <c r="AI572">
        <v>2.6</v>
      </c>
      <c r="AJ572">
        <v>1.2</v>
      </c>
      <c r="AK572">
        <v>2.2000000000000002</v>
      </c>
      <c r="AL572">
        <v>3.5</v>
      </c>
      <c r="AM572">
        <v>1.2</v>
      </c>
      <c r="AN572">
        <v>3.4</v>
      </c>
      <c r="AO572">
        <v>4.5999999999999996</v>
      </c>
      <c r="AP572">
        <v>3.4</v>
      </c>
      <c r="AQ572">
        <v>1.1000000000000001</v>
      </c>
      <c r="AR572">
        <v>5.0999999999999996</v>
      </c>
      <c r="AS572">
        <v>2.8</v>
      </c>
      <c r="AT572">
        <v>2</v>
      </c>
      <c r="AU572">
        <v>2.6</v>
      </c>
      <c r="AV572">
        <v>0.6</v>
      </c>
      <c r="AW572">
        <v>0.6</v>
      </c>
      <c r="AX572">
        <v>5.5</v>
      </c>
      <c r="AY572">
        <v>1.2</v>
      </c>
      <c r="AZ572">
        <v>3.5</v>
      </c>
      <c r="BA572">
        <v>4.5999999999999996</v>
      </c>
      <c r="BB572">
        <v>6.8</v>
      </c>
      <c r="BC572">
        <v>1.1000000000000001</v>
      </c>
      <c r="BD572">
        <v>4.5</v>
      </c>
      <c r="BE572">
        <v>2.2000000000000002</v>
      </c>
      <c r="BF572">
        <v>2.1</v>
      </c>
      <c r="BG572">
        <v>0</v>
      </c>
      <c r="BH572">
        <v>0.7</v>
      </c>
      <c r="BI572">
        <v>0.6</v>
      </c>
      <c r="BJ572">
        <v>0.6</v>
      </c>
      <c r="BK572">
        <v>1.4</v>
      </c>
    </row>
    <row r="573" spans="1:63" x14ac:dyDescent="0.25">
      <c r="A573" s="3">
        <v>8</v>
      </c>
      <c r="B573" s="1">
        <v>8103</v>
      </c>
      <c r="C573" s="3" t="s">
        <v>768</v>
      </c>
      <c r="D573" t="s">
        <v>1485</v>
      </c>
      <c r="E573" s="3">
        <v>4</v>
      </c>
      <c r="F573" t="s">
        <v>13369</v>
      </c>
      <c r="G573" s="3">
        <v>220104005</v>
      </c>
      <c r="H573">
        <v>220104</v>
      </c>
      <c r="I573" s="3" t="s">
        <v>13768</v>
      </c>
      <c r="J573" t="s">
        <v>10393</v>
      </c>
      <c r="K573" s="3">
        <v>4</v>
      </c>
      <c r="L573">
        <v>0</v>
      </c>
      <c r="M573" s="3">
        <v>0</v>
      </c>
      <c r="N573">
        <v>1.1000000000000001</v>
      </c>
      <c r="O573" s="3">
        <v>0</v>
      </c>
      <c r="P573">
        <v>1</v>
      </c>
      <c r="Q573" s="3">
        <v>1.1000000000000001</v>
      </c>
      <c r="R573">
        <v>0</v>
      </c>
      <c r="S573" s="3">
        <v>0</v>
      </c>
      <c r="T573" s="3">
        <v>0</v>
      </c>
      <c r="U573">
        <v>0</v>
      </c>
      <c r="V573">
        <v>1</v>
      </c>
      <c r="W573">
        <v>0.6</v>
      </c>
      <c r="X573">
        <v>0</v>
      </c>
      <c r="Y573">
        <v>0</v>
      </c>
      <c r="Z573">
        <v>1.2</v>
      </c>
      <c r="AA573">
        <v>0</v>
      </c>
      <c r="AB573">
        <v>0</v>
      </c>
      <c r="AC573">
        <v>1</v>
      </c>
      <c r="AD573">
        <v>0</v>
      </c>
      <c r="AE573">
        <v>0</v>
      </c>
      <c r="AF573">
        <v>0</v>
      </c>
      <c r="AG573">
        <v>0</v>
      </c>
      <c r="AH573">
        <v>0.7</v>
      </c>
      <c r="AI573">
        <v>1</v>
      </c>
      <c r="AJ573">
        <v>0.6</v>
      </c>
      <c r="AK573">
        <v>0</v>
      </c>
      <c r="AL573">
        <v>0</v>
      </c>
      <c r="AM573">
        <v>1.2</v>
      </c>
      <c r="AN573">
        <v>0</v>
      </c>
      <c r="AO573">
        <v>0</v>
      </c>
      <c r="AP573">
        <v>1</v>
      </c>
      <c r="AQ573">
        <v>0</v>
      </c>
      <c r="AR573">
        <v>0</v>
      </c>
      <c r="AS573">
        <v>0</v>
      </c>
      <c r="AT573">
        <v>0</v>
      </c>
      <c r="AU573">
        <v>0.7</v>
      </c>
      <c r="AV573">
        <v>1</v>
      </c>
      <c r="AW573">
        <v>0</v>
      </c>
      <c r="AX573">
        <v>0</v>
      </c>
      <c r="AY573">
        <v>0</v>
      </c>
      <c r="AZ573">
        <v>0</v>
      </c>
      <c r="BA573">
        <v>1.1000000000000001</v>
      </c>
      <c r="BB573">
        <v>0</v>
      </c>
      <c r="BC573">
        <v>1.1000000000000001</v>
      </c>
      <c r="BD573">
        <v>0</v>
      </c>
      <c r="BE573">
        <v>0</v>
      </c>
      <c r="BF573">
        <v>0</v>
      </c>
      <c r="BG573">
        <v>0.7</v>
      </c>
      <c r="BH573">
        <v>0</v>
      </c>
      <c r="BI573">
        <v>1</v>
      </c>
      <c r="BJ573">
        <v>0.6</v>
      </c>
      <c r="BK573">
        <v>0</v>
      </c>
    </row>
    <row r="574" spans="1:63" x14ac:dyDescent="0.25">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1</v>
      </c>
      <c r="Q574" s="3">
        <v>0</v>
      </c>
      <c r="R574">
        <v>0</v>
      </c>
      <c r="S574" s="3">
        <v>0</v>
      </c>
      <c r="T574" s="3">
        <v>0</v>
      </c>
      <c r="U574">
        <v>0</v>
      </c>
      <c r="V574">
        <v>1</v>
      </c>
      <c r="W574">
        <v>0</v>
      </c>
      <c r="X574">
        <v>0</v>
      </c>
      <c r="Y574">
        <v>0</v>
      </c>
      <c r="Z574">
        <v>0</v>
      </c>
      <c r="AA574">
        <v>0</v>
      </c>
      <c r="AB574">
        <v>0</v>
      </c>
      <c r="AC574">
        <v>1</v>
      </c>
      <c r="AD574">
        <v>0</v>
      </c>
      <c r="AE574">
        <v>0</v>
      </c>
      <c r="AF574">
        <v>0</v>
      </c>
      <c r="AG574">
        <v>0</v>
      </c>
      <c r="AH574">
        <v>0</v>
      </c>
      <c r="AI574">
        <v>1</v>
      </c>
      <c r="AJ574">
        <v>0</v>
      </c>
      <c r="AK574">
        <v>0</v>
      </c>
      <c r="AL574">
        <v>0</v>
      </c>
      <c r="AM574">
        <v>0</v>
      </c>
      <c r="AN574">
        <v>0</v>
      </c>
      <c r="AO574">
        <v>0</v>
      </c>
      <c r="AP574">
        <v>1</v>
      </c>
      <c r="AQ574">
        <v>0</v>
      </c>
      <c r="AR574">
        <v>0</v>
      </c>
      <c r="AS574">
        <v>0</v>
      </c>
      <c r="AT574">
        <v>0</v>
      </c>
      <c r="AU574">
        <v>0</v>
      </c>
      <c r="AV574">
        <v>1</v>
      </c>
      <c r="AW574">
        <v>0</v>
      </c>
      <c r="AX574">
        <v>0</v>
      </c>
      <c r="AY574">
        <v>0</v>
      </c>
      <c r="AZ574">
        <v>8.6999999999999993</v>
      </c>
      <c r="BA574">
        <v>0</v>
      </c>
      <c r="BB574">
        <v>0</v>
      </c>
      <c r="BC574">
        <v>8.6</v>
      </c>
      <c r="BD574">
        <v>0</v>
      </c>
      <c r="BE574">
        <v>0</v>
      </c>
      <c r="BF574">
        <v>0</v>
      </c>
      <c r="BG574">
        <v>0</v>
      </c>
      <c r="BH574">
        <v>0</v>
      </c>
      <c r="BI574">
        <v>1</v>
      </c>
      <c r="BJ574">
        <v>0</v>
      </c>
      <c r="BK574">
        <v>0</v>
      </c>
    </row>
    <row r="575" spans="1:63" x14ac:dyDescent="0.25">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8.6</v>
      </c>
      <c r="Q575" s="3">
        <v>0</v>
      </c>
      <c r="R575">
        <v>0</v>
      </c>
      <c r="S575" s="3">
        <v>20.9</v>
      </c>
      <c r="T575" s="3">
        <v>10.5</v>
      </c>
      <c r="U575">
        <v>0</v>
      </c>
      <c r="V575">
        <v>1</v>
      </c>
      <c r="W575">
        <v>0</v>
      </c>
      <c r="X575">
        <v>0</v>
      </c>
      <c r="Y575">
        <v>0</v>
      </c>
      <c r="Z575">
        <v>17.3</v>
      </c>
      <c r="AA575">
        <v>0</v>
      </c>
      <c r="AB575">
        <v>8.6</v>
      </c>
      <c r="AC575">
        <v>1</v>
      </c>
      <c r="AD575">
        <v>0</v>
      </c>
      <c r="AE575">
        <v>0</v>
      </c>
      <c r="AF575">
        <v>0</v>
      </c>
      <c r="AG575">
        <v>0</v>
      </c>
      <c r="AH575">
        <v>0</v>
      </c>
      <c r="AI575">
        <v>1</v>
      </c>
      <c r="AJ575">
        <v>10.7</v>
      </c>
      <c r="AK575">
        <v>8.4</v>
      </c>
      <c r="AL575">
        <v>17.399999999999999</v>
      </c>
      <c r="AM575">
        <v>8.6999999999999993</v>
      </c>
      <c r="AN575">
        <v>0</v>
      </c>
      <c r="AO575">
        <v>0</v>
      </c>
      <c r="AP575">
        <v>1</v>
      </c>
      <c r="AQ575">
        <v>0</v>
      </c>
      <c r="AR575">
        <v>10.4</v>
      </c>
      <c r="AS575">
        <v>0</v>
      </c>
      <c r="AT575">
        <v>0</v>
      </c>
      <c r="AU575">
        <v>0</v>
      </c>
      <c r="AV575">
        <v>1</v>
      </c>
      <c r="AW575">
        <v>0</v>
      </c>
      <c r="AX575">
        <v>0</v>
      </c>
      <c r="AY575">
        <v>0</v>
      </c>
      <c r="AZ575">
        <v>8.6999999999999993</v>
      </c>
      <c r="BA575">
        <v>0</v>
      </c>
      <c r="BB575">
        <v>0</v>
      </c>
      <c r="BC575">
        <v>8.6</v>
      </c>
      <c r="BD575">
        <v>0</v>
      </c>
      <c r="BE575">
        <v>10.4</v>
      </c>
      <c r="BF575">
        <v>10.5</v>
      </c>
      <c r="BG575">
        <v>0</v>
      </c>
      <c r="BH575">
        <v>0</v>
      </c>
      <c r="BI575">
        <v>1</v>
      </c>
      <c r="BJ575">
        <v>10.8</v>
      </c>
      <c r="BK575">
        <v>10.5</v>
      </c>
    </row>
    <row r="576" spans="1:63" x14ac:dyDescent="0.25">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8.6</v>
      </c>
      <c r="Q576" s="3">
        <v>0</v>
      </c>
      <c r="R576">
        <v>0</v>
      </c>
      <c r="S576" s="3">
        <v>20.9</v>
      </c>
      <c r="T576" s="3">
        <v>10.5</v>
      </c>
      <c r="U576">
        <v>0</v>
      </c>
      <c r="V576">
        <v>1</v>
      </c>
      <c r="W576">
        <v>0</v>
      </c>
      <c r="X576">
        <v>0</v>
      </c>
      <c r="Y576">
        <v>0</v>
      </c>
      <c r="Z576">
        <v>17.3</v>
      </c>
      <c r="AA576">
        <v>0</v>
      </c>
      <c r="AB576">
        <v>8.6</v>
      </c>
      <c r="AC576">
        <v>1</v>
      </c>
      <c r="AD576">
        <v>0</v>
      </c>
      <c r="AE576">
        <v>0</v>
      </c>
      <c r="AF576">
        <v>0</v>
      </c>
      <c r="AG576">
        <v>0</v>
      </c>
      <c r="AH576">
        <v>0</v>
      </c>
      <c r="AI576">
        <v>1</v>
      </c>
      <c r="AJ576">
        <v>10.7</v>
      </c>
      <c r="AK576">
        <v>8.4</v>
      </c>
      <c r="AL576">
        <v>17.399999999999999</v>
      </c>
      <c r="AM576">
        <v>8.6999999999999993</v>
      </c>
      <c r="AN576">
        <v>0</v>
      </c>
      <c r="AO576">
        <v>0</v>
      </c>
      <c r="AP576">
        <v>1</v>
      </c>
      <c r="AQ576">
        <v>0</v>
      </c>
      <c r="AR576">
        <v>10.4</v>
      </c>
      <c r="AS576">
        <v>0</v>
      </c>
      <c r="AT576">
        <v>0</v>
      </c>
      <c r="AU576">
        <v>0</v>
      </c>
      <c r="AV576">
        <v>1</v>
      </c>
      <c r="AW576">
        <v>0</v>
      </c>
      <c r="AX576">
        <v>0</v>
      </c>
      <c r="AY576">
        <v>0</v>
      </c>
      <c r="AZ576">
        <v>0</v>
      </c>
      <c r="BA576">
        <v>0</v>
      </c>
      <c r="BB576">
        <v>0</v>
      </c>
      <c r="BC576">
        <v>1</v>
      </c>
      <c r="BD576">
        <v>0</v>
      </c>
      <c r="BE576">
        <v>10.4</v>
      </c>
      <c r="BF576">
        <v>10.5</v>
      </c>
      <c r="BG576">
        <v>0</v>
      </c>
      <c r="BH576">
        <v>0</v>
      </c>
      <c r="BI576">
        <v>1</v>
      </c>
      <c r="BJ576">
        <v>10.8</v>
      </c>
      <c r="BK576">
        <v>10.5</v>
      </c>
    </row>
    <row r="577" spans="1:63" x14ac:dyDescent="0.25">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1</v>
      </c>
      <c r="Q577" s="3">
        <v>0</v>
      </c>
      <c r="R577">
        <v>0</v>
      </c>
      <c r="S577" s="3">
        <v>0</v>
      </c>
      <c r="T577" s="3">
        <v>0</v>
      </c>
      <c r="U577">
        <v>0</v>
      </c>
      <c r="V577">
        <v>1</v>
      </c>
      <c r="W577">
        <v>0</v>
      </c>
      <c r="X577">
        <v>0</v>
      </c>
      <c r="Y577">
        <v>0</v>
      </c>
      <c r="Z577">
        <v>0</v>
      </c>
      <c r="AA577">
        <v>0</v>
      </c>
      <c r="AB577">
        <v>0</v>
      </c>
      <c r="AC577">
        <v>1</v>
      </c>
      <c r="AD577">
        <v>0</v>
      </c>
      <c r="AE577">
        <v>0</v>
      </c>
      <c r="AF577">
        <v>0</v>
      </c>
      <c r="AG577">
        <v>0</v>
      </c>
      <c r="AH577">
        <v>0</v>
      </c>
      <c r="AI577">
        <v>1</v>
      </c>
      <c r="AJ577">
        <v>0</v>
      </c>
      <c r="AK577">
        <v>0</v>
      </c>
      <c r="AL577">
        <v>0</v>
      </c>
      <c r="AM577">
        <v>0</v>
      </c>
      <c r="AN577">
        <v>0</v>
      </c>
      <c r="AO577">
        <v>0</v>
      </c>
      <c r="AP577">
        <v>1</v>
      </c>
      <c r="AQ577">
        <v>0</v>
      </c>
      <c r="AR577">
        <v>0</v>
      </c>
      <c r="AS577">
        <v>0</v>
      </c>
      <c r="AT577">
        <v>0</v>
      </c>
      <c r="AU577">
        <v>0</v>
      </c>
      <c r="AV577">
        <v>1</v>
      </c>
      <c r="AW577">
        <v>0</v>
      </c>
      <c r="AX577">
        <v>0</v>
      </c>
      <c r="AY577">
        <v>0</v>
      </c>
      <c r="AZ577">
        <v>8.6999999999999993</v>
      </c>
      <c r="BA577">
        <v>0</v>
      </c>
      <c r="BB577">
        <v>0</v>
      </c>
      <c r="BC577">
        <v>8.6</v>
      </c>
      <c r="BD577">
        <v>0</v>
      </c>
      <c r="BE577">
        <v>0</v>
      </c>
      <c r="BF577">
        <v>0</v>
      </c>
      <c r="BG577">
        <v>0</v>
      </c>
      <c r="BH577">
        <v>0</v>
      </c>
      <c r="BI577">
        <v>1</v>
      </c>
      <c r="BJ577">
        <v>0</v>
      </c>
      <c r="BK577">
        <v>0</v>
      </c>
    </row>
    <row r="578" spans="1:63" x14ac:dyDescent="0.25">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1</v>
      </c>
      <c r="Q578" s="3">
        <v>0</v>
      </c>
      <c r="R578">
        <v>0</v>
      </c>
      <c r="S578" s="3">
        <v>0</v>
      </c>
      <c r="T578" s="3">
        <v>0</v>
      </c>
      <c r="U578">
        <v>0</v>
      </c>
      <c r="V578">
        <v>1</v>
      </c>
      <c r="W578">
        <v>0</v>
      </c>
      <c r="X578">
        <v>0</v>
      </c>
      <c r="Y578">
        <v>0</v>
      </c>
      <c r="Z578">
        <v>0</v>
      </c>
      <c r="AA578">
        <v>0</v>
      </c>
      <c r="AB578">
        <v>0</v>
      </c>
      <c r="AC578">
        <v>4.0999999999999996</v>
      </c>
      <c r="AD578">
        <v>4.0999999999999996</v>
      </c>
      <c r="AE578">
        <v>0</v>
      </c>
      <c r="AF578">
        <v>0</v>
      </c>
      <c r="AG578">
        <v>0</v>
      </c>
      <c r="AH578">
        <v>0</v>
      </c>
      <c r="AI578">
        <v>1</v>
      </c>
      <c r="AJ578">
        <v>0</v>
      </c>
      <c r="AK578">
        <v>0</v>
      </c>
      <c r="AL578">
        <v>0</v>
      </c>
      <c r="AM578">
        <v>0</v>
      </c>
      <c r="AN578">
        <v>0</v>
      </c>
      <c r="AO578">
        <v>4.2</v>
      </c>
      <c r="AP578">
        <v>1</v>
      </c>
      <c r="AQ578">
        <v>0</v>
      </c>
      <c r="AR578">
        <v>0</v>
      </c>
      <c r="AS578">
        <v>0</v>
      </c>
      <c r="AT578">
        <v>0</v>
      </c>
      <c r="AU578">
        <v>0</v>
      </c>
      <c r="AV578">
        <v>1</v>
      </c>
      <c r="AW578">
        <v>0</v>
      </c>
      <c r="AX578">
        <v>0</v>
      </c>
      <c r="AY578">
        <v>0</v>
      </c>
      <c r="AZ578">
        <v>0</v>
      </c>
      <c r="BA578">
        <v>0</v>
      </c>
      <c r="BB578">
        <v>0</v>
      </c>
      <c r="BC578">
        <v>1</v>
      </c>
      <c r="BD578">
        <v>0</v>
      </c>
      <c r="BE578">
        <v>0</v>
      </c>
      <c r="BF578">
        <v>0</v>
      </c>
      <c r="BG578">
        <v>4.0999999999999996</v>
      </c>
      <c r="BH578">
        <v>0</v>
      </c>
      <c r="BI578">
        <v>1</v>
      </c>
      <c r="BJ578">
        <v>0</v>
      </c>
      <c r="BK578">
        <v>0</v>
      </c>
    </row>
    <row r="579" spans="1:63" x14ac:dyDescent="0.25">
      <c r="A579" s="3">
        <v>8</v>
      </c>
      <c r="B579" s="1">
        <v>8105</v>
      </c>
      <c r="C579" s="3" t="s">
        <v>768</v>
      </c>
      <c r="D579" t="s">
        <v>1491</v>
      </c>
      <c r="E579" s="3">
        <v>2</v>
      </c>
      <c r="F579" t="s">
        <v>13769</v>
      </c>
      <c r="G579" s="3">
        <v>220104005</v>
      </c>
      <c r="H579">
        <v>220104</v>
      </c>
      <c r="I579" s="3" t="s">
        <v>13768</v>
      </c>
      <c r="J579" t="s">
        <v>10393</v>
      </c>
      <c r="K579" s="3">
        <v>2</v>
      </c>
      <c r="L579">
        <v>4.4000000000000004</v>
      </c>
      <c r="M579" s="3">
        <v>0</v>
      </c>
      <c r="N579">
        <v>4.3</v>
      </c>
      <c r="O579" s="3">
        <v>16.8</v>
      </c>
      <c r="P579">
        <v>1</v>
      </c>
      <c r="Q579" s="3">
        <v>8.1999999999999993</v>
      </c>
      <c r="R579">
        <v>4.3</v>
      </c>
      <c r="S579" s="3">
        <v>4.2</v>
      </c>
      <c r="T579" s="3">
        <v>0</v>
      </c>
      <c r="U579">
        <v>0</v>
      </c>
      <c r="V579">
        <v>16.2</v>
      </c>
      <c r="W579">
        <v>0</v>
      </c>
      <c r="X579">
        <v>3.8</v>
      </c>
      <c r="Y579">
        <v>0</v>
      </c>
      <c r="Z579">
        <v>4.3</v>
      </c>
      <c r="AA579">
        <v>0</v>
      </c>
      <c r="AB579">
        <v>0</v>
      </c>
      <c r="AC579">
        <v>4.0999999999999996</v>
      </c>
      <c r="AD579">
        <v>4.0999999999999996</v>
      </c>
      <c r="AE579">
        <v>4.3</v>
      </c>
      <c r="AF579">
        <v>12.6</v>
      </c>
      <c r="AG579">
        <v>4.0999999999999996</v>
      </c>
      <c r="AH579">
        <v>0</v>
      </c>
      <c r="AI579">
        <v>4</v>
      </c>
      <c r="AJ579">
        <v>8</v>
      </c>
      <c r="AK579">
        <v>7.6</v>
      </c>
      <c r="AL579">
        <v>4.4000000000000004</v>
      </c>
      <c r="AM579">
        <v>8.6</v>
      </c>
      <c r="AN579">
        <v>4.3</v>
      </c>
      <c r="AO579">
        <v>4.2</v>
      </c>
      <c r="AP579">
        <v>1</v>
      </c>
      <c r="AQ579">
        <v>4.0999999999999996</v>
      </c>
      <c r="AR579">
        <v>4.2</v>
      </c>
      <c r="AS579">
        <v>0</v>
      </c>
      <c r="AT579">
        <v>8.3000000000000007</v>
      </c>
      <c r="AU579">
        <v>4.0999999999999996</v>
      </c>
      <c r="AV579">
        <v>4</v>
      </c>
      <c r="AW579">
        <v>4</v>
      </c>
      <c r="AX579">
        <v>3.8</v>
      </c>
      <c r="AY579">
        <v>4.4000000000000004</v>
      </c>
      <c r="AZ579">
        <v>4.3</v>
      </c>
      <c r="BA579">
        <v>4.3</v>
      </c>
      <c r="BB579">
        <v>8.4</v>
      </c>
      <c r="BC579">
        <v>1</v>
      </c>
      <c r="BD579">
        <v>4.0999999999999996</v>
      </c>
      <c r="BE579">
        <v>4.2</v>
      </c>
      <c r="BF579">
        <v>4.2</v>
      </c>
      <c r="BG579">
        <v>12.4</v>
      </c>
      <c r="BH579">
        <v>0</v>
      </c>
      <c r="BI579">
        <v>4</v>
      </c>
      <c r="BJ579">
        <v>0</v>
      </c>
      <c r="BK579">
        <v>0</v>
      </c>
    </row>
    <row r="580" spans="1:63" x14ac:dyDescent="0.25">
      <c r="A580" s="3">
        <v>8</v>
      </c>
      <c r="B580" s="1">
        <v>8105</v>
      </c>
      <c r="C580" s="3" t="s">
        <v>768</v>
      </c>
      <c r="D580" t="s">
        <v>1491</v>
      </c>
      <c r="E580" s="3">
        <v>3</v>
      </c>
      <c r="F580" t="s">
        <v>13367</v>
      </c>
      <c r="G580" s="3">
        <v>220104005</v>
      </c>
      <c r="H580">
        <v>220104</v>
      </c>
      <c r="I580" s="3" t="s">
        <v>13768</v>
      </c>
      <c r="J580" t="s">
        <v>10393</v>
      </c>
      <c r="K580" s="3">
        <v>3</v>
      </c>
      <c r="L580">
        <v>4.4000000000000004</v>
      </c>
      <c r="M580" s="3">
        <v>0</v>
      </c>
      <c r="N580">
        <v>4.3</v>
      </c>
      <c r="O580" s="3">
        <v>16.8</v>
      </c>
      <c r="P580">
        <v>1</v>
      </c>
      <c r="Q580" s="3">
        <v>8.1999999999999993</v>
      </c>
      <c r="R580">
        <v>4.3</v>
      </c>
      <c r="S580" s="3">
        <v>4.2</v>
      </c>
      <c r="T580" s="3">
        <v>0</v>
      </c>
      <c r="U580">
        <v>0</v>
      </c>
      <c r="V580">
        <v>16.2</v>
      </c>
      <c r="W580">
        <v>0</v>
      </c>
      <c r="X580">
        <v>3.8</v>
      </c>
      <c r="Y580">
        <v>0</v>
      </c>
      <c r="Z580">
        <v>4.3</v>
      </c>
      <c r="AA580">
        <v>0</v>
      </c>
      <c r="AB580">
        <v>0</v>
      </c>
      <c r="AC580">
        <v>4.0999999999999996</v>
      </c>
      <c r="AD580">
        <v>4.0999999999999996</v>
      </c>
      <c r="AE580">
        <v>4.3</v>
      </c>
      <c r="AF580">
        <v>12.6</v>
      </c>
      <c r="AG580">
        <v>4.0999999999999996</v>
      </c>
      <c r="AH580">
        <v>0</v>
      </c>
      <c r="AI580">
        <v>4</v>
      </c>
      <c r="AJ580">
        <v>8</v>
      </c>
      <c r="AK580">
        <v>7.6</v>
      </c>
      <c r="AL580">
        <v>4.4000000000000004</v>
      </c>
      <c r="AM580">
        <v>8.6</v>
      </c>
      <c r="AN580">
        <v>4.3</v>
      </c>
      <c r="AO580">
        <v>0</v>
      </c>
      <c r="AP580">
        <v>1</v>
      </c>
      <c r="AQ580">
        <v>4.0999999999999996</v>
      </c>
      <c r="AR580">
        <v>4.2</v>
      </c>
      <c r="AS580">
        <v>0</v>
      </c>
      <c r="AT580">
        <v>8.3000000000000007</v>
      </c>
      <c r="AU580">
        <v>4.0999999999999996</v>
      </c>
      <c r="AV580">
        <v>4</v>
      </c>
      <c r="AW580">
        <v>4</v>
      </c>
      <c r="AX580">
        <v>3.8</v>
      </c>
      <c r="AY580">
        <v>4.4000000000000004</v>
      </c>
      <c r="AZ580">
        <v>4.3</v>
      </c>
      <c r="BA580">
        <v>4.3</v>
      </c>
      <c r="BB580">
        <v>8.4</v>
      </c>
      <c r="BC580">
        <v>1</v>
      </c>
      <c r="BD580">
        <v>4.0999999999999996</v>
      </c>
      <c r="BE580">
        <v>4.2</v>
      </c>
      <c r="BF580">
        <v>4.2</v>
      </c>
      <c r="BG580">
        <v>8.1999999999999993</v>
      </c>
      <c r="BH580">
        <v>0</v>
      </c>
      <c r="BI580">
        <v>4</v>
      </c>
      <c r="BJ580">
        <v>0</v>
      </c>
      <c r="BK580">
        <v>0</v>
      </c>
    </row>
    <row r="581" spans="1:63" x14ac:dyDescent="0.25">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1</v>
      </c>
      <c r="Q581" s="3">
        <v>0</v>
      </c>
      <c r="R581">
        <v>0</v>
      </c>
      <c r="S581" s="3">
        <v>0</v>
      </c>
      <c r="T581" s="3">
        <v>0</v>
      </c>
      <c r="U581">
        <v>0</v>
      </c>
      <c r="V581">
        <v>1</v>
      </c>
      <c r="W581">
        <v>0</v>
      </c>
      <c r="X581">
        <v>0</v>
      </c>
      <c r="Y581">
        <v>0</v>
      </c>
      <c r="Z581">
        <v>0</v>
      </c>
      <c r="AA581">
        <v>0</v>
      </c>
      <c r="AB581">
        <v>0</v>
      </c>
      <c r="AC581">
        <v>4.0999999999999996</v>
      </c>
      <c r="AD581">
        <v>4.0999999999999996</v>
      </c>
      <c r="AE581">
        <v>0</v>
      </c>
      <c r="AF581">
        <v>0</v>
      </c>
      <c r="AG581">
        <v>0</v>
      </c>
      <c r="AH581">
        <v>0</v>
      </c>
      <c r="AI581">
        <v>1</v>
      </c>
      <c r="AJ581">
        <v>0</v>
      </c>
      <c r="AK581">
        <v>0</v>
      </c>
      <c r="AL581">
        <v>0</v>
      </c>
      <c r="AM581">
        <v>0</v>
      </c>
      <c r="AN581">
        <v>0</v>
      </c>
      <c r="AO581">
        <v>4.2</v>
      </c>
      <c r="AP581">
        <v>1</v>
      </c>
      <c r="AQ581">
        <v>0</v>
      </c>
      <c r="AR581">
        <v>0</v>
      </c>
      <c r="AS581">
        <v>0</v>
      </c>
      <c r="AT581">
        <v>0</v>
      </c>
      <c r="AU581">
        <v>0</v>
      </c>
      <c r="AV581">
        <v>1</v>
      </c>
      <c r="AW581">
        <v>0</v>
      </c>
      <c r="AX581">
        <v>0</v>
      </c>
      <c r="AY581">
        <v>0</v>
      </c>
      <c r="AZ581">
        <v>0</v>
      </c>
      <c r="BA581">
        <v>0</v>
      </c>
      <c r="BB581">
        <v>0</v>
      </c>
      <c r="BC581">
        <v>1</v>
      </c>
      <c r="BD581">
        <v>0</v>
      </c>
      <c r="BE581">
        <v>0</v>
      </c>
      <c r="BF581">
        <v>0</v>
      </c>
      <c r="BG581">
        <v>4.0999999999999996</v>
      </c>
      <c r="BH581">
        <v>0</v>
      </c>
      <c r="BI581">
        <v>1</v>
      </c>
      <c r="BJ581">
        <v>0</v>
      </c>
      <c r="BK581">
        <v>0</v>
      </c>
    </row>
    <row r="582" spans="1:63" x14ac:dyDescent="0.25">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1</v>
      </c>
      <c r="Q582" s="3">
        <v>2.2000000000000002</v>
      </c>
      <c r="R582">
        <v>2.2000000000000002</v>
      </c>
      <c r="S582" s="3">
        <v>0</v>
      </c>
      <c r="T582" s="3">
        <v>0</v>
      </c>
      <c r="U582">
        <v>0</v>
      </c>
      <c r="V582">
        <v>1</v>
      </c>
      <c r="W582">
        <v>0</v>
      </c>
      <c r="X582">
        <v>0</v>
      </c>
      <c r="Y582">
        <v>0</v>
      </c>
      <c r="Z582">
        <v>2.1</v>
      </c>
      <c r="AA582">
        <v>2.1</v>
      </c>
      <c r="AB582">
        <v>0</v>
      </c>
      <c r="AC582">
        <v>2.1</v>
      </c>
      <c r="AD582">
        <v>0</v>
      </c>
      <c r="AE582">
        <v>0</v>
      </c>
      <c r="AF582">
        <v>0</v>
      </c>
      <c r="AG582">
        <v>0</v>
      </c>
      <c r="AH582">
        <v>0</v>
      </c>
      <c r="AI582">
        <v>1</v>
      </c>
      <c r="AJ582">
        <v>0</v>
      </c>
      <c r="AK582">
        <v>0</v>
      </c>
      <c r="AL582">
        <v>0</v>
      </c>
      <c r="AM582">
        <v>0</v>
      </c>
      <c r="AN582">
        <v>0</v>
      </c>
      <c r="AO582">
        <v>0</v>
      </c>
      <c r="AP582">
        <v>2.1</v>
      </c>
      <c r="AQ582">
        <v>0</v>
      </c>
      <c r="AR582">
        <v>0</v>
      </c>
      <c r="AS582">
        <v>0</v>
      </c>
      <c r="AT582">
        <v>0</v>
      </c>
      <c r="AU582">
        <v>2.2000000000000002</v>
      </c>
      <c r="AV582">
        <v>1</v>
      </c>
      <c r="AW582">
        <v>0</v>
      </c>
      <c r="AX582">
        <v>0</v>
      </c>
      <c r="AY582">
        <v>2.1</v>
      </c>
      <c r="AZ582">
        <v>0</v>
      </c>
      <c r="BA582">
        <v>0</v>
      </c>
      <c r="BB582">
        <v>4.3</v>
      </c>
      <c r="BC582">
        <v>4.3</v>
      </c>
      <c r="BD582">
        <v>2.2000000000000002</v>
      </c>
      <c r="BE582">
        <v>0</v>
      </c>
      <c r="BF582">
        <v>0</v>
      </c>
      <c r="BG582">
        <v>0</v>
      </c>
      <c r="BH582">
        <v>0</v>
      </c>
      <c r="BI582">
        <v>1</v>
      </c>
      <c r="BJ582">
        <v>0</v>
      </c>
      <c r="BK582">
        <v>0</v>
      </c>
    </row>
    <row r="583" spans="1:63" x14ac:dyDescent="0.25">
      <c r="A583" s="3">
        <v>8</v>
      </c>
      <c r="B583" s="1">
        <v>8106</v>
      </c>
      <c r="C583" s="3" t="s">
        <v>768</v>
      </c>
      <c r="D583" t="s">
        <v>1494</v>
      </c>
      <c r="E583" s="3">
        <v>2</v>
      </c>
      <c r="F583" t="s">
        <v>13769</v>
      </c>
      <c r="G583" s="3">
        <v>220104005</v>
      </c>
      <c r="H583">
        <v>220104</v>
      </c>
      <c r="I583" s="3" t="s">
        <v>13768</v>
      </c>
      <c r="J583" t="s">
        <v>10393</v>
      </c>
      <c r="K583" s="3">
        <v>2</v>
      </c>
      <c r="L583">
        <v>2.1</v>
      </c>
      <c r="M583" s="3">
        <v>0</v>
      </c>
      <c r="N583">
        <v>6.4</v>
      </c>
      <c r="O583" s="3">
        <v>2.1</v>
      </c>
      <c r="P583">
        <v>4.3</v>
      </c>
      <c r="Q583" s="3">
        <v>12.9</v>
      </c>
      <c r="R583">
        <v>10.7</v>
      </c>
      <c r="S583" s="3">
        <v>0</v>
      </c>
      <c r="T583" s="3">
        <v>6.5</v>
      </c>
      <c r="U583">
        <v>4.4000000000000004</v>
      </c>
      <c r="V583">
        <v>4.4000000000000004</v>
      </c>
      <c r="W583">
        <v>4.4000000000000004</v>
      </c>
      <c r="X583">
        <v>4.4000000000000004</v>
      </c>
      <c r="Y583">
        <v>4.2</v>
      </c>
      <c r="Z583">
        <v>4.2</v>
      </c>
      <c r="AA583">
        <v>4.2</v>
      </c>
      <c r="AB583">
        <v>8.5</v>
      </c>
      <c r="AC583">
        <v>4.3</v>
      </c>
      <c r="AD583">
        <v>2.2000000000000002</v>
      </c>
      <c r="AE583">
        <v>2.1</v>
      </c>
      <c r="AF583">
        <v>2.2000000000000002</v>
      </c>
      <c r="AG583">
        <v>4.3</v>
      </c>
      <c r="AH583">
        <v>4.4000000000000004</v>
      </c>
      <c r="AI583">
        <v>6.6</v>
      </c>
      <c r="AJ583">
        <v>6.6</v>
      </c>
      <c r="AK583">
        <v>0</v>
      </c>
      <c r="AL583">
        <v>2.1</v>
      </c>
      <c r="AM583">
        <v>6.3</v>
      </c>
      <c r="AN583">
        <v>0</v>
      </c>
      <c r="AO583">
        <v>4.3</v>
      </c>
      <c r="AP583">
        <v>10.7</v>
      </c>
      <c r="AQ583">
        <v>8.6</v>
      </c>
      <c r="AR583">
        <v>2.1</v>
      </c>
      <c r="AS583">
        <v>4.3</v>
      </c>
      <c r="AT583">
        <v>4.3</v>
      </c>
      <c r="AU583">
        <v>6.6</v>
      </c>
      <c r="AV583">
        <v>6.6</v>
      </c>
      <c r="AW583">
        <v>6.6</v>
      </c>
      <c r="AX583">
        <v>2.2000000000000002</v>
      </c>
      <c r="AY583">
        <v>2.1</v>
      </c>
      <c r="AZ583">
        <v>2.1</v>
      </c>
      <c r="BA583">
        <v>2.1</v>
      </c>
      <c r="BB583">
        <v>8.5</v>
      </c>
      <c r="BC583">
        <v>10.7</v>
      </c>
      <c r="BD583">
        <v>6.5</v>
      </c>
      <c r="BE583">
        <v>2.1</v>
      </c>
      <c r="BF583">
        <v>2.2000000000000002</v>
      </c>
      <c r="BG583">
        <v>8.6999999999999993</v>
      </c>
      <c r="BH583">
        <v>2.2000000000000002</v>
      </c>
      <c r="BI583">
        <v>8.8000000000000007</v>
      </c>
      <c r="BJ583">
        <v>8.9</v>
      </c>
      <c r="BK583">
        <v>6.5</v>
      </c>
    </row>
    <row r="584" spans="1:63" x14ac:dyDescent="0.25">
      <c r="A584" s="3">
        <v>8</v>
      </c>
      <c r="B584" s="1">
        <v>8106</v>
      </c>
      <c r="C584" s="3" t="s">
        <v>768</v>
      </c>
      <c r="D584" t="s">
        <v>1494</v>
      </c>
      <c r="E584" s="3">
        <v>3</v>
      </c>
      <c r="F584" t="s">
        <v>13367</v>
      </c>
      <c r="G584" s="3">
        <v>220104005</v>
      </c>
      <c r="H584">
        <v>220104</v>
      </c>
      <c r="I584" s="3" t="s">
        <v>13768</v>
      </c>
      <c r="J584" t="s">
        <v>10393</v>
      </c>
      <c r="K584" s="3">
        <v>3</v>
      </c>
      <c r="L584">
        <v>2.1</v>
      </c>
      <c r="M584" s="3">
        <v>0</v>
      </c>
      <c r="N584">
        <v>6.4</v>
      </c>
      <c r="O584" s="3">
        <v>2.1</v>
      </c>
      <c r="P584">
        <v>4.3</v>
      </c>
      <c r="Q584" s="3">
        <v>10.8</v>
      </c>
      <c r="R584">
        <v>8.5</v>
      </c>
      <c r="S584" s="3">
        <v>0</v>
      </c>
      <c r="T584" s="3">
        <v>6.5</v>
      </c>
      <c r="U584">
        <v>2.2000000000000002</v>
      </c>
      <c r="V584">
        <v>4.4000000000000004</v>
      </c>
      <c r="W584">
        <v>4.4000000000000004</v>
      </c>
      <c r="X584">
        <v>4.4000000000000004</v>
      </c>
      <c r="Y584">
        <v>4.2</v>
      </c>
      <c r="Z584">
        <v>2.1</v>
      </c>
      <c r="AA584">
        <v>2.1</v>
      </c>
      <c r="AB584">
        <v>8.5</v>
      </c>
      <c r="AC584">
        <v>2.1</v>
      </c>
      <c r="AD584">
        <v>2.2000000000000002</v>
      </c>
      <c r="AE584">
        <v>2.1</v>
      </c>
      <c r="AF584">
        <v>2.2000000000000002</v>
      </c>
      <c r="AG584">
        <v>4.3</v>
      </c>
      <c r="AH584">
        <v>4.4000000000000004</v>
      </c>
      <c r="AI584">
        <v>6.6</v>
      </c>
      <c r="AJ584">
        <v>6.6</v>
      </c>
      <c r="AK584">
        <v>0</v>
      </c>
      <c r="AL584">
        <v>2.1</v>
      </c>
      <c r="AM584">
        <v>6.3</v>
      </c>
      <c r="AN584">
        <v>0</v>
      </c>
      <c r="AO584">
        <v>4.3</v>
      </c>
      <c r="AP584">
        <v>8.6</v>
      </c>
      <c r="AQ584">
        <v>8.6</v>
      </c>
      <c r="AR584">
        <v>2.1</v>
      </c>
      <c r="AS584">
        <v>4.3</v>
      </c>
      <c r="AT584">
        <v>4.3</v>
      </c>
      <c r="AU584">
        <v>4.4000000000000004</v>
      </c>
      <c r="AV584">
        <v>6.6</v>
      </c>
      <c r="AW584">
        <v>6.6</v>
      </c>
      <c r="AX584">
        <v>2.2000000000000002</v>
      </c>
      <c r="AY584">
        <v>0</v>
      </c>
      <c r="AZ584">
        <v>2.1</v>
      </c>
      <c r="BA584">
        <v>2.1</v>
      </c>
      <c r="BB584">
        <v>4.3</v>
      </c>
      <c r="BC584">
        <v>6.4</v>
      </c>
      <c r="BD584">
        <v>4.3</v>
      </c>
      <c r="BE584">
        <v>2.1</v>
      </c>
      <c r="BF584">
        <v>2.2000000000000002</v>
      </c>
      <c r="BG584">
        <v>8.6999999999999993</v>
      </c>
      <c r="BH584">
        <v>2.2000000000000002</v>
      </c>
      <c r="BI584">
        <v>8.8000000000000007</v>
      </c>
      <c r="BJ584">
        <v>8.9</v>
      </c>
      <c r="BK584">
        <v>6.5</v>
      </c>
    </row>
    <row r="585" spans="1:63" x14ac:dyDescent="0.25">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1</v>
      </c>
      <c r="Q585" s="3">
        <v>2.2000000000000002</v>
      </c>
      <c r="R585">
        <v>2.1</v>
      </c>
      <c r="S585" s="3">
        <v>0</v>
      </c>
      <c r="T585" s="3">
        <v>0</v>
      </c>
      <c r="U585">
        <v>2.2000000000000002</v>
      </c>
      <c r="V585">
        <v>1</v>
      </c>
      <c r="W585">
        <v>0</v>
      </c>
      <c r="X585">
        <v>0</v>
      </c>
      <c r="Y585">
        <v>0</v>
      </c>
      <c r="Z585">
        <v>2.1</v>
      </c>
      <c r="AA585">
        <v>2.1</v>
      </c>
      <c r="AB585">
        <v>0</v>
      </c>
      <c r="AC585">
        <v>2.1</v>
      </c>
      <c r="AD585">
        <v>0</v>
      </c>
      <c r="AE585">
        <v>0</v>
      </c>
      <c r="AF585">
        <v>0</v>
      </c>
      <c r="AG585">
        <v>0</v>
      </c>
      <c r="AH585">
        <v>0</v>
      </c>
      <c r="AI585">
        <v>1</v>
      </c>
      <c r="AJ585">
        <v>0</v>
      </c>
      <c r="AK585">
        <v>0</v>
      </c>
      <c r="AL585">
        <v>0</v>
      </c>
      <c r="AM585">
        <v>0</v>
      </c>
      <c r="AN585">
        <v>0</v>
      </c>
      <c r="AO585">
        <v>0</v>
      </c>
      <c r="AP585">
        <v>2.1</v>
      </c>
      <c r="AQ585">
        <v>0</v>
      </c>
      <c r="AR585">
        <v>0</v>
      </c>
      <c r="AS585">
        <v>0</v>
      </c>
      <c r="AT585">
        <v>0</v>
      </c>
      <c r="AU585">
        <v>2.2000000000000002</v>
      </c>
      <c r="AV585">
        <v>1</v>
      </c>
      <c r="AW585">
        <v>0</v>
      </c>
      <c r="AX585">
        <v>0</v>
      </c>
      <c r="AY585">
        <v>2.1</v>
      </c>
      <c r="AZ585">
        <v>0</v>
      </c>
      <c r="BA585">
        <v>0</v>
      </c>
      <c r="BB585">
        <v>4.3</v>
      </c>
      <c r="BC585">
        <v>4.3</v>
      </c>
      <c r="BD585">
        <v>2.2000000000000002</v>
      </c>
      <c r="BE585">
        <v>0</v>
      </c>
      <c r="BF585">
        <v>0</v>
      </c>
      <c r="BG585">
        <v>0</v>
      </c>
      <c r="BH585">
        <v>0</v>
      </c>
      <c r="BI585">
        <v>1</v>
      </c>
      <c r="BJ585">
        <v>0</v>
      </c>
      <c r="BK585">
        <v>0</v>
      </c>
    </row>
    <row r="586" spans="1:63" x14ac:dyDescent="0.25">
      <c r="A586" s="3">
        <v>8</v>
      </c>
      <c r="B586" s="1">
        <v>8107</v>
      </c>
      <c r="C586" s="3" t="s">
        <v>768</v>
      </c>
      <c r="D586" t="s">
        <v>1497</v>
      </c>
      <c r="E586" s="3">
        <v>1</v>
      </c>
      <c r="F586" t="s">
        <v>13767</v>
      </c>
      <c r="G586" s="3">
        <v>220104005</v>
      </c>
      <c r="H586">
        <v>220104</v>
      </c>
      <c r="I586" s="3" t="s">
        <v>13768</v>
      </c>
      <c r="J586" t="s">
        <v>10393</v>
      </c>
      <c r="K586" s="3">
        <v>1</v>
      </c>
      <c r="L586">
        <v>0</v>
      </c>
      <c r="M586" s="3">
        <v>0</v>
      </c>
      <c r="N586">
        <v>2.1</v>
      </c>
      <c r="O586" s="3">
        <v>0</v>
      </c>
      <c r="P586">
        <v>1</v>
      </c>
      <c r="Q586" s="3">
        <v>0</v>
      </c>
      <c r="R586">
        <v>0</v>
      </c>
      <c r="S586" s="3">
        <v>0</v>
      </c>
      <c r="T586" s="3">
        <v>0</v>
      </c>
      <c r="U586">
        <v>0</v>
      </c>
      <c r="V586">
        <v>1</v>
      </c>
      <c r="W586">
        <v>2</v>
      </c>
      <c r="X586">
        <v>0</v>
      </c>
      <c r="Y586">
        <v>2.1</v>
      </c>
      <c r="Z586">
        <v>0</v>
      </c>
      <c r="AA586">
        <v>0</v>
      </c>
      <c r="AB586">
        <v>0</v>
      </c>
      <c r="AC586">
        <v>2.1</v>
      </c>
      <c r="AD586">
        <v>0</v>
      </c>
      <c r="AE586">
        <v>0</v>
      </c>
      <c r="AF586">
        <v>0</v>
      </c>
      <c r="AG586">
        <v>0</v>
      </c>
      <c r="AH586">
        <v>0</v>
      </c>
      <c r="AI586">
        <v>1</v>
      </c>
      <c r="AJ586">
        <v>0</v>
      </c>
      <c r="AK586">
        <v>0</v>
      </c>
      <c r="AL586">
        <v>2.1</v>
      </c>
      <c r="AM586">
        <v>0</v>
      </c>
      <c r="AN586">
        <v>0</v>
      </c>
      <c r="AO586">
        <v>0</v>
      </c>
      <c r="AP586">
        <v>1</v>
      </c>
      <c r="AQ586">
        <v>0</v>
      </c>
      <c r="AR586">
        <v>0</v>
      </c>
      <c r="AS586">
        <v>0</v>
      </c>
      <c r="AT586">
        <v>1.8</v>
      </c>
      <c r="AU586">
        <v>0</v>
      </c>
      <c r="AV586">
        <v>1</v>
      </c>
      <c r="AW586">
        <v>0</v>
      </c>
      <c r="AX586">
        <v>0</v>
      </c>
      <c r="AY586">
        <v>0</v>
      </c>
      <c r="AZ586">
        <v>2.1</v>
      </c>
      <c r="BA586">
        <v>0</v>
      </c>
      <c r="BB586">
        <v>0</v>
      </c>
      <c r="BC586">
        <v>1</v>
      </c>
      <c r="BD586">
        <v>2.1</v>
      </c>
      <c r="BE586">
        <v>0</v>
      </c>
      <c r="BF586">
        <v>0</v>
      </c>
      <c r="BG586">
        <v>0</v>
      </c>
      <c r="BH586">
        <v>0</v>
      </c>
      <c r="BI586">
        <v>1</v>
      </c>
      <c r="BJ586">
        <v>0</v>
      </c>
      <c r="BK586">
        <v>0</v>
      </c>
    </row>
    <row r="587" spans="1:63" x14ac:dyDescent="0.25">
      <c r="A587" s="3">
        <v>8</v>
      </c>
      <c r="B587" s="1">
        <v>8107</v>
      </c>
      <c r="C587" s="3" t="s">
        <v>768</v>
      </c>
      <c r="D587" t="s">
        <v>1497</v>
      </c>
      <c r="E587" s="3">
        <v>2</v>
      </c>
      <c r="F587" t="s">
        <v>13769</v>
      </c>
      <c r="G587" s="3">
        <v>220104005</v>
      </c>
      <c r="H587">
        <v>220104</v>
      </c>
      <c r="I587" s="3" t="s">
        <v>13768</v>
      </c>
      <c r="J587" t="s">
        <v>10393</v>
      </c>
      <c r="K587" s="3">
        <v>2</v>
      </c>
      <c r="L587">
        <v>2.1</v>
      </c>
      <c r="M587" s="3">
        <v>8.3000000000000007</v>
      </c>
      <c r="N587">
        <v>10.4</v>
      </c>
      <c r="O587" s="3">
        <v>0</v>
      </c>
      <c r="P587">
        <v>2.1</v>
      </c>
      <c r="Q587" s="3">
        <v>2.1</v>
      </c>
      <c r="R587">
        <v>5.5</v>
      </c>
      <c r="S587" s="3">
        <v>3.6</v>
      </c>
      <c r="T587" s="3">
        <v>0</v>
      </c>
      <c r="U587">
        <v>3.5</v>
      </c>
      <c r="V587">
        <v>3.5</v>
      </c>
      <c r="W587">
        <v>1.7</v>
      </c>
      <c r="X587">
        <v>4</v>
      </c>
      <c r="Y587">
        <v>6.3</v>
      </c>
      <c r="Z587">
        <v>4.2</v>
      </c>
      <c r="AA587">
        <v>8.3000000000000007</v>
      </c>
      <c r="AB587">
        <v>2.1</v>
      </c>
      <c r="AC587">
        <v>10.3</v>
      </c>
      <c r="AD587">
        <v>4.0999999999999996</v>
      </c>
      <c r="AE587">
        <v>7.2</v>
      </c>
      <c r="AF587">
        <v>7.2</v>
      </c>
      <c r="AG587">
        <v>1.8</v>
      </c>
      <c r="AH587">
        <v>1.8</v>
      </c>
      <c r="AI587">
        <v>1</v>
      </c>
      <c r="AJ587">
        <v>8.6999999999999993</v>
      </c>
      <c r="AK587">
        <v>12</v>
      </c>
      <c r="AL587">
        <v>2.1</v>
      </c>
      <c r="AM587">
        <v>2.1</v>
      </c>
      <c r="AN587">
        <v>2.1</v>
      </c>
      <c r="AO587">
        <v>6.2</v>
      </c>
      <c r="AP587">
        <v>2.1</v>
      </c>
      <c r="AQ587">
        <v>10.3</v>
      </c>
      <c r="AR587">
        <v>5.4</v>
      </c>
      <c r="AS587">
        <v>0</v>
      </c>
      <c r="AT587">
        <v>3.5</v>
      </c>
      <c r="AU587">
        <v>1.8</v>
      </c>
      <c r="AV587">
        <v>1.7</v>
      </c>
      <c r="AW587">
        <v>3.5</v>
      </c>
      <c r="AX587">
        <v>4</v>
      </c>
      <c r="AY587">
        <v>6.3</v>
      </c>
      <c r="AZ587">
        <v>8.3000000000000007</v>
      </c>
      <c r="BA587">
        <v>2.1</v>
      </c>
      <c r="BB587">
        <v>6.2</v>
      </c>
      <c r="BC587">
        <v>2.1</v>
      </c>
      <c r="BD587">
        <v>6.2</v>
      </c>
      <c r="BE587">
        <v>5.4</v>
      </c>
      <c r="BF587">
        <v>1.8</v>
      </c>
      <c r="BG587">
        <v>3.5</v>
      </c>
      <c r="BH587">
        <v>5.3</v>
      </c>
      <c r="BI587">
        <v>1.7</v>
      </c>
      <c r="BJ587">
        <v>1.7</v>
      </c>
      <c r="BK587">
        <v>0</v>
      </c>
    </row>
    <row r="588" spans="1:63" x14ac:dyDescent="0.25">
      <c r="A588" s="3">
        <v>8</v>
      </c>
      <c r="B588" s="1">
        <v>8107</v>
      </c>
      <c r="C588" s="3" t="s">
        <v>768</v>
      </c>
      <c r="D588" t="s">
        <v>1497</v>
      </c>
      <c r="E588" s="3">
        <v>3</v>
      </c>
      <c r="F588" t="s">
        <v>13367</v>
      </c>
      <c r="G588" s="3">
        <v>220104005</v>
      </c>
      <c r="H588">
        <v>220104</v>
      </c>
      <c r="I588" s="3" t="s">
        <v>13768</v>
      </c>
      <c r="J588" t="s">
        <v>10393</v>
      </c>
      <c r="K588" s="3">
        <v>3</v>
      </c>
      <c r="L588">
        <v>2.1</v>
      </c>
      <c r="M588" s="3">
        <v>8.3000000000000007</v>
      </c>
      <c r="N588">
        <v>8.3000000000000007</v>
      </c>
      <c r="O588" s="3">
        <v>0</v>
      </c>
      <c r="P588">
        <v>2.1</v>
      </c>
      <c r="Q588" s="3">
        <v>2.1</v>
      </c>
      <c r="R588">
        <v>5.5</v>
      </c>
      <c r="S588" s="3">
        <v>3.6</v>
      </c>
      <c r="T588" s="3">
        <v>0</v>
      </c>
      <c r="U588">
        <v>3.5</v>
      </c>
      <c r="V588">
        <v>3.5</v>
      </c>
      <c r="W588">
        <v>0</v>
      </c>
      <c r="X588">
        <v>4</v>
      </c>
      <c r="Y588">
        <v>4.2</v>
      </c>
      <c r="Z588">
        <v>4.2</v>
      </c>
      <c r="AA588">
        <v>8.3000000000000007</v>
      </c>
      <c r="AB588">
        <v>2.1</v>
      </c>
      <c r="AC588">
        <v>8.1999999999999993</v>
      </c>
      <c r="AD588">
        <v>4.0999999999999996</v>
      </c>
      <c r="AE588">
        <v>7.2</v>
      </c>
      <c r="AF588">
        <v>7.2</v>
      </c>
      <c r="AG588">
        <v>1.8</v>
      </c>
      <c r="AH588">
        <v>1.8</v>
      </c>
      <c r="AI588">
        <v>1</v>
      </c>
      <c r="AJ588">
        <v>8.6999999999999993</v>
      </c>
      <c r="AK588">
        <v>12</v>
      </c>
      <c r="AL588">
        <v>0</v>
      </c>
      <c r="AM588">
        <v>2.1</v>
      </c>
      <c r="AN588">
        <v>2.1</v>
      </c>
      <c r="AO588">
        <v>6.2</v>
      </c>
      <c r="AP588">
        <v>2.1</v>
      </c>
      <c r="AQ588">
        <v>10.3</v>
      </c>
      <c r="AR588">
        <v>5.4</v>
      </c>
      <c r="AS588">
        <v>0</v>
      </c>
      <c r="AT588">
        <v>1.8</v>
      </c>
      <c r="AU588">
        <v>1.8</v>
      </c>
      <c r="AV588">
        <v>1.7</v>
      </c>
      <c r="AW588">
        <v>3.5</v>
      </c>
      <c r="AX588">
        <v>4</v>
      </c>
      <c r="AY588">
        <v>6.3</v>
      </c>
      <c r="AZ588">
        <v>6.2</v>
      </c>
      <c r="BA588">
        <v>2.1</v>
      </c>
      <c r="BB588">
        <v>6.2</v>
      </c>
      <c r="BC588">
        <v>2.1</v>
      </c>
      <c r="BD588">
        <v>4.0999999999999996</v>
      </c>
      <c r="BE588">
        <v>5.4</v>
      </c>
      <c r="BF588">
        <v>1.8</v>
      </c>
      <c r="BG588">
        <v>3.5</v>
      </c>
      <c r="BH588">
        <v>5.3</v>
      </c>
      <c r="BI588">
        <v>1.7</v>
      </c>
      <c r="BJ588">
        <v>1.7</v>
      </c>
      <c r="BK588">
        <v>0</v>
      </c>
    </row>
    <row r="589" spans="1:63" x14ac:dyDescent="0.25">
      <c r="A589" s="3">
        <v>8</v>
      </c>
      <c r="B589" s="1">
        <v>8107</v>
      </c>
      <c r="C589" s="3" t="s">
        <v>768</v>
      </c>
      <c r="D589" t="s">
        <v>1497</v>
      </c>
      <c r="E589" s="3">
        <v>4</v>
      </c>
      <c r="F589" t="s">
        <v>13369</v>
      </c>
      <c r="G589" s="3">
        <v>220104005</v>
      </c>
      <c r="H589">
        <v>220104</v>
      </c>
      <c r="I589" s="3" t="s">
        <v>13768</v>
      </c>
      <c r="J589" t="s">
        <v>10393</v>
      </c>
      <c r="K589" s="3">
        <v>4</v>
      </c>
      <c r="L589">
        <v>0</v>
      </c>
      <c r="M589" s="3">
        <v>0</v>
      </c>
      <c r="N589">
        <v>2.1</v>
      </c>
      <c r="O589" s="3">
        <v>0</v>
      </c>
      <c r="P589">
        <v>1</v>
      </c>
      <c r="Q589" s="3">
        <v>0</v>
      </c>
      <c r="R589">
        <v>0</v>
      </c>
      <c r="S589" s="3">
        <v>0</v>
      </c>
      <c r="T589" s="3">
        <v>0</v>
      </c>
      <c r="U589">
        <v>0</v>
      </c>
      <c r="V589">
        <v>1</v>
      </c>
      <c r="W589">
        <v>1.7</v>
      </c>
      <c r="X589">
        <v>0</v>
      </c>
      <c r="Y589">
        <v>2.1</v>
      </c>
      <c r="Z589">
        <v>0</v>
      </c>
      <c r="AA589">
        <v>0</v>
      </c>
      <c r="AB589">
        <v>0</v>
      </c>
      <c r="AC589">
        <v>2.1</v>
      </c>
      <c r="AD589">
        <v>0</v>
      </c>
      <c r="AE589">
        <v>0</v>
      </c>
      <c r="AF589">
        <v>0</v>
      </c>
      <c r="AG589">
        <v>0</v>
      </c>
      <c r="AH589">
        <v>0</v>
      </c>
      <c r="AI589">
        <v>1</v>
      </c>
      <c r="AJ589">
        <v>0</v>
      </c>
      <c r="AK589">
        <v>0</v>
      </c>
      <c r="AL589">
        <v>2.1</v>
      </c>
      <c r="AM589">
        <v>0</v>
      </c>
      <c r="AN589">
        <v>0</v>
      </c>
      <c r="AO589">
        <v>0</v>
      </c>
      <c r="AP589">
        <v>1</v>
      </c>
      <c r="AQ589">
        <v>0</v>
      </c>
      <c r="AR589">
        <v>0</v>
      </c>
      <c r="AS589">
        <v>0</v>
      </c>
      <c r="AT589">
        <v>1.8</v>
      </c>
      <c r="AU589">
        <v>0</v>
      </c>
      <c r="AV589">
        <v>1</v>
      </c>
      <c r="AW589">
        <v>0</v>
      </c>
      <c r="AX589">
        <v>0</v>
      </c>
      <c r="AY589">
        <v>0</v>
      </c>
      <c r="AZ589">
        <v>2.1</v>
      </c>
      <c r="BA589">
        <v>0</v>
      </c>
      <c r="BB589">
        <v>0</v>
      </c>
      <c r="BC589">
        <v>1</v>
      </c>
      <c r="BD589">
        <v>2.1</v>
      </c>
      <c r="BE589">
        <v>0</v>
      </c>
      <c r="BF589">
        <v>0</v>
      </c>
      <c r="BG589">
        <v>0</v>
      </c>
      <c r="BH589">
        <v>0</v>
      </c>
      <c r="BI589">
        <v>1</v>
      </c>
      <c r="BJ589">
        <v>0</v>
      </c>
      <c r="BK589">
        <v>0</v>
      </c>
    </row>
    <row r="590" spans="1:63" x14ac:dyDescent="0.25">
      <c r="A590" s="3">
        <v>8</v>
      </c>
      <c r="B590" s="1">
        <v>8108</v>
      </c>
      <c r="C590" s="3" t="s">
        <v>768</v>
      </c>
      <c r="D590" t="s">
        <v>13771</v>
      </c>
      <c r="E590" s="3">
        <v>1</v>
      </c>
      <c r="F590" t="s">
        <v>13767</v>
      </c>
      <c r="G590" s="3">
        <v>220104005</v>
      </c>
      <c r="H590">
        <v>220104</v>
      </c>
      <c r="I590" s="3" t="s">
        <v>13768</v>
      </c>
      <c r="J590" t="s">
        <v>10393</v>
      </c>
      <c r="K590" s="3">
        <v>1</v>
      </c>
      <c r="L590">
        <v>0.9</v>
      </c>
      <c r="M590" s="3">
        <v>0</v>
      </c>
      <c r="N590">
        <v>2.6</v>
      </c>
      <c r="O590" s="3">
        <v>0.8</v>
      </c>
      <c r="P590">
        <v>0.8</v>
      </c>
      <c r="Q590" s="3">
        <v>0</v>
      </c>
      <c r="R590">
        <v>0</v>
      </c>
      <c r="S590" s="3">
        <v>0</v>
      </c>
      <c r="T590" s="3">
        <v>0</v>
      </c>
      <c r="U590">
        <v>0.7</v>
      </c>
      <c r="V590">
        <v>1</v>
      </c>
      <c r="W590">
        <v>0.7</v>
      </c>
      <c r="X590">
        <v>0.7</v>
      </c>
      <c r="Y590">
        <v>0</v>
      </c>
      <c r="Z590">
        <v>0</v>
      </c>
      <c r="AA590">
        <v>0</v>
      </c>
      <c r="AB590">
        <v>0.8</v>
      </c>
      <c r="AC590">
        <v>1</v>
      </c>
      <c r="AD590">
        <v>0</v>
      </c>
      <c r="AE590">
        <v>0</v>
      </c>
      <c r="AF590">
        <v>0</v>
      </c>
      <c r="AG590">
        <v>0</v>
      </c>
      <c r="AH590">
        <v>1.4</v>
      </c>
      <c r="AI590">
        <v>0.7</v>
      </c>
      <c r="AJ590">
        <v>0</v>
      </c>
      <c r="AK590">
        <v>0</v>
      </c>
      <c r="AL590">
        <v>0.9</v>
      </c>
      <c r="AM590">
        <v>0</v>
      </c>
      <c r="AN590">
        <v>0</v>
      </c>
      <c r="AO590">
        <v>0</v>
      </c>
      <c r="AP590">
        <v>1</v>
      </c>
      <c r="AQ590">
        <v>0</v>
      </c>
      <c r="AR590">
        <v>0</v>
      </c>
      <c r="AS590">
        <v>0</v>
      </c>
      <c r="AT590">
        <v>0</v>
      </c>
      <c r="AU590">
        <v>0</v>
      </c>
      <c r="AV590">
        <v>1</v>
      </c>
      <c r="AW590">
        <v>0</v>
      </c>
      <c r="AX590">
        <v>0</v>
      </c>
      <c r="AY590">
        <v>0.9</v>
      </c>
      <c r="AZ590">
        <v>0</v>
      </c>
      <c r="BA590">
        <v>0</v>
      </c>
      <c r="BB590">
        <v>1.7</v>
      </c>
      <c r="BC590">
        <v>1</v>
      </c>
      <c r="BD590">
        <v>0</v>
      </c>
      <c r="BE590">
        <v>0</v>
      </c>
      <c r="BF590">
        <v>0</v>
      </c>
      <c r="BG590">
        <v>0</v>
      </c>
      <c r="BH590">
        <v>0</v>
      </c>
      <c r="BI590">
        <v>1</v>
      </c>
      <c r="BJ590">
        <v>0.9</v>
      </c>
      <c r="BK590">
        <v>0</v>
      </c>
    </row>
    <row r="591" spans="1:63" x14ac:dyDescent="0.25">
      <c r="A591" s="3">
        <v>8</v>
      </c>
      <c r="B591" s="1">
        <v>8108</v>
      </c>
      <c r="C591" s="3" t="s">
        <v>768</v>
      </c>
      <c r="D591" t="s">
        <v>13771</v>
      </c>
      <c r="E591" s="3">
        <v>2</v>
      </c>
      <c r="F591" t="s">
        <v>13769</v>
      </c>
      <c r="G591" s="3">
        <v>220104005</v>
      </c>
      <c r="H591">
        <v>220104</v>
      </c>
      <c r="I591" s="3" t="s">
        <v>13768</v>
      </c>
      <c r="J591" t="s">
        <v>10393</v>
      </c>
      <c r="K591" s="3">
        <v>2</v>
      </c>
      <c r="L591">
        <v>1.8</v>
      </c>
      <c r="M591" s="3">
        <v>3.6</v>
      </c>
      <c r="N591">
        <v>5.2</v>
      </c>
      <c r="O591" s="3">
        <v>3.4</v>
      </c>
      <c r="P591">
        <v>3.3</v>
      </c>
      <c r="Q591" s="3">
        <v>5.5</v>
      </c>
      <c r="R591">
        <v>0</v>
      </c>
      <c r="S591" s="3">
        <v>0</v>
      </c>
      <c r="T591" s="3">
        <v>1</v>
      </c>
      <c r="U591">
        <v>4.8</v>
      </c>
      <c r="V591">
        <v>0.9</v>
      </c>
      <c r="W591">
        <v>4.5999999999999996</v>
      </c>
      <c r="X591">
        <v>6.9</v>
      </c>
      <c r="Y591">
        <v>8.3000000000000007</v>
      </c>
      <c r="Z591">
        <v>8</v>
      </c>
      <c r="AA591">
        <v>0.9</v>
      </c>
      <c r="AB591">
        <v>5.9</v>
      </c>
      <c r="AC591">
        <v>4.9000000000000004</v>
      </c>
      <c r="AD591">
        <v>6.3</v>
      </c>
      <c r="AE591">
        <v>3</v>
      </c>
      <c r="AF591">
        <v>3.9</v>
      </c>
      <c r="AG591">
        <v>0</v>
      </c>
      <c r="AH591">
        <v>4.7</v>
      </c>
      <c r="AI591">
        <v>9.4</v>
      </c>
      <c r="AJ591">
        <v>5.6</v>
      </c>
      <c r="AK591">
        <v>2.1</v>
      </c>
      <c r="AL591">
        <v>9.1999999999999993</v>
      </c>
      <c r="AM591">
        <v>4.5</v>
      </c>
      <c r="AN591">
        <v>3.5</v>
      </c>
      <c r="AO591">
        <v>3.4</v>
      </c>
      <c r="AP591">
        <v>1.6</v>
      </c>
      <c r="AQ591">
        <v>0.8</v>
      </c>
      <c r="AR591">
        <v>2.9</v>
      </c>
      <c r="AS591">
        <v>1.9</v>
      </c>
      <c r="AT591">
        <v>4.8</v>
      </c>
      <c r="AU591">
        <v>0.9</v>
      </c>
      <c r="AV591">
        <v>3.7</v>
      </c>
      <c r="AW591">
        <v>6.5</v>
      </c>
      <c r="AX591">
        <v>4.0999999999999996</v>
      </c>
      <c r="AY591">
        <v>1.8</v>
      </c>
      <c r="AZ591">
        <v>4.5</v>
      </c>
      <c r="BA591">
        <v>0</v>
      </c>
      <c r="BB591">
        <v>5</v>
      </c>
      <c r="BC591">
        <v>2.4</v>
      </c>
      <c r="BD591">
        <v>3.2</v>
      </c>
      <c r="BE591">
        <v>3.9</v>
      </c>
      <c r="BF591">
        <v>1.9</v>
      </c>
      <c r="BG591">
        <v>2.9</v>
      </c>
      <c r="BH591">
        <v>2.8</v>
      </c>
      <c r="BI591">
        <v>5.6</v>
      </c>
      <c r="BJ591">
        <v>8.3000000000000007</v>
      </c>
      <c r="BK591">
        <v>1</v>
      </c>
    </row>
    <row r="592" spans="1:63" x14ac:dyDescent="0.25">
      <c r="A592" s="3">
        <v>8</v>
      </c>
      <c r="B592" s="1">
        <v>8108</v>
      </c>
      <c r="C592" s="3" t="s">
        <v>768</v>
      </c>
      <c r="D592" t="s">
        <v>13771</v>
      </c>
      <c r="E592" s="3">
        <v>3</v>
      </c>
      <c r="F592" t="s">
        <v>13367</v>
      </c>
      <c r="G592" s="3">
        <v>220104005</v>
      </c>
      <c r="H592">
        <v>220104</v>
      </c>
      <c r="I592" s="3" t="s">
        <v>13768</v>
      </c>
      <c r="J592" t="s">
        <v>10393</v>
      </c>
      <c r="K592" s="3">
        <v>3</v>
      </c>
      <c r="L592">
        <v>0.9</v>
      </c>
      <c r="M592" s="3">
        <v>3.6</v>
      </c>
      <c r="N592">
        <v>4.3</v>
      </c>
      <c r="O592" s="3">
        <v>2.5</v>
      </c>
      <c r="P592">
        <v>2.4</v>
      </c>
      <c r="Q592" s="3">
        <v>5.5</v>
      </c>
      <c r="R592">
        <v>0</v>
      </c>
      <c r="S592" s="3">
        <v>0</v>
      </c>
      <c r="T592" s="3">
        <v>1</v>
      </c>
      <c r="U592">
        <v>3.8</v>
      </c>
      <c r="V592">
        <v>0.9</v>
      </c>
      <c r="W592">
        <v>3.7</v>
      </c>
      <c r="X592">
        <v>5.5</v>
      </c>
      <c r="Y592">
        <v>8.3000000000000007</v>
      </c>
      <c r="Z592">
        <v>8</v>
      </c>
      <c r="AA592">
        <v>0.9</v>
      </c>
      <c r="AB592">
        <v>5</v>
      </c>
      <c r="AC592">
        <v>4.9000000000000004</v>
      </c>
      <c r="AD592">
        <v>6.3</v>
      </c>
      <c r="AE592">
        <v>3</v>
      </c>
      <c r="AF592">
        <v>3.9</v>
      </c>
      <c r="AG592">
        <v>0</v>
      </c>
      <c r="AH592">
        <v>2.8</v>
      </c>
      <c r="AI592">
        <v>7.5</v>
      </c>
      <c r="AJ592">
        <v>5.6</v>
      </c>
      <c r="AK592">
        <v>2.1</v>
      </c>
      <c r="AL592">
        <v>8.3000000000000007</v>
      </c>
      <c r="AM592">
        <v>4.5</v>
      </c>
      <c r="AN592">
        <v>3.5</v>
      </c>
      <c r="AO592">
        <v>3.4</v>
      </c>
      <c r="AP592">
        <v>1.6</v>
      </c>
      <c r="AQ592">
        <v>0.8</v>
      </c>
      <c r="AR592">
        <v>2.9</v>
      </c>
      <c r="AS592">
        <v>1.9</v>
      </c>
      <c r="AT592">
        <v>4.8</v>
      </c>
      <c r="AU592">
        <v>0.9</v>
      </c>
      <c r="AV592">
        <v>3.7</v>
      </c>
      <c r="AW592">
        <v>6.5</v>
      </c>
      <c r="AX592">
        <v>4.0999999999999996</v>
      </c>
      <c r="AY592">
        <v>0.9</v>
      </c>
      <c r="AZ592">
        <v>4.5</v>
      </c>
      <c r="BA592">
        <v>0</v>
      </c>
      <c r="BB592">
        <v>3.4</v>
      </c>
      <c r="BC592">
        <v>2.4</v>
      </c>
      <c r="BD592">
        <v>3.2</v>
      </c>
      <c r="BE592">
        <v>3.9</v>
      </c>
      <c r="BF592">
        <v>1.9</v>
      </c>
      <c r="BG592">
        <v>2.9</v>
      </c>
      <c r="BH592">
        <v>2.8</v>
      </c>
      <c r="BI592">
        <v>5.6</v>
      </c>
      <c r="BJ592">
        <v>7.4</v>
      </c>
      <c r="BK592">
        <v>1</v>
      </c>
    </row>
    <row r="593" spans="1:63" x14ac:dyDescent="0.25">
      <c r="A593" s="3">
        <v>8</v>
      </c>
      <c r="B593" s="1">
        <v>8108</v>
      </c>
      <c r="C593" s="3" t="s">
        <v>768</v>
      </c>
      <c r="D593" t="s">
        <v>13771</v>
      </c>
      <c r="E593" s="3">
        <v>4</v>
      </c>
      <c r="F593" t="s">
        <v>13369</v>
      </c>
      <c r="G593" s="3">
        <v>220104005</v>
      </c>
      <c r="H593">
        <v>220104</v>
      </c>
      <c r="I593" s="3" t="s">
        <v>13768</v>
      </c>
      <c r="J593" t="s">
        <v>10393</v>
      </c>
      <c r="K593" s="3">
        <v>4</v>
      </c>
      <c r="L593">
        <v>0.9</v>
      </c>
      <c r="M593" s="3">
        <v>0</v>
      </c>
      <c r="N593">
        <v>0.9</v>
      </c>
      <c r="O593" s="3">
        <v>0.8</v>
      </c>
      <c r="P593">
        <v>0.8</v>
      </c>
      <c r="Q593" s="3">
        <v>0</v>
      </c>
      <c r="R593">
        <v>0</v>
      </c>
      <c r="S593" s="3">
        <v>0</v>
      </c>
      <c r="T593" s="3">
        <v>0</v>
      </c>
      <c r="U593">
        <v>1</v>
      </c>
      <c r="V593">
        <v>1</v>
      </c>
      <c r="W593">
        <v>0.9</v>
      </c>
      <c r="X593">
        <v>1.4</v>
      </c>
      <c r="Y593">
        <v>0</v>
      </c>
      <c r="Z593">
        <v>0</v>
      </c>
      <c r="AA593">
        <v>0</v>
      </c>
      <c r="AB593">
        <v>0.8</v>
      </c>
      <c r="AC593">
        <v>1</v>
      </c>
      <c r="AD593">
        <v>0</v>
      </c>
      <c r="AE593">
        <v>0</v>
      </c>
      <c r="AF593">
        <v>0</v>
      </c>
      <c r="AG593">
        <v>0</v>
      </c>
      <c r="AH593">
        <v>1.9</v>
      </c>
      <c r="AI593">
        <v>1.9</v>
      </c>
      <c r="AJ593">
        <v>0</v>
      </c>
      <c r="AK593">
        <v>0</v>
      </c>
      <c r="AL593">
        <v>0.9</v>
      </c>
      <c r="AM593">
        <v>0</v>
      </c>
      <c r="AN593">
        <v>0</v>
      </c>
      <c r="AO593">
        <v>0</v>
      </c>
      <c r="AP593">
        <v>1</v>
      </c>
      <c r="AQ593">
        <v>0</v>
      </c>
      <c r="AR593">
        <v>0</v>
      </c>
      <c r="AS593">
        <v>0</v>
      </c>
      <c r="AT593">
        <v>0</v>
      </c>
      <c r="AU593">
        <v>0</v>
      </c>
      <c r="AV593">
        <v>1</v>
      </c>
      <c r="AW593">
        <v>0</v>
      </c>
      <c r="AX593">
        <v>0</v>
      </c>
      <c r="AY593">
        <v>0.9</v>
      </c>
      <c r="AZ593">
        <v>0</v>
      </c>
      <c r="BA593">
        <v>0</v>
      </c>
      <c r="BB593">
        <v>1.7</v>
      </c>
      <c r="BC593">
        <v>1</v>
      </c>
      <c r="BD593">
        <v>0</v>
      </c>
      <c r="BE593">
        <v>0</v>
      </c>
      <c r="BF593">
        <v>0</v>
      </c>
      <c r="BG593">
        <v>0</v>
      </c>
      <c r="BH593">
        <v>0</v>
      </c>
      <c r="BI593">
        <v>1</v>
      </c>
      <c r="BJ593">
        <v>0.9</v>
      </c>
      <c r="BK593">
        <v>0</v>
      </c>
    </row>
    <row r="594" spans="1:63" x14ac:dyDescent="0.25">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1</v>
      </c>
      <c r="Q594" s="3">
        <v>0</v>
      </c>
      <c r="R594">
        <v>0</v>
      </c>
      <c r="S594" s="3">
        <v>0</v>
      </c>
      <c r="T594" s="3">
        <v>0</v>
      </c>
      <c r="U594">
        <v>0</v>
      </c>
      <c r="V594">
        <v>1</v>
      </c>
      <c r="W594">
        <v>6.8</v>
      </c>
      <c r="X594">
        <v>0</v>
      </c>
      <c r="Y594">
        <v>0</v>
      </c>
      <c r="Z594">
        <v>0</v>
      </c>
      <c r="AA594">
        <v>0</v>
      </c>
      <c r="AB594">
        <v>0</v>
      </c>
      <c r="AC594">
        <v>1</v>
      </c>
      <c r="AD594">
        <v>0</v>
      </c>
      <c r="AE594">
        <v>0</v>
      </c>
      <c r="AF594">
        <v>0</v>
      </c>
      <c r="AG594">
        <v>0</v>
      </c>
      <c r="AH594">
        <v>0</v>
      </c>
      <c r="AI594">
        <v>1</v>
      </c>
      <c r="AJ594">
        <v>0</v>
      </c>
      <c r="AK594">
        <v>0</v>
      </c>
      <c r="AL594">
        <v>0</v>
      </c>
      <c r="AM594">
        <v>0</v>
      </c>
      <c r="AN594">
        <v>0</v>
      </c>
      <c r="AO594">
        <v>0</v>
      </c>
      <c r="AP594">
        <v>1</v>
      </c>
      <c r="AQ594">
        <v>0</v>
      </c>
      <c r="AR594">
        <v>0</v>
      </c>
      <c r="AS594">
        <v>0</v>
      </c>
      <c r="AT594">
        <v>0</v>
      </c>
      <c r="AU594">
        <v>0</v>
      </c>
      <c r="AV594">
        <v>1</v>
      </c>
      <c r="AW594">
        <v>0</v>
      </c>
      <c r="AX594">
        <v>0</v>
      </c>
      <c r="AY594">
        <v>0</v>
      </c>
      <c r="AZ594">
        <v>0</v>
      </c>
      <c r="BA594">
        <v>0</v>
      </c>
      <c r="BB594">
        <v>0</v>
      </c>
      <c r="BC594">
        <v>1</v>
      </c>
      <c r="BD594">
        <v>7</v>
      </c>
      <c r="BE594">
        <v>0</v>
      </c>
      <c r="BF594">
        <v>0</v>
      </c>
      <c r="BG594">
        <v>0</v>
      </c>
      <c r="BH594">
        <v>0</v>
      </c>
      <c r="BI594">
        <v>1</v>
      </c>
      <c r="BJ594">
        <v>0</v>
      </c>
      <c r="BK594">
        <v>0</v>
      </c>
    </row>
    <row r="595" spans="1:63" x14ac:dyDescent="0.25">
      <c r="A595" s="3">
        <v>8</v>
      </c>
      <c r="B595" s="1">
        <v>8109</v>
      </c>
      <c r="C595" s="3" t="s">
        <v>768</v>
      </c>
      <c r="D595" t="s">
        <v>1503</v>
      </c>
      <c r="E595" s="3">
        <v>2</v>
      </c>
      <c r="F595" t="s">
        <v>13769</v>
      </c>
      <c r="G595" s="3">
        <v>220104005</v>
      </c>
      <c r="H595">
        <v>220104</v>
      </c>
      <c r="I595" s="3" t="s">
        <v>13768</v>
      </c>
      <c r="J595" t="s">
        <v>10393</v>
      </c>
      <c r="K595" s="3">
        <v>2</v>
      </c>
      <c r="L595">
        <v>0</v>
      </c>
      <c r="M595" s="3">
        <v>7.1</v>
      </c>
      <c r="N595">
        <v>7.1</v>
      </c>
      <c r="O595" s="3">
        <v>14.1</v>
      </c>
      <c r="P595">
        <v>7</v>
      </c>
      <c r="Q595" s="3">
        <v>7</v>
      </c>
      <c r="R595">
        <v>7.4</v>
      </c>
      <c r="S595" s="3">
        <v>0</v>
      </c>
      <c r="T595" s="3">
        <v>0</v>
      </c>
      <c r="U595">
        <v>0</v>
      </c>
      <c r="V595">
        <v>1</v>
      </c>
      <c r="W595">
        <v>29.2</v>
      </c>
      <c r="X595">
        <v>0</v>
      </c>
      <c r="Y595">
        <v>0</v>
      </c>
      <c r="Z595">
        <v>7.1</v>
      </c>
      <c r="AA595">
        <v>0</v>
      </c>
      <c r="AB595">
        <v>7</v>
      </c>
      <c r="AC595">
        <v>7</v>
      </c>
      <c r="AD595">
        <v>0</v>
      </c>
      <c r="AE595">
        <v>0</v>
      </c>
      <c r="AF595">
        <v>0</v>
      </c>
      <c r="AG595">
        <v>0</v>
      </c>
      <c r="AH595">
        <v>0</v>
      </c>
      <c r="AI595">
        <v>1</v>
      </c>
      <c r="AJ595">
        <v>14.6</v>
      </c>
      <c r="AK595">
        <v>0</v>
      </c>
      <c r="AL595">
        <v>0</v>
      </c>
      <c r="AM595">
        <v>0</v>
      </c>
      <c r="AN595">
        <v>7.1</v>
      </c>
      <c r="AO595">
        <v>7</v>
      </c>
      <c r="AP595">
        <v>1</v>
      </c>
      <c r="AQ595">
        <v>0</v>
      </c>
      <c r="AR595">
        <v>0</v>
      </c>
      <c r="AS595">
        <v>0</v>
      </c>
      <c r="AT595">
        <v>7.3</v>
      </c>
      <c r="AU595">
        <v>0</v>
      </c>
      <c r="AV595">
        <v>7.3</v>
      </c>
      <c r="AW595">
        <v>7.3</v>
      </c>
      <c r="AX595">
        <v>6.8</v>
      </c>
      <c r="AY595">
        <v>0</v>
      </c>
      <c r="AZ595">
        <v>7.1</v>
      </c>
      <c r="BA595">
        <v>0</v>
      </c>
      <c r="BB595">
        <v>0</v>
      </c>
      <c r="BC595">
        <v>1</v>
      </c>
      <c r="BD595">
        <v>20.9</v>
      </c>
      <c r="BE595">
        <v>0</v>
      </c>
      <c r="BF595">
        <v>0</v>
      </c>
      <c r="BG595">
        <v>7.3</v>
      </c>
      <c r="BH595">
        <v>0</v>
      </c>
      <c r="BI595">
        <v>14.6</v>
      </c>
      <c r="BJ595">
        <v>7.3</v>
      </c>
      <c r="BK595">
        <v>0</v>
      </c>
    </row>
    <row r="596" spans="1:63" x14ac:dyDescent="0.25">
      <c r="A596" s="3">
        <v>8</v>
      </c>
      <c r="B596" s="1">
        <v>8109</v>
      </c>
      <c r="C596" s="3" t="s">
        <v>768</v>
      </c>
      <c r="D596" t="s">
        <v>1503</v>
      </c>
      <c r="E596" s="3">
        <v>3</v>
      </c>
      <c r="F596" t="s">
        <v>13367</v>
      </c>
      <c r="G596" s="3">
        <v>220104005</v>
      </c>
      <c r="H596">
        <v>220104</v>
      </c>
      <c r="I596" s="3" t="s">
        <v>13768</v>
      </c>
      <c r="J596" t="s">
        <v>10393</v>
      </c>
      <c r="K596" s="3">
        <v>3</v>
      </c>
      <c r="L596">
        <v>0</v>
      </c>
      <c r="M596" s="3">
        <v>7.1</v>
      </c>
      <c r="N596">
        <v>7.1</v>
      </c>
      <c r="O596" s="3">
        <v>14.1</v>
      </c>
      <c r="P596">
        <v>7</v>
      </c>
      <c r="Q596" s="3">
        <v>7</v>
      </c>
      <c r="R596">
        <v>7.4</v>
      </c>
      <c r="S596" s="3">
        <v>0</v>
      </c>
      <c r="T596" s="3">
        <v>0</v>
      </c>
      <c r="U596">
        <v>0</v>
      </c>
      <c r="V596">
        <v>1</v>
      </c>
      <c r="W596">
        <v>21.9</v>
      </c>
      <c r="X596">
        <v>0</v>
      </c>
      <c r="Y596">
        <v>0</v>
      </c>
      <c r="Z596">
        <v>7.1</v>
      </c>
      <c r="AA596">
        <v>0</v>
      </c>
      <c r="AB596">
        <v>7</v>
      </c>
      <c r="AC596">
        <v>7</v>
      </c>
      <c r="AD596">
        <v>0</v>
      </c>
      <c r="AE596">
        <v>0</v>
      </c>
      <c r="AF596">
        <v>0</v>
      </c>
      <c r="AG596">
        <v>0</v>
      </c>
      <c r="AH596">
        <v>0</v>
      </c>
      <c r="AI596">
        <v>1</v>
      </c>
      <c r="AJ596">
        <v>14.6</v>
      </c>
      <c r="AK596">
        <v>0</v>
      </c>
      <c r="AL596">
        <v>0</v>
      </c>
      <c r="AM596">
        <v>0</v>
      </c>
      <c r="AN596">
        <v>7.1</v>
      </c>
      <c r="AO596">
        <v>7</v>
      </c>
      <c r="AP596">
        <v>1</v>
      </c>
      <c r="AQ596">
        <v>0</v>
      </c>
      <c r="AR596">
        <v>0</v>
      </c>
      <c r="AS596">
        <v>0</v>
      </c>
      <c r="AT596">
        <v>7.3</v>
      </c>
      <c r="AU596">
        <v>0</v>
      </c>
      <c r="AV596">
        <v>7.3</v>
      </c>
      <c r="AW596">
        <v>7.3</v>
      </c>
      <c r="AX596">
        <v>6.8</v>
      </c>
      <c r="AY596">
        <v>0</v>
      </c>
      <c r="AZ596">
        <v>7.1</v>
      </c>
      <c r="BA596">
        <v>0</v>
      </c>
      <c r="BB596">
        <v>0</v>
      </c>
      <c r="BC596">
        <v>1</v>
      </c>
      <c r="BD596">
        <v>13.9</v>
      </c>
      <c r="BE596">
        <v>0</v>
      </c>
      <c r="BF596">
        <v>0</v>
      </c>
      <c r="BG596">
        <v>7.3</v>
      </c>
      <c r="BH596">
        <v>0</v>
      </c>
      <c r="BI596">
        <v>14.6</v>
      </c>
      <c r="BJ596">
        <v>7.3</v>
      </c>
      <c r="BK596">
        <v>0</v>
      </c>
    </row>
    <row r="597" spans="1:63" x14ac:dyDescent="0.25">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1</v>
      </c>
      <c r="Q597" s="3">
        <v>0</v>
      </c>
      <c r="R597">
        <v>0</v>
      </c>
      <c r="S597" s="3">
        <v>0</v>
      </c>
      <c r="T597" s="3">
        <v>0</v>
      </c>
      <c r="U597">
        <v>0</v>
      </c>
      <c r="V597">
        <v>1</v>
      </c>
      <c r="W597">
        <v>7.3</v>
      </c>
      <c r="X597">
        <v>0</v>
      </c>
      <c r="Y597">
        <v>0</v>
      </c>
      <c r="Z597">
        <v>0</v>
      </c>
      <c r="AA597">
        <v>0</v>
      </c>
      <c r="AB597">
        <v>0</v>
      </c>
      <c r="AC597">
        <v>1</v>
      </c>
      <c r="AD597">
        <v>0</v>
      </c>
      <c r="AE597">
        <v>0</v>
      </c>
      <c r="AF597">
        <v>0</v>
      </c>
      <c r="AG597">
        <v>0</v>
      </c>
      <c r="AH597">
        <v>0</v>
      </c>
      <c r="AI597">
        <v>1</v>
      </c>
      <c r="AJ597">
        <v>0</v>
      </c>
      <c r="AK597">
        <v>0</v>
      </c>
      <c r="AL597">
        <v>0</v>
      </c>
      <c r="AM597">
        <v>0</v>
      </c>
      <c r="AN597">
        <v>0</v>
      </c>
      <c r="AO597">
        <v>0</v>
      </c>
      <c r="AP597">
        <v>1</v>
      </c>
      <c r="AQ597">
        <v>0</v>
      </c>
      <c r="AR597">
        <v>0</v>
      </c>
      <c r="AS597">
        <v>0</v>
      </c>
      <c r="AT597">
        <v>0</v>
      </c>
      <c r="AU597">
        <v>0</v>
      </c>
      <c r="AV597">
        <v>1</v>
      </c>
      <c r="AW597">
        <v>0</v>
      </c>
      <c r="AX597">
        <v>0</v>
      </c>
      <c r="AY597">
        <v>0</v>
      </c>
      <c r="AZ597">
        <v>0</v>
      </c>
      <c r="BA597">
        <v>0</v>
      </c>
      <c r="BB597">
        <v>0</v>
      </c>
      <c r="BC597">
        <v>1</v>
      </c>
      <c r="BD597">
        <v>7</v>
      </c>
      <c r="BE597">
        <v>0</v>
      </c>
      <c r="BF597">
        <v>0</v>
      </c>
      <c r="BG597">
        <v>0</v>
      </c>
      <c r="BH597">
        <v>0</v>
      </c>
      <c r="BI597">
        <v>1</v>
      </c>
      <c r="BJ597">
        <v>0</v>
      </c>
      <c r="BK597">
        <v>0</v>
      </c>
    </row>
    <row r="598" spans="1:63" x14ac:dyDescent="0.25">
      <c r="A598" s="3">
        <v>8</v>
      </c>
      <c r="B598" s="1">
        <v>8110</v>
      </c>
      <c r="C598" s="3" t="s">
        <v>768</v>
      </c>
      <c r="D598" t="s">
        <v>1506</v>
      </c>
      <c r="E598" s="3">
        <v>1</v>
      </c>
      <c r="F598" t="s">
        <v>13767</v>
      </c>
      <c r="G598" s="3">
        <v>220104005</v>
      </c>
      <c r="H598">
        <v>220104</v>
      </c>
      <c r="I598" s="3" t="s">
        <v>13768</v>
      </c>
      <c r="J598" t="s">
        <v>10393</v>
      </c>
      <c r="K598" s="3">
        <v>1</v>
      </c>
      <c r="L598">
        <v>0.6</v>
      </c>
      <c r="M598" s="3">
        <v>1.9</v>
      </c>
      <c r="N598">
        <v>1.3</v>
      </c>
      <c r="O598" s="3">
        <v>1.3</v>
      </c>
      <c r="P598">
        <v>0.6</v>
      </c>
      <c r="Q598" s="3">
        <v>0.6</v>
      </c>
      <c r="R598">
        <v>0</v>
      </c>
      <c r="S598" s="3">
        <v>0</v>
      </c>
      <c r="T598" s="3">
        <v>0</v>
      </c>
      <c r="U598">
        <v>0</v>
      </c>
      <c r="V598">
        <v>0.6</v>
      </c>
      <c r="W598">
        <v>0</v>
      </c>
      <c r="X598">
        <v>0</v>
      </c>
      <c r="Y598">
        <v>1.2</v>
      </c>
      <c r="Z598">
        <v>0</v>
      </c>
      <c r="AA598">
        <v>0</v>
      </c>
      <c r="AB598">
        <v>0</v>
      </c>
      <c r="AC598">
        <v>1</v>
      </c>
      <c r="AD598">
        <v>1.3</v>
      </c>
      <c r="AE598">
        <v>0</v>
      </c>
      <c r="AF598">
        <v>0</v>
      </c>
      <c r="AG598">
        <v>0</v>
      </c>
      <c r="AH598">
        <v>0</v>
      </c>
      <c r="AI598">
        <v>0.6</v>
      </c>
      <c r="AJ598">
        <v>0</v>
      </c>
      <c r="AK598">
        <v>0.6</v>
      </c>
      <c r="AL598">
        <v>0</v>
      </c>
      <c r="AM598">
        <v>0.6</v>
      </c>
      <c r="AN598">
        <v>0</v>
      </c>
      <c r="AO598">
        <v>1.9</v>
      </c>
      <c r="AP598">
        <v>1.3</v>
      </c>
      <c r="AQ598">
        <v>0.6</v>
      </c>
      <c r="AR598">
        <v>0</v>
      </c>
      <c r="AS598">
        <v>0</v>
      </c>
      <c r="AT598">
        <v>0</v>
      </c>
      <c r="AU598">
        <v>0</v>
      </c>
      <c r="AV598">
        <v>1</v>
      </c>
      <c r="AW598">
        <v>0</v>
      </c>
      <c r="AX598">
        <v>0</v>
      </c>
      <c r="AY598">
        <v>1.2</v>
      </c>
      <c r="AZ598">
        <v>0</v>
      </c>
      <c r="BA598">
        <v>1.3</v>
      </c>
      <c r="BB598">
        <v>1.3</v>
      </c>
      <c r="BC598">
        <v>0.6</v>
      </c>
      <c r="BD598">
        <v>0.6</v>
      </c>
      <c r="BE598">
        <v>0.6</v>
      </c>
      <c r="BF598">
        <v>0</v>
      </c>
      <c r="BG598">
        <v>0.6</v>
      </c>
      <c r="BH598">
        <v>1.2</v>
      </c>
      <c r="BI598">
        <v>1</v>
      </c>
      <c r="BJ598">
        <v>0</v>
      </c>
      <c r="BK598">
        <v>0</v>
      </c>
    </row>
    <row r="599" spans="1:63" x14ac:dyDescent="0.25">
      <c r="A599" s="3">
        <v>8</v>
      </c>
      <c r="B599" s="1">
        <v>8110</v>
      </c>
      <c r="C599" s="3" t="s">
        <v>768</v>
      </c>
      <c r="D599" t="s">
        <v>1506</v>
      </c>
      <c r="E599" s="3">
        <v>2</v>
      </c>
      <c r="F599" t="s">
        <v>13769</v>
      </c>
      <c r="G599" s="3">
        <v>220104005</v>
      </c>
      <c r="H599">
        <v>220104</v>
      </c>
      <c r="I599" s="3" t="s">
        <v>13768</v>
      </c>
      <c r="J599" t="s">
        <v>10393</v>
      </c>
      <c r="K599" s="3">
        <v>2</v>
      </c>
      <c r="L599">
        <v>5</v>
      </c>
      <c r="M599" s="3">
        <v>4.4000000000000004</v>
      </c>
      <c r="N599">
        <v>2.5</v>
      </c>
      <c r="O599" s="3">
        <v>5</v>
      </c>
      <c r="P599">
        <v>8.8000000000000007</v>
      </c>
      <c r="Q599" s="3">
        <v>1.3</v>
      </c>
      <c r="R599">
        <v>1.2</v>
      </c>
      <c r="S599" s="3">
        <v>1.2</v>
      </c>
      <c r="T599" s="3">
        <v>2.2999999999999998</v>
      </c>
      <c r="U599">
        <v>1.8</v>
      </c>
      <c r="V599">
        <v>1.8</v>
      </c>
      <c r="W599">
        <v>3.5</v>
      </c>
      <c r="X599">
        <v>2.5</v>
      </c>
      <c r="Y599">
        <v>8.1</v>
      </c>
      <c r="Z599">
        <v>6.3</v>
      </c>
      <c r="AA599">
        <v>3.8</v>
      </c>
      <c r="AB599">
        <v>2.5</v>
      </c>
      <c r="AC599">
        <v>3.1</v>
      </c>
      <c r="AD599">
        <v>5.7</v>
      </c>
      <c r="AE599">
        <v>4.0999999999999996</v>
      </c>
      <c r="AF599">
        <v>3.5</v>
      </c>
      <c r="AG599">
        <v>1.2</v>
      </c>
      <c r="AH599">
        <v>1.8</v>
      </c>
      <c r="AI599">
        <v>3.5</v>
      </c>
      <c r="AJ599">
        <v>5.9</v>
      </c>
      <c r="AK599">
        <v>5.0999999999999996</v>
      </c>
      <c r="AL599">
        <v>2.5</v>
      </c>
      <c r="AM599">
        <v>5</v>
      </c>
      <c r="AN599">
        <v>2.5</v>
      </c>
      <c r="AO599">
        <v>6.3</v>
      </c>
      <c r="AP599">
        <v>5.7</v>
      </c>
      <c r="AQ599">
        <v>2.5</v>
      </c>
      <c r="AR599">
        <v>1.2</v>
      </c>
      <c r="AS599">
        <v>5.3</v>
      </c>
      <c r="AT599">
        <v>1.2</v>
      </c>
      <c r="AU599">
        <v>3.5</v>
      </c>
      <c r="AV599">
        <v>2.4</v>
      </c>
      <c r="AW599">
        <v>2.4</v>
      </c>
      <c r="AX599">
        <v>5.0999999999999996</v>
      </c>
      <c r="AY599">
        <v>7.5</v>
      </c>
      <c r="AZ599">
        <v>2.5</v>
      </c>
      <c r="BA599">
        <v>5.6</v>
      </c>
      <c r="BB599">
        <v>5</v>
      </c>
      <c r="BC599">
        <v>3.8</v>
      </c>
      <c r="BD599">
        <v>3.8</v>
      </c>
      <c r="BE599">
        <v>1.8</v>
      </c>
      <c r="BF599">
        <v>0.6</v>
      </c>
      <c r="BG599">
        <v>2.9</v>
      </c>
      <c r="BH599">
        <v>2.4</v>
      </c>
      <c r="BI599">
        <v>4.0999999999999996</v>
      </c>
      <c r="BJ599">
        <v>3</v>
      </c>
      <c r="BK599">
        <v>2.2999999999999998</v>
      </c>
    </row>
    <row r="600" spans="1:63" x14ac:dyDescent="0.25">
      <c r="A600" s="3">
        <v>8</v>
      </c>
      <c r="B600" s="1">
        <v>8110</v>
      </c>
      <c r="C600" s="3" t="s">
        <v>768</v>
      </c>
      <c r="D600" t="s">
        <v>1506</v>
      </c>
      <c r="E600" s="3">
        <v>3</v>
      </c>
      <c r="F600" t="s">
        <v>13367</v>
      </c>
      <c r="G600" s="3">
        <v>220104005</v>
      </c>
      <c r="H600">
        <v>220104</v>
      </c>
      <c r="I600" s="3" t="s">
        <v>13768</v>
      </c>
      <c r="J600" t="s">
        <v>10393</v>
      </c>
      <c r="K600" s="3">
        <v>3</v>
      </c>
      <c r="L600">
        <v>4.4000000000000004</v>
      </c>
      <c r="M600" s="3">
        <v>2.5</v>
      </c>
      <c r="N600">
        <v>1.3</v>
      </c>
      <c r="O600" s="3">
        <v>3.8</v>
      </c>
      <c r="P600">
        <v>8.1999999999999993</v>
      </c>
      <c r="Q600" s="3">
        <v>0.6</v>
      </c>
      <c r="R600">
        <v>1.2</v>
      </c>
      <c r="S600" s="3">
        <v>1.2</v>
      </c>
      <c r="T600" s="3">
        <v>2.2999999999999998</v>
      </c>
      <c r="U600">
        <v>1.8</v>
      </c>
      <c r="V600">
        <v>1.2</v>
      </c>
      <c r="W600">
        <v>3.5</v>
      </c>
      <c r="X600">
        <v>2.5</v>
      </c>
      <c r="Y600">
        <v>6.8</v>
      </c>
      <c r="Z600">
        <v>6.3</v>
      </c>
      <c r="AA600">
        <v>3.8</v>
      </c>
      <c r="AB600">
        <v>2.5</v>
      </c>
      <c r="AC600">
        <v>3.1</v>
      </c>
      <c r="AD600">
        <v>4.4000000000000004</v>
      </c>
      <c r="AE600">
        <v>4.0999999999999996</v>
      </c>
      <c r="AF600">
        <v>3.5</v>
      </c>
      <c r="AG600">
        <v>1.2</v>
      </c>
      <c r="AH600">
        <v>1.8</v>
      </c>
      <c r="AI600">
        <v>2.9</v>
      </c>
      <c r="AJ600">
        <v>5.9</v>
      </c>
      <c r="AK600">
        <v>4.4000000000000004</v>
      </c>
      <c r="AL600">
        <v>2.5</v>
      </c>
      <c r="AM600">
        <v>4.4000000000000004</v>
      </c>
      <c r="AN600">
        <v>2.5</v>
      </c>
      <c r="AO600">
        <v>4.4000000000000004</v>
      </c>
      <c r="AP600">
        <v>4.4000000000000004</v>
      </c>
      <c r="AQ600">
        <v>1.9</v>
      </c>
      <c r="AR600">
        <v>1.2</v>
      </c>
      <c r="AS600">
        <v>5.3</v>
      </c>
      <c r="AT600">
        <v>1.2</v>
      </c>
      <c r="AU600">
        <v>3.5</v>
      </c>
      <c r="AV600">
        <v>2.4</v>
      </c>
      <c r="AW600">
        <v>2.4</v>
      </c>
      <c r="AX600">
        <v>5.0999999999999996</v>
      </c>
      <c r="AY600">
        <v>6.2</v>
      </c>
      <c r="AZ600">
        <v>2.5</v>
      </c>
      <c r="BA600">
        <v>4.4000000000000004</v>
      </c>
      <c r="BB600">
        <v>3.8</v>
      </c>
      <c r="BC600">
        <v>3.1</v>
      </c>
      <c r="BD600">
        <v>3.2</v>
      </c>
      <c r="BE600">
        <v>1.2</v>
      </c>
      <c r="BF600">
        <v>0.6</v>
      </c>
      <c r="BG600">
        <v>2.2999999999999998</v>
      </c>
      <c r="BH600">
        <v>1.8</v>
      </c>
      <c r="BI600">
        <v>4.0999999999999996</v>
      </c>
      <c r="BJ600">
        <v>3</v>
      </c>
      <c r="BK600">
        <v>2.2999999999999998</v>
      </c>
    </row>
    <row r="601" spans="1:63" x14ac:dyDescent="0.25">
      <c r="A601" s="3">
        <v>8</v>
      </c>
      <c r="B601" s="1">
        <v>8110</v>
      </c>
      <c r="C601" s="3" t="s">
        <v>768</v>
      </c>
      <c r="D601" t="s">
        <v>1506</v>
      </c>
      <c r="E601" s="3">
        <v>4</v>
      </c>
      <c r="F601" t="s">
        <v>13369</v>
      </c>
      <c r="G601" s="3">
        <v>220104005</v>
      </c>
      <c r="H601">
        <v>220104</v>
      </c>
      <c r="I601" s="3" t="s">
        <v>13768</v>
      </c>
      <c r="J601" t="s">
        <v>10393</v>
      </c>
      <c r="K601" s="3">
        <v>4</v>
      </c>
      <c r="L601">
        <v>0.6</v>
      </c>
      <c r="M601" s="3">
        <v>1.9</v>
      </c>
      <c r="N601">
        <v>1.3</v>
      </c>
      <c r="O601" s="3">
        <v>1.3</v>
      </c>
      <c r="P601">
        <v>0.6</v>
      </c>
      <c r="Q601" s="3">
        <v>0.6</v>
      </c>
      <c r="R601">
        <v>0</v>
      </c>
      <c r="S601" s="3">
        <v>0</v>
      </c>
      <c r="T601" s="3">
        <v>0</v>
      </c>
      <c r="U601">
        <v>0</v>
      </c>
      <c r="V601">
        <v>0.6</v>
      </c>
      <c r="W601">
        <v>0</v>
      </c>
      <c r="X601">
        <v>0</v>
      </c>
      <c r="Y601">
        <v>1.2</v>
      </c>
      <c r="Z601">
        <v>0</v>
      </c>
      <c r="AA601">
        <v>0</v>
      </c>
      <c r="AB601">
        <v>0</v>
      </c>
      <c r="AC601">
        <v>1</v>
      </c>
      <c r="AD601">
        <v>1.3</v>
      </c>
      <c r="AE601">
        <v>0</v>
      </c>
      <c r="AF601">
        <v>0</v>
      </c>
      <c r="AG601">
        <v>0</v>
      </c>
      <c r="AH601">
        <v>0</v>
      </c>
      <c r="AI601">
        <v>0.6</v>
      </c>
      <c r="AJ601">
        <v>0</v>
      </c>
      <c r="AK601">
        <v>0.6</v>
      </c>
      <c r="AL601">
        <v>0</v>
      </c>
      <c r="AM601">
        <v>0.6</v>
      </c>
      <c r="AN601">
        <v>0</v>
      </c>
      <c r="AO601">
        <v>1.9</v>
      </c>
      <c r="AP601">
        <v>1.3</v>
      </c>
      <c r="AQ601">
        <v>0.6</v>
      </c>
      <c r="AR601">
        <v>0</v>
      </c>
      <c r="AS601">
        <v>0</v>
      </c>
      <c r="AT601">
        <v>0</v>
      </c>
      <c r="AU601">
        <v>0</v>
      </c>
      <c r="AV601">
        <v>1</v>
      </c>
      <c r="AW601">
        <v>0</v>
      </c>
      <c r="AX601">
        <v>0</v>
      </c>
      <c r="AY601">
        <v>1.2</v>
      </c>
      <c r="AZ601">
        <v>0</v>
      </c>
      <c r="BA601">
        <v>1.3</v>
      </c>
      <c r="BB601">
        <v>1.3</v>
      </c>
      <c r="BC601">
        <v>0.6</v>
      </c>
      <c r="BD601">
        <v>0.6</v>
      </c>
      <c r="BE601">
        <v>0.6</v>
      </c>
      <c r="BF601">
        <v>0</v>
      </c>
      <c r="BG601">
        <v>0.6</v>
      </c>
      <c r="BH601">
        <v>0.6</v>
      </c>
      <c r="BI601">
        <v>1</v>
      </c>
      <c r="BJ601">
        <v>0</v>
      </c>
      <c r="BK601">
        <v>0</v>
      </c>
    </row>
    <row r="602" spans="1:63" x14ac:dyDescent="0.25">
      <c r="A602" s="3">
        <v>8</v>
      </c>
      <c r="B602" s="1">
        <v>8111</v>
      </c>
      <c r="C602" s="3" t="s">
        <v>768</v>
      </c>
      <c r="D602" t="s">
        <v>1509</v>
      </c>
      <c r="E602" s="3">
        <v>1</v>
      </c>
      <c r="F602" t="s">
        <v>13767</v>
      </c>
      <c r="G602" s="3">
        <v>220104005</v>
      </c>
      <c r="H602">
        <v>220104</v>
      </c>
      <c r="I602" s="3" t="s">
        <v>13768</v>
      </c>
      <c r="J602" t="s">
        <v>10393</v>
      </c>
      <c r="K602" s="3">
        <v>1</v>
      </c>
      <c r="L602">
        <v>0</v>
      </c>
      <c r="M602" s="3">
        <v>1.8</v>
      </c>
      <c r="N602">
        <v>1.8</v>
      </c>
      <c r="O602" s="3">
        <v>0</v>
      </c>
      <c r="P602">
        <v>1</v>
      </c>
      <c r="Q602" s="3">
        <v>1.7</v>
      </c>
      <c r="R602">
        <v>0</v>
      </c>
      <c r="S602" s="3">
        <v>0</v>
      </c>
      <c r="T602" s="3">
        <v>0</v>
      </c>
      <c r="U602">
        <v>0</v>
      </c>
      <c r="V602">
        <v>1</v>
      </c>
      <c r="W602">
        <v>1.7</v>
      </c>
      <c r="X602">
        <v>0</v>
      </c>
      <c r="Y602">
        <v>0</v>
      </c>
      <c r="Z602">
        <v>0</v>
      </c>
      <c r="AA602">
        <v>0</v>
      </c>
      <c r="AB602">
        <v>0</v>
      </c>
      <c r="AC602">
        <v>1</v>
      </c>
      <c r="AD602">
        <v>0</v>
      </c>
      <c r="AE602">
        <v>0</v>
      </c>
      <c r="AF602">
        <v>0</v>
      </c>
      <c r="AG602">
        <v>0</v>
      </c>
      <c r="AH602">
        <v>0</v>
      </c>
      <c r="AI602">
        <v>1</v>
      </c>
      <c r="AJ602">
        <v>0</v>
      </c>
      <c r="AK602">
        <v>0</v>
      </c>
      <c r="AL602">
        <v>0</v>
      </c>
      <c r="AM602">
        <v>1.8</v>
      </c>
      <c r="AN602">
        <v>0</v>
      </c>
      <c r="AO602">
        <v>0</v>
      </c>
      <c r="AP602">
        <v>1</v>
      </c>
      <c r="AQ602">
        <v>0</v>
      </c>
      <c r="AR602">
        <v>0</v>
      </c>
      <c r="AS602">
        <v>1.8</v>
      </c>
      <c r="AT602">
        <v>0</v>
      </c>
      <c r="AU602">
        <v>0</v>
      </c>
      <c r="AV602">
        <v>1</v>
      </c>
      <c r="AW602">
        <v>0</v>
      </c>
      <c r="AX602">
        <v>1.7</v>
      </c>
      <c r="AY602">
        <v>0</v>
      </c>
      <c r="AZ602">
        <v>0</v>
      </c>
      <c r="BA602">
        <v>0</v>
      </c>
      <c r="BB602">
        <v>1.8</v>
      </c>
      <c r="BC602">
        <v>1</v>
      </c>
      <c r="BD602">
        <v>0</v>
      </c>
      <c r="BE602">
        <v>0</v>
      </c>
      <c r="BF602">
        <v>1.8</v>
      </c>
      <c r="BG602">
        <v>0</v>
      </c>
      <c r="BH602">
        <v>0</v>
      </c>
      <c r="BI602">
        <v>1</v>
      </c>
      <c r="BJ602">
        <v>0</v>
      </c>
      <c r="BK602">
        <v>0</v>
      </c>
    </row>
    <row r="603" spans="1:63" x14ac:dyDescent="0.25">
      <c r="A603" s="3">
        <v>8</v>
      </c>
      <c r="B603" s="1">
        <v>8111</v>
      </c>
      <c r="C603" s="3" t="s">
        <v>768</v>
      </c>
      <c r="D603" t="s">
        <v>1509</v>
      </c>
      <c r="E603" s="3">
        <v>2</v>
      </c>
      <c r="F603" t="s">
        <v>13769</v>
      </c>
      <c r="G603" s="3">
        <v>220104005</v>
      </c>
      <c r="H603">
        <v>220104</v>
      </c>
      <c r="I603" s="3" t="s">
        <v>13768</v>
      </c>
      <c r="J603" t="s">
        <v>10393</v>
      </c>
      <c r="K603" s="3">
        <v>2</v>
      </c>
      <c r="L603">
        <v>1.8</v>
      </c>
      <c r="M603" s="3">
        <v>5.3</v>
      </c>
      <c r="N603">
        <v>3.5</v>
      </c>
      <c r="O603" s="3">
        <v>10.6</v>
      </c>
      <c r="P603">
        <v>1.8</v>
      </c>
      <c r="Q603" s="3">
        <v>5.2</v>
      </c>
      <c r="R603">
        <v>0</v>
      </c>
      <c r="S603" s="3">
        <v>1.8</v>
      </c>
      <c r="T603" s="3">
        <v>0</v>
      </c>
      <c r="U603">
        <v>1.7</v>
      </c>
      <c r="V603">
        <v>5.2</v>
      </c>
      <c r="W603">
        <v>3.5</v>
      </c>
      <c r="X603">
        <v>5.0999999999999996</v>
      </c>
      <c r="Y603">
        <v>0</v>
      </c>
      <c r="Z603">
        <v>1.8</v>
      </c>
      <c r="AA603">
        <v>1.8</v>
      </c>
      <c r="AB603">
        <v>3.5</v>
      </c>
      <c r="AC603">
        <v>7</v>
      </c>
      <c r="AD603">
        <v>1.7</v>
      </c>
      <c r="AE603">
        <v>1.8</v>
      </c>
      <c r="AF603">
        <v>1.8</v>
      </c>
      <c r="AG603">
        <v>3.5</v>
      </c>
      <c r="AH603">
        <v>7</v>
      </c>
      <c r="AI603">
        <v>1.7</v>
      </c>
      <c r="AJ603">
        <v>3.5</v>
      </c>
      <c r="AK603">
        <v>1.7</v>
      </c>
      <c r="AL603">
        <v>5.4</v>
      </c>
      <c r="AM603">
        <v>7.1</v>
      </c>
      <c r="AN603">
        <v>5.3</v>
      </c>
      <c r="AO603">
        <v>3.5</v>
      </c>
      <c r="AP603">
        <v>1.8</v>
      </c>
      <c r="AQ603">
        <v>3.5</v>
      </c>
      <c r="AR603">
        <v>0</v>
      </c>
      <c r="AS603">
        <v>3.5</v>
      </c>
      <c r="AT603">
        <v>5.2</v>
      </c>
      <c r="AU603">
        <v>7</v>
      </c>
      <c r="AV603">
        <v>5.2</v>
      </c>
      <c r="AW603">
        <v>12.2</v>
      </c>
      <c r="AX603">
        <v>3.4</v>
      </c>
      <c r="AY603">
        <v>0</v>
      </c>
      <c r="AZ603">
        <v>1.8</v>
      </c>
      <c r="BA603">
        <v>1.8</v>
      </c>
      <c r="BB603">
        <v>5.3</v>
      </c>
      <c r="BC603">
        <v>1.8</v>
      </c>
      <c r="BD603">
        <v>8.6999999999999993</v>
      </c>
      <c r="BE603">
        <v>1.8</v>
      </c>
      <c r="BF603">
        <v>1.8</v>
      </c>
      <c r="BG603">
        <v>3.5</v>
      </c>
      <c r="BH603">
        <v>1.7</v>
      </c>
      <c r="BI603">
        <v>3.5</v>
      </c>
      <c r="BJ603">
        <v>5.2</v>
      </c>
      <c r="BK603">
        <v>0</v>
      </c>
    </row>
    <row r="604" spans="1:63" x14ac:dyDescent="0.25">
      <c r="A604" s="3">
        <v>8</v>
      </c>
      <c r="B604" s="1">
        <v>8111</v>
      </c>
      <c r="C604" s="3" t="s">
        <v>768</v>
      </c>
      <c r="D604" t="s">
        <v>1509</v>
      </c>
      <c r="E604" s="3">
        <v>3</v>
      </c>
      <c r="F604" t="s">
        <v>13367</v>
      </c>
      <c r="G604" s="3">
        <v>220104005</v>
      </c>
      <c r="H604">
        <v>220104</v>
      </c>
      <c r="I604" s="3" t="s">
        <v>13768</v>
      </c>
      <c r="J604" t="s">
        <v>10393</v>
      </c>
      <c r="K604" s="3">
        <v>3</v>
      </c>
      <c r="L604">
        <v>1.8</v>
      </c>
      <c r="M604" s="3">
        <v>3.6</v>
      </c>
      <c r="N604">
        <v>1.8</v>
      </c>
      <c r="O604" s="3">
        <v>10.6</v>
      </c>
      <c r="P604">
        <v>1.8</v>
      </c>
      <c r="Q604" s="3">
        <v>3.5</v>
      </c>
      <c r="R604">
        <v>0</v>
      </c>
      <c r="S604" s="3">
        <v>1.8</v>
      </c>
      <c r="T604" s="3">
        <v>0</v>
      </c>
      <c r="U604">
        <v>1.7</v>
      </c>
      <c r="V604">
        <v>5.2</v>
      </c>
      <c r="W604">
        <v>1.7</v>
      </c>
      <c r="X604">
        <v>5.0999999999999996</v>
      </c>
      <c r="Y604">
        <v>0</v>
      </c>
      <c r="Z604">
        <v>1.8</v>
      </c>
      <c r="AA604">
        <v>1.8</v>
      </c>
      <c r="AB604">
        <v>3.5</v>
      </c>
      <c r="AC604">
        <v>7</v>
      </c>
      <c r="AD604">
        <v>1.7</v>
      </c>
      <c r="AE604">
        <v>1.8</v>
      </c>
      <c r="AF604">
        <v>1.8</v>
      </c>
      <c r="AG604">
        <v>3.5</v>
      </c>
      <c r="AH604">
        <v>7</v>
      </c>
      <c r="AI604">
        <v>1.7</v>
      </c>
      <c r="AJ604">
        <v>3.5</v>
      </c>
      <c r="AK604">
        <v>1.7</v>
      </c>
      <c r="AL604">
        <v>5.4</v>
      </c>
      <c r="AM604">
        <v>5.3</v>
      </c>
      <c r="AN604">
        <v>5.3</v>
      </c>
      <c r="AO604">
        <v>3.5</v>
      </c>
      <c r="AP604">
        <v>1.8</v>
      </c>
      <c r="AQ604">
        <v>3.5</v>
      </c>
      <c r="AR604">
        <v>0</v>
      </c>
      <c r="AS604">
        <v>1.8</v>
      </c>
      <c r="AT604">
        <v>5.2</v>
      </c>
      <c r="AU604">
        <v>7</v>
      </c>
      <c r="AV604">
        <v>5.2</v>
      </c>
      <c r="AW604">
        <v>12.2</v>
      </c>
      <c r="AX604">
        <v>1.7</v>
      </c>
      <c r="AY604">
        <v>0</v>
      </c>
      <c r="AZ604">
        <v>1.8</v>
      </c>
      <c r="BA604">
        <v>1.8</v>
      </c>
      <c r="BB604">
        <v>3.5</v>
      </c>
      <c r="BC604">
        <v>1.8</v>
      </c>
      <c r="BD604">
        <v>8.6999999999999993</v>
      </c>
      <c r="BE604">
        <v>1.8</v>
      </c>
      <c r="BF604">
        <v>0</v>
      </c>
      <c r="BG604">
        <v>3.5</v>
      </c>
      <c r="BH604">
        <v>1.7</v>
      </c>
      <c r="BI604">
        <v>3.5</v>
      </c>
      <c r="BJ604">
        <v>5.2</v>
      </c>
      <c r="BK604">
        <v>0</v>
      </c>
    </row>
    <row r="605" spans="1:63" x14ac:dyDescent="0.25">
      <c r="A605" s="3">
        <v>8</v>
      </c>
      <c r="B605" s="1">
        <v>8111</v>
      </c>
      <c r="C605" s="3" t="s">
        <v>768</v>
      </c>
      <c r="D605" t="s">
        <v>1509</v>
      </c>
      <c r="E605" s="3">
        <v>4</v>
      </c>
      <c r="F605" t="s">
        <v>13369</v>
      </c>
      <c r="G605" s="3">
        <v>220104005</v>
      </c>
      <c r="H605">
        <v>220104</v>
      </c>
      <c r="I605" s="3" t="s">
        <v>13768</v>
      </c>
      <c r="J605" t="s">
        <v>10393</v>
      </c>
      <c r="K605" s="3">
        <v>4</v>
      </c>
      <c r="L605">
        <v>0</v>
      </c>
      <c r="M605" s="3">
        <v>1.8</v>
      </c>
      <c r="N605">
        <v>1.8</v>
      </c>
      <c r="O605" s="3">
        <v>0</v>
      </c>
      <c r="P605">
        <v>1</v>
      </c>
      <c r="Q605" s="3">
        <v>1.7</v>
      </c>
      <c r="R605">
        <v>0</v>
      </c>
      <c r="S605" s="3">
        <v>0</v>
      </c>
      <c r="T605" s="3">
        <v>0</v>
      </c>
      <c r="U605">
        <v>0</v>
      </c>
      <c r="V605">
        <v>1</v>
      </c>
      <c r="W605">
        <v>1.7</v>
      </c>
      <c r="X605">
        <v>0</v>
      </c>
      <c r="Y605">
        <v>0</v>
      </c>
      <c r="Z605">
        <v>0</v>
      </c>
      <c r="AA605">
        <v>0</v>
      </c>
      <c r="AB605">
        <v>0</v>
      </c>
      <c r="AC605">
        <v>1</v>
      </c>
      <c r="AD605">
        <v>0</v>
      </c>
      <c r="AE605">
        <v>0</v>
      </c>
      <c r="AF605">
        <v>0</v>
      </c>
      <c r="AG605">
        <v>0</v>
      </c>
      <c r="AH605">
        <v>0</v>
      </c>
      <c r="AI605">
        <v>1</v>
      </c>
      <c r="AJ605">
        <v>0</v>
      </c>
      <c r="AK605">
        <v>0</v>
      </c>
      <c r="AL605">
        <v>0</v>
      </c>
      <c r="AM605">
        <v>1.8</v>
      </c>
      <c r="AN605">
        <v>0</v>
      </c>
      <c r="AO605">
        <v>0</v>
      </c>
      <c r="AP605">
        <v>1</v>
      </c>
      <c r="AQ605">
        <v>0</v>
      </c>
      <c r="AR605">
        <v>0</v>
      </c>
      <c r="AS605">
        <v>1.8</v>
      </c>
      <c r="AT605">
        <v>0</v>
      </c>
      <c r="AU605">
        <v>0</v>
      </c>
      <c r="AV605">
        <v>1</v>
      </c>
      <c r="AW605">
        <v>0</v>
      </c>
      <c r="AX605">
        <v>1.7</v>
      </c>
      <c r="AY605">
        <v>0</v>
      </c>
      <c r="AZ605">
        <v>0</v>
      </c>
      <c r="BA605">
        <v>0</v>
      </c>
      <c r="BB605">
        <v>1.8</v>
      </c>
      <c r="BC605">
        <v>1</v>
      </c>
      <c r="BD605">
        <v>0</v>
      </c>
      <c r="BE605">
        <v>0</v>
      </c>
      <c r="BF605">
        <v>1.8</v>
      </c>
      <c r="BG605">
        <v>0</v>
      </c>
      <c r="BH605">
        <v>0</v>
      </c>
      <c r="BI605">
        <v>1</v>
      </c>
      <c r="BJ605">
        <v>0</v>
      </c>
      <c r="BK605">
        <v>0</v>
      </c>
    </row>
    <row r="606" spans="1:63" x14ac:dyDescent="0.25">
      <c r="A606" s="3">
        <v>8</v>
      </c>
      <c r="B606" s="1">
        <v>8112</v>
      </c>
      <c r="C606" s="3" t="s">
        <v>768</v>
      </c>
      <c r="D606" t="s">
        <v>1512</v>
      </c>
      <c r="E606" s="3">
        <v>1</v>
      </c>
      <c r="F606" t="s">
        <v>13767</v>
      </c>
      <c r="G606" s="3">
        <v>220104005</v>
      </c>
      <c r="H606">
        <v>220104</v>
      </c>
      <c r="I606" s="3" t="s">
        <v>13768</v>
      </c>
      <c r="J606" t="s">
        <v>10393</v>
      </c>
      <c r="K606" s="3">
        <v>1</v>
      </c>
      <c r="L606">
        <v>0</v>
      </c>
      <c r="M606" s="3">
        <v>0</v>
      </c>
      <c r="N606">
        <v>1.1000000000000001</v>
      </c>
      <c r="O606" s="3">
        <v>0</v>
      </c>
      <c r="P606">
        <v>1</v>
      </c>
      <c r="Q606" s="3">
        <v>0</v>
      </c>
      <c r="R606">
        <v>2.1</v>
      </c>
      <c r="S606" s="3">
        <v>0</v>
      </c>
      <c r="T606" s="3">
        <v>0</v>
      </c>
      <c r="U606">
        <v>0</v>
      </c>
      <c r="V606">
        <v>1</v>
      </c>
      <c r="W606">
        <v>0</v>
      </c>
      <c r="X606">
        <v>0</v>
      </c>
      <c r="Y606">
        <v>0</v>
      </c>
      <c r="Z606">
        <v>3.2</v>
      </c>
      <c r="AA606">
        <v>0</v>
      </c>
      <c r="AB606">
        <v>0</v>
      </c>
      <c r="AC606">
        <v>1</v>
      </c>
      <c r="AD606">
        <v>0</v>
      </c>
      <c r="AE606">
        <v>0</v>
      </c>
      <c r="AF606">
        <v>0</v>
      </c>
      <c r="AG606">
        <v>0</v>
      </c>
      <c r="AH606">
        <v>0</v>
      </c>
      <c r="AI606">
        <v>1</v>
      </c>
      <c r="AJ606">
        <v>0</v>
      </c>
      <c r="AK606">
        <v>0</v>
      </c>
      <c r="AL606">
        <v>0</v>
      </c>
      <c r="AM606">
        <v>0</v>
      </c>
      <c r="AN606">
        <v>1.1000000000000001</v>
      </c>
      <c r="AO606">
        <v>0</v>
      </c>
      <c r="AP606">
        <v>1</v>
      </c>
      <c r="AQ606">
        <v>0</v>
      </c>
      <c r="AR606">
        <v>0</v>
      </c>
      <c r="AS606">
        <v>0</v>
      </c>
      <c r="AT606">
        <v>0</v>
      </c>
      <c r="AU606">
        <v>1.2</v>
      </c>
      <c r="AV606">
        <v>1</v>
      </c>
      <c r="AW606">
        <v>0</v>
      </c>
      <c r="AX606">
        <v>0</v>
      </c>
      <c r="AY606">
        <v>0</v>
      </c>
      <c r="AZ606">
        <v>0</v>
      </c>
      <c r="BA606">
        <v>0</v>
      </c>
      <c r="BB606">
        <v>1.1000000000000001</v>
      </c>
      <c r="BC606">
        <v>1</v>
      </c>
      <c r="BD606">
        <v>1.1000000000000001</v>
      </c>
      <c r="BE606">
        <v>0</v>
      </c>
      <c r="BF606">
        <v>0</v>
      </c>
      <c r="BG606">
        <v>0</v>
      </c>
      <c r="BH606">
        <v>0</v>
      </c>
      <c r="BI606">
        <v>1</v>
      </c>
      <c r="BJ606">
        <v>0</v>
      </c>
      <c r="BK606">
        <v>0</v>
      </c>
    </row>
    <row r="607" spans="1:63" x14ac:dyDescent="0.25">
      <c r="A607" s="3">
        <v>8</v>
      </c>
      <c r="B607" s="1">
        <v>8112</v>
      </c>
      <c r="C607" s="3" t="s">
        <v>768</v>
      </c>
      <c r="D607" t="s">
        <v>1512</v>
      </c>
      <c r="E607" s="3">
        <v>2</v>
      </c>
      <c r="F607" t="s">
        <v>13769</v>
      </c>
      <c r="G607" s="3">
        <v>220104005</v>
      </c>
      <c r="H607">
        <v>220104</v>
      </c>
      <c r="I607" s="3" t="s">
        <v>13768</v>
      </c>
      <c r="J607" t="s">
        <v>10393</v>
      </c>
      <c r="K607" s="3">
        <v>2</v>
      </c>
      <c r="L607">
        <v>2.2000000000000002</v>
      </c>
      <c r="M607" s="3">
        <v>3.2</v>
      </c>
      <c r="N607">
        <v>1.1000000000000001</v>
      </c>
      <c r="O607" s="3">
        <v>0</v>
      </c>
      <c r="P607">
        <v>3.2</v>
      </c>
      <c r="Q607" s="3">
        <v>1.1000000000000001</v>
      </c>
      <c r="R607">
        <v>4.8</v>
      </c>
      <c r="S607" s="3">
        <v>2.4</v>
      </c>
      <c r="T607" s="3">
        <v>1.2</v>
      </c>
      <c r="U607">
        <v>2.5</v>
      </c>
      <c r="V607">
        <v>3.7</v>
      </c>
      <c r="W607">
        <v>0</v>
      </c>
      <c r="X607">
        <v>5.0999999999999996</v>
      </c>
      <c r="Y607">
        <v>0</v>
      </c>
      <c r="Z607">
        <v>5.4</v>
      </c>
      <c r="AA607">
        <v>2.2000000000000002</v>
      </c>
      <c r="AB607">
        <v>2.1</v>
      </c>
      <c r="AC607">
        <v>2.1</v>
      </c>
      <c r="AD607">
        <v>4.2</v>
      </c>
      <c r="AE607">
        <v>1.2</v>
      </c>
      <c r="AF607">
        <v>0</v>
      </c>
      <c r="AG607">
        <v>1.2</v>
      </c>
      <c r="AH607">
        <v>4.9000000000000004</v>
      </c>
      <c r="AI607">
        <v>3.7</v>
      </c>
      <c r="AJ607">
        <v>8.8000000000000007</v>
      </c>
      <c r="AK607">
        <v>2.1</v>
      </c>
      <c r="AL607">
        <v>3.3</v>
      </c>
      <c r="AM607">
        <v>3.2</v>
      </c>
      <c r="AN607">
        <v>2.2000000000000002</v>
      </c>
      <c r="AO607">
        <v>2.1</v>
      </c>
      <c r="AP607">
        <v>1.1000000000000001</v>
      </c>
      <c r="AQ607">
        <v>4.2</v>
      </c>
      <c r="AR607">
        <v>2.4</v>
      </c>
      <c r="AS607">
        <v>6</v>
      </c>
      <c r="AT607">
        <v>2.4</v>
      </c>
      <c r="AU607">
        <v>4.9000000000000004</v>
      </c>
      <c r="AV607">
        <v>3.7</v>
      </c>
      <c r="AW607">
        <v>6.3</v>
      </c>
      <c r="AX607">
        <v>3.1</v>
      </c>
      <c r="AY607">
        <v>3.3</v>
      </c>
      <c r="AZ607">
        <v>2.2000000000000002</v>
      </c>
      <c r="BA607">
        <v>0</v>
      </c>
      <c r="BB607">
        <v>2.1</v>
      </c>
      <c r="BC607">
        <v>3.2</v>
      </c>
      <c r="BD607">
        <v>2.1</v>
      </c>
      <c r="BE607">
        <v>0</v>
      </c>
      <c r="BF607">
        <v>2.4</v>
      </c>
      <c r="BG607">
        <v>1.2</v>
      </c>
      <c r="BH607">
        <v>3.7</v>
      </c>
      <c r="BI607">
        <v>6.2</v>
      </c>
      <c r="BJ607">
        <v>15.1</v>
      </c>
      <c r="BK607">
        <v>1.2</v>
      </c>
    </row>
    <row r="608" spans="1:63" x14ac:dyDescent="0.25">
      <c r="A608" s="3">
        <v>8</v>
      </c>
      <c r="B608" s="1">
        <v>8112</v>
      </c>
      <c r="C608" s="3" t="s">
        <v>768</v>
      </c>
      <c r="D608" t="s">
        <v>1512</v>
      </c>
      <c r="E608" s="3">
        <v>3</v>
      </c>
      <c r="F608" t="s">
        <v>13367</v>
      </c>
      <c r="G608" s="3">
        <v>220104005</v>
      </c>
      <c r="H608">
        <v>220104</v>
      </c>
      <c r="I608" s="3" t="s">
        <v>13768</v>
      </c>
      <c r="J608" t="s">
        <v>10393</v>
      </c>
      <c r="K608" s="3">
        <v>3</v>
      </c>
      <c r="L608">
        <v>2.2000000000000002</v>
      </c>
      <c r="M608" s="3">
        <v>3.2</v>
      </c>
      <c r="N608">
        <v>0</v>
      </c>
      <c r="O608" s="3">
        <v>0</v>
      </c>
      <c r="P608">
        <v>3.2</v>
      </c>
      <c r="Q608" s="3">
        <v>1.1000000000000001</v>
      </c>
      <c r="R608">
        <v>2.4</v>
      </c>
      <c r="S608" s="3">
        <v>2.4</v>
      </c>
      <c r="T608" s="3">
        <v>1.2</v>
      </c>
      <c r="U608">
        <v>2.5</v>
      </c>
      <c r="V608">
        <v>3.7</v>
      </c>
      <c r="W608">
        <v>0</v>
      </c>
      <c r="X608">
        <v>5.0999999999999996</v>
      </c>
      <c r="Y608">
        <v>0</v>
      </c>
      <c r="Z608">
        <v>5.4</v>
      </c>
      <c r="AA608">
        <v>2.2000000000000002</v>
      </c>
      <c r="AB608">
        <v>2.1</v>
      </c>
      <c r="AC608">
        <v>2.1</v>
      </c>
      <c r="AD608">
        <v>4.2</v>
      </c>
      <c r="AE608">
        <v>1.2</v>
      </c>
      <c r="AF608">
        <v>0</v>
      </c>
      <c r="AG608">
        <v>1.2</v>
      </c>
      <c r="AH608">
        <v>4.9000000000000004</v>
      </c>
      <c r="AI608">
        <v>3.7</v>
      </c>
      <c r="AJ608">
        <v>8.8000000000000007</v>
      </c>
      <c r="AK608">
        <v>2.1</v>
      </c>
      <c r="AL608">
        <v>3.3</v>
      </c>
      <c r="AM608">
        <v>3.2</v>
      </c>
      <c r="AN608">
        <v>1.1000000000000001</v>
      </c>
      <c r="AO608">
        <v>2.1</v>
      </c>
      <c r="AP608">
        <v>1.1000000000000001</v>
      </c>
      <c r="AQ608">
        <v>4.2</v>
      </c>
      <c r="AR608">
        <v>2.4</v>
      </c>
      <c r="AS608">
        <v>6</v>
      </c>
      <c r="AT608">
        <v>2.4</v>
      </c>
      <c r="AU608">
        <v>3.7</v>
      </c>
      <c r="AV608">
        <v>3.7</v>
      </c>
      <c r="AW608">
        <v>6.3</v>
      </c>
      <c r="AX608">
        <v>3.1</v>
      </c>
      <c r="AY608">
        <v>3.3</v>
      </c>
      <c r="AZ608">
        <v>2.2000000000000002</v>
      </c>
      <c r="BA608">
        <v>0</v>
      </c>
      <c r="BB608">
        <v>1.1000000000000001</v>
      </c>
      <c r="BC608">
        <v>3.2</v>
      </c>
      <c r="BD608">
        <v>1.1000000000000001</v>
      </c>
      <c r="BE608">
        <v>0</v>
      </c>
      <c r="BF608">
        <v>2.4</v>
      </c>
      <c r="BG608">
        <v>1.2</v>
      </c>
      <c r="BH608">
        <v>3.7</v>
      </c>
      <c r="BI608">
        <v>6.2</v>
      </c>
      <c r="BJ608">
        <v>15.1</v>
      </c>
      <c r="BK608">
        <v>1.2</v>
      </c>
    </row>
    <row r="609" spans="1:63" x14ac:dyDescent="0.25">
      <c r="A609" s="3">
        <v>8</v>
      </c>
      <c r="B609" s="1">
        <v>8112</v>
      </c>
      <c r="C609" s="3" t="s">
        <v>768</v>
      </c>
      <c r="D609" t="s">
        <v>1512</v>
      </c>
      <c r="E609" s="3">
        <v>4</v>
      </c>
      <c r="F609" t="s">
        <v>13369</v>
      </c>
      <c r="G609" s="3">
        <v>220104005</v>
      </c>
      <c r="H609">
        <v>220104</v>
      </c>
      <c r="I609" s="3" t="s">
        <v>13768</v>
      </c>
      <c r="J609" t="s">
        <v>10393</v>
      </c>
      <c r="K609" s="3">
        <v>4</v>
      </c>
      <c r="L609">
        <v>0</v>
      </c>
      <c r="M609" s="3">
        <v>0</v>
      </c>
      <c r="N609">
        <v>1.1000000000000001</v>
      </c>
      <c r="O609" s="3">
        <v>0</v>
      </c>
      <c r="P609">
        <v>1</v>
      </c>
      <c r="Q609" s="3">
        <v>0</v>
      </c>
      <c r="R609">
        <v>2.4</v>
      </c>
      <c r="S609" s="3">
        <v>0</v>
      </c>
      <c r="T609" s="3">
        <v>0</v>
      </c>
      <c r="U609">
        <v>0</v>
      </c>
      <c r="V609">
        <v>1</v>
      </c>
      <c r="W609">
        <v>0</v>
      </c>
      <c r="X609">
        <v>0</v>
      </c>
      <c r="Y609">
        <v>0</v>
      </c>
      <c r="Z609">
        <v>3.2</v>
      </c>
      <c r="AA609">
        <v>0</v>
      </c>
      <c r="AB609">
        <v>0</v>
      </c>
      <c r="AC609">
        <v>1</v>
      </c>
      <c r="AD609">
        <v>0</v>
      </c>
      <c r="AE609">
        <v>0</v>
      </c>
      <c r="AF609">
        <v>0</v>
      </c>
      <c r="AG609">
        <v>0</v>
      </c>
      <c r="AH609">
        <v>0</v>
      </c>
      <c r="AI609">
        <v>1</v>
      </c>
      <c r="AJ609">
        <v>0</v>
      </c>
      <c r="AK609">
        <v>0</v>
      </c>
      <c r="AL609">
        <v>0</v>
      </c>
      <c r="AM609">
        <v>0</v>
      </c>
      <c r="AN609">
        <v>1.1000000000000001</v>
      </c>
      <c r="AO609">
        <v>0</v>
      </c>
      <c r="AP609">
        <v>1</v>
      </c>
      <c r="AQ609">
        <v>0</v>
      </c>
      <c r="AR609">
        <v>0</v>
      </c>
      <c r="AS609">
        <v>0</v>
      </c>
      <c r="AT609">
        <v>0</v>
      </c>
      <c r="AU609">
        <v>1.2</v>
      </c>
      <c r="AV609">
        <v>1</v>
      </c>
      <c r="AW609">
        <v>0</v>
      </c>
      <c r="AX609">
        <v>0</v>
      </c>
      <c r="AY609">
        <v>0</v>
      </c>
      <c r="AZ609">
        <v>0</v>
      </c>
      <c r="BA609">
        <v>0</v>
      </c>
      <c r="BB609">
        <v>1.1000000000000001</v>
      </c>
      <c r="BC609">
        <v>1</v>
      </c>
      <c r="BD609">
        <v>1.1000000000000001</v>
      </c>
      <c r="BE609">
        <v>0</v>
      </c>
      <c r="BF609">
        <v>0</v>
      </c>
      <c r="BG609">
        <v>0</v>
      </c>
      <c r="BH609">
        <v>0</v>
      </c>
      <c r="BI609">
        <v>1</v>
      </c>
      <c r="BJ609">
        <v>0</v>
      </c>
      <c r="BK609">
        <v>0</v>
      </c>
    </row>
    <row r="610" spans="1:63" x14ac:dyDescent="0.25">
      <c r="A610" s="3">
        <v>8</v>
      </c>
      <c r="B610" s="1">
        <v>8201</v>
      </c>
      <c r="C610" s="3" t="s">
        <v>768</v>
      </c>
      <c r="D610" t="s">
        <v>1515</v>
      </c>
      <c r="E610" s="3">
        <v>1</v>
      </c>
      <c r="F610" t="s">
        <v>13767</v>
      </c>
      <c r="G610" s="3">
        <v>220104005</v>
      </c>
      <c r="H610">
        <v>220104</v>
      </c>
      <c r="I610" s="3" t="s">
        <v>13768</v>
      </c>
      <c r="J610" t="s">
        <v>10393</v>
      </c>
      <c r="K610" s="3">
        <v>1</v>
      </c>
      <c r="L610">
        <v>3.8</v>
      </c>
      <c r="M610" s="3">
        <v>0</v>
      </c>
      <c r="N610">
        <v>0</v>
      </c>
      <c r="O610" s="3">
        <v>0</v>
      </c>
      <c r="P610">
        <v>1</v>
      </c>
      <c r="Q610" s="3">
        <v>0</v>
      </c>
      <c r="R610">
        <v>0</v>
      </c>
      <c r="S610" s="3">
        <v>0</v>
      </c>
      <c r="T610" s="3">
        <v>0</v>
      </c>
      <c r="U610">
        <v>0</v>
      </c>
      <c r="V610">
        <v>1</v>
      </c>
      <c r="W610">
        <v>0</v>
      </c>
      <c r="X610">
        <v>0</v>
      </c>
      <c r="Y610">
        <v>0</v>
      </c>
      <c r="Z610">
        <v>0</v>
      </c>
      <c r="AA610">
        <v>0</v>
      </c>
      <c r="AB610">
        <v>0</v>
      </c>
      <c r="AC610">
        <v>1</v>
      </c>
      <c r="AD610">
        <v>15</v>
      </c>
      <c r="AE610">
        <v>0</v>
      </c>
      <c r="AF610">
        <v>0</v>
      </c>
      <c r="AG610">
        <v>0</v>
      </c>
      <c r="AH610">
        <v>0</v>
      </c>
      <c r="AI610">
        <v>1</v>
      </c>
      <c r="AJ610">
        <v>0</v>
      </c>
      <c r="AK610">
        <v>0</v>
      </c>
      <c r="AL610">
        <v>0</v>
      </c>
      <c r="AM610">
        <v>0</v>
      </c>
      <c r="AN610">
        <v>0</v>
      </c>
      <c r="AO610">
        <v>0</v>
      </c>
      <c r="AP610">
        <v>1</v>
      </c>
      <c r="AQ610">
        <v>0</v>
      </c>
      <c r="AR610">
        <v>0</v>
      </c>
      <c r="AS610">
        <v>0</v>
      </c>
      <c r="AT610">
        <v>0</v>
      </c>
      <c r="AU610">
        <v>0</v>
      </c>
      <c r="AV610">
        <v>1</v>
      </c>
      <c r="AW610">
        <v>0</v>
      </c>
      <c r="AX610">
        <v>0</v>
      </c>
      <c r="AY610">
        <v>0</v>
      </c>
      <c r="AZ610">
        <v>3.8</v>
      </c>
      <c r="BA610">
        <v>0</v>
      </c>
      <c r="BB610">
        <v>3.8</v>
      </c>
      <c r="BC610">
        <v>7.5</v>
      </c>
      <c r="BD610">
        <v>3.7</v>
      </c>
      <c r="BE610">
        <v>0</v>
      </c>
      <c r="BF610">
        <v>3.9</v>
      </c>
      <c r="BG610">
        <v>0</v>
      </c>
      <c r="BH610">
        <v>3.9</v>
      </c>
      <c r="BI610">
        <v>3.9</v>
      </c>
      <c r="BJ610">
        <v>3.9</v>
      </c>
      <c r="BK610">
        <v>0</v>
      </c>
    </row>
    <row r="611" spans="1:63" x14ac:dyDescent="0.25">
      <c r="A611" s="3">
        <v>8</v>
      </c>
      <c r="B611" s="1">
        <v>8201</v>
      </c>
      <c r="C611" s="1" t="s">
        <v>768</v>
      </c>
      <c r="D611" t="s">
        <v>1515</v>
      </c>
      <c r="E611" s="3">
        <v>2</v>
      </c>
      <c r="F611" t="s">
        <v>13769</v>
      </c>
      <c r="G611" s="3">
        <v>220104005</v>
      </c>
      <c r="H611">
        <v>220104</v>
      </c>
      <c r="I611" s="3" t="s">
        <v>13768</v>
      </c>
      <c r="J611" t="s">
        <v>10393</v>
      </c>
      <c r="K611" s="3">
        <v>2</v>
      </c>
      <c r="L611">
        <v>18.899999999999999</v>
      </c>
      <c r="M611" s="3">
        <v>3.8</v>
      </c>
      <c r="N611">
        <v>3.8</v>
      </c>
      <c r="O611" s="3">
        <v>0</v>
      </c>
      <c r="P611">
        <v>11.3</v>
      </c>
      <c r="Q611" s="3">
        <v>0</v>
      </c>
      <c r="R611">
        <v>0</v>
      </c>
      <c r="S611" s="3">
        <v>19.5</v>
      </c>
      <c r="T611" s="3">
        <v>7.8</v>
      </c>
      <c r="U611">
        <v>0</v>
      </c>
      <c r="V611">
        <v>7.8</v>
      </c>
      <c r="W611">
        <v>3.9</v>
      </c>
      <c r="X611">
        <v>3.7</v>
      </c>
      <c r="Y611">
        <v>3.8</v>
      </c>
      <c r="Z611">
        <v>11.3</v>
      </c>
      <c r="AA611">
        <v>0</v>
      </c>
      <c r="AB611">
        <v>7.5</v>
      </c>
      <c r="AC611">
        <v>3.8</v>
      </c>
      <c r="AD611">
        <v>15</v>
      </c>
      <c r="AE611">
        <v>0</v>
      </c>
      <c r="AF611">
        <v>0</v>
      </c>
      <c r="AG611">
        <v>0</v>
      </c>
      <c r="AH611">
        <v>3.9</v>
      </c>
      <c r="AI611">
        <v>3.9</v>
      </c>
      <c r="AJ611">
        <v>3.9</v>
      </c>
      <c r="AK611">
        <v>0</v>
      </c>
      <c r="AL611">
        <v>11.4</v>
      </c>
      <c r="AM611">
        <v>7.6</v>
      </c>
      <c r="AN611">
        <v>7.5</v>
      </c>
      <c r="AO611">
        <v>3.8</v>
      </c>
      <c r="AP611">
        <v>11.3</v>
      </c>
      <c r="AQ611">
        <v>3.7</v>
      </c>
      <c r="AR611">
        <v>7.8</v>
      </c>
      <c r="AS611">
        <v>0</v>
      </c>
      <c r="AT611">
        <v>3.9</v>
      </c>
      <c r="AU611">
        <v>7.8</v>
      </c>
      <c r="AV611">
        <v>1</v>
      </c>
      <c r="AW611">
        <v>11.8</v>
      </c>
      <c r="AX611">
        <v>0</v>
      </c>
      <c r="AY611">
        <v>15.2</v>
      </c>
      <c r="AZ611">
        <v>3.8</v>
      </c>
      <c r="BA611">
        <v>7.5</v>
      </c>
      <c r="BB611">
        <v>7.5</v>
      </c>
      <c r="BC611">
        <v>18.8</v>
      </c>
      <c r="BD611">
        <v>7.5</v>
      </c>
      <c r="BE611">
        <v>3.9</v>
      </c>
      <c r="BF611">
        <v>15.6</v>
      </c>
      <c r="BG611">
        <v>0</v>
      </c>
      <c r="BH611">
        <v>7.8</v>
      </c>
      <c r="BI611">
        <v>11.8</v>
      </c>
      <c r="BJ611">
        <v>15.7</v>
      </c>
      <c r="BK611">
        <v>7.8</v>
      </c>
    </row>
    <row r="612" spans="1:63" x14ac:dyDescent="0.25">
      <c r="A612" s="3">
        <v>8</v>
      </c>
      <c r="B612" s="1">
        <v>8201</v>
      </c>
      <c r="C612" s="3" t="s">
        <v>768</v>
      </c>
      <c r="D612" t="s">
        <v>1515</v>
      </c>
      <c r="E612" s="3">
        <v>3</v>
      </c>
      <c r="F612" t="s">
        <v>13367</v>
      </c>
      <c r="G612" s="3">
        <v>220104005</v>
      </c>
      <c r="H612">
        <v>220104</v>
      </c>
      <c r="I612" s="3" t="s">
        <v>13768</v>
      </c>
      <c r="J612" t="s">
        <v>10393</v>
      </c>
      <c r="K612" s="3">
        <v>3</v>
      </c>
      <c r="L612">
        <v>15.2</v>
      </c>
      <c r="M612" s="3">
        <v>3.8</v>
      </c>
      <c r="N612">
        <v>3.8</v>
      </c>
      <c r="O612" s="3">
        <v>0</v>
      </c>
      <c r="P612">
        <v>11.3</v>
      </c>
      <c r="Q612" s="3">
        <v>0</v>
      </c>
      <c r="R612">
        <v>0</v>
      </c>
      <c r="S612" s="3">
        <v>19.5</v>
      </c>
      <c r="T612" s="3">
        <v>7.8</v>
      </c>
      <c r="U612">
        <v>0</v>
      </c>
      <c r="V612">
        <v>7.8</v>
      </c>
      <c r="W612">
        <v>3.9</v>
      </c>
      <c r="X612">
        <v>3.7</v>
      </c>
      <c r="Y612">
        <v>3.8</v>
      </c>
      <c r="Z612">
        <v>11.3</v>
      </c>
      <c r="AA612">
        <v>0</v>
      </c>
      <c r="AB612">
        <v>7.5</v>
      </c>
      <c r="AC612">
        <v>3.8</v>
      </c>
      <c r="AD612">
        <v>7.5</v>
      </c>
      <c r="AE612">
        <v>0</v>
      </c>
      <c r="AF612">
        <v>0</v>
      </c>
      <c r="AG612">
        <v>0</v>
      </c>
      <c r="AH612">
        <v>3.9</v>
      </c>
      <c r="AI612">
        <v>3.9</v>
      </c>
      <c r="AJ612">
        <v>3.9</v>
      </c>
      <c r="AK612">
        <v>0</v>
      </c>
      <c r="AL612">
        <v>11.4</v>
      </c>
      <c r="AM612">
        <v>7.6</v>
      </c>
      <c r="AN612">
        <v>7.5</v>
      </c>
      <c r="AO612">
        <v>3.8</v>
      </c>
      <c r="AP612">
        <v>11.3</v>
      </c>
      <c r="AQ612">
        <v>3.7</v>
      </c>
      <c r="AR612">
        <v>7.8</v>
      </c>
      <c r="AS612">
        <v>0</v>
      </c>
      <c r="AT612">
        <v>3.9</v>
      </c>
      <c r="AU612">
        <v>7.8</v>
      </c>
      <c r="AV612">
        <v>1</v>
      </c>
      <c r="AW612">
        <v>11.8</v>
      </c>
      <c r="AX612">
        <v>0</v>
      </c>
      <c r="AY612">
        <v>15.2</v>
      </c>
      <c r="AZ612">
        <v>0</v>
      </c>
      <c r="BA612">
        <v>7.5</v>
      </c>
      <c r="BB612">
        <v>3.8</v>
      </c>
      <c r="BC612">
        <v>11.3</v>
      </c>
      <c r="BD612">
        <v>3.7</v>
      </c>
      <c r="BE612">
        <v>3.9</v>
      </c>
      <c r="BF612">
        <v>11.7</v>
      </c>
      <c r="BG612">
        <v>0</v>
      </c>
      <c r="BH612">
        <v>3.9</v>
      </c>
      <c r="BI612">
        <v>7.8</v>
      </c>
      <c r="BJ612">
        <v>11.8</v>
      </c>
      <c r="BK612">
        <v>7.8</v>
      </c>
    </row>
    <row r="613" spans="1:63" x14ac:dyDescent="0.25">
      <c r="A613" s="3">
        <v>8</v>
      </c>
      <c r="B613" s="1">
        <v>8201</v>
      </c>
      <c r="C613" s="3" t="s">
        <v>768</v>
      </c>
      <c r="D613" t="s">
        <v>1515</v>
      </c>
      <c r="E613" s="3">
        <v>4</v>
      </c>
      <c r="F613" t="s">
        <v>13369</v>
      </c>
      <c r="G613" s="3">
        <v>220104005</v>
      </c>
      <c r="H613">
        <v>220104</v>
      </c>
      <c r="I613" s="3" t="s">
        <v>13768</v>
      </c>
      <c r="J613" t="s">
        <v>10393</v>
      </c>
      <c r="K613" s="3">
        <v>4</v>
      </c>
      <c r="L613">
        <v>3.8</v>
      </c>
      <c r="M613" s="3">
        <v>0</v>
      </c>
      <c r="N613">
        <v>0</v>
      </c>
      <c r="O613" s="3">
        <v>0</v>
      </c>
      <c r="P613">
        <v>1</v>
      </c>
      <c r="Q613" s="3">
        <v>0</v>
      </c>
      <c r="R613">
        <v>0</v>
      </c>
      <c r="S613" s="3">
        <v>0</v>
      </c>
      <c r="T613" s="3">
        <v>0</v>
      </c>
      <c r="U613">
        <v>0</v>
      </c>
      <c r="V613">
        <v>1</v>
      </c>
      <c r="W613">
        <v>0</v>
      </c>
      <c r="X613">
        <v>0</v>
      </c>
      <c r="Y613">
        <v>0</v>
      </c>
      <c r="Z613">
        <v>0</v>
      </c>
      <c r="AA613">
        <v>0</v>
      </c>
      <c r="AB613">
        <v>0</v>
      </c>
      <c r="AC613">
        <v>1</v>
      </c>
      <c r="AD613">
        <v>7.5</v>
      </c>
      <c r="AE613">
        <v>0</v>
      </c>
      <c r="AF613">
        <v>0</v>
      </c>
      <c r="AG613">
        <v>0</v>
      </c>
      <c r="AH613">
        <v>0</v>
      </c>
      <c r="AI613">
        <v>1</v>
      </c>
      <c r="AJ613">
        <v>0</v>
      </c>
      <c r="AK613">
        <v>0</v>
      </c>
      <c r="AL613">
        <v>0</v>
      </c>
      <c r="AM613">
        <v>0</v>
      </c>
      <c r="AN613">
        <v>0</v>
      </c>
      <c r="AO613">
        <v>0</v>
      </c>
      <c r="AP613">
        <v>1</v>
      </c>
      <c r="AQ613">
        <v>0</v>
      </c>
      <c r="AR613">
        <v>0</v>
      </c>
      <c r="AS613">
        <v>0</v>
      </c>
      <c r="AT613">
        <v>0</v>
      </c>
      <c r="AU613">
        <v>0</v>
      </c>
      <c r="AV613">
        <v>1</v>
      </c>
      <c r="AW613">
        <v>0</v>
      </c>
      <c r="AX613">
        <v>0</v>
      </c>
      <c r="AY613">
        <v>0</v>
      </c>
      <c r="AZ613">
        <v>3.8</v>
      </c>
      <c r="BA613">
        <v>0</v>
      </c>
      <c r="BB613">
        <v>3.8</v>
      </c>
      <c r="BC613">
        <v>7.5</v>
      </c>
      <c r="BD613">
        <v>3.7</v>
      </c>
      <c r="BE613">
        <v>0</v>
      </c>
      <c r="BF613">
        <v>3.9</v>
      </c>
      <c r="BG613">
        <v>0</v>
      </c>
      <c r="BH613">
        <v>3.9</v>
      </c>
      <c r="BI613">
        <v>3.9</v>
      </c>
      <c r="BJ613">
        <v>3.9</v>
      </c>
      <c r="BK613">
        <v>0</v>
      </c>
    </row>
    <row r="614" spans="1:63" x14ac:dyDescent="0.25">
      <c r="A614" s="3">
        <v>8</v>
      </c>
      <c r="B614" s="1">
        <v>8202</v>
      </c>
      <c r="C614" s="3" t="s">
        <v>768</v>
      </c>
      <c r="D614" t="s">
        <v>1518</v>
      </c>
      <c r="E614" s="3">
        <v>1</v>
      </c>
      <c r="F614" t="s">
        <v>13767</v>
      </c>
      <c r="G614" s="3">
        <v>220104005</v>
      </c>
      <c r="H614">
        <v>220104</v>
      </c>
      <c r="I614" s="3" t="s">
        <v>13768</v>
      </c>
      <c r="J614" t="s">
        <v>10393</v>
      </c>
      <c r="K614" s="3">
        <v>1</v>
      </c>
      <c r="L614">
        <v>2.7</v>
      </c>
      <c r="M614" s="3">
        <v>2.7</v>
      </c>
      <c r="N614">
        <v>0</v>
      </c>
      <c r="O614" s="3">
        <v>8</v>
      </c>
      <c r="P614">
        <v>1</v>
      </c>
      <c r="Q614" s="3">
        <v>0</v>
      </c>
      <c r="R614">
        <v>0</v>
      </c>
      <c r="S614" s="3">
        <v>7.9</v>
      </c>
      <c r="T614" s="3">
        <v>0</v>
      </c>
      <c r="U614">
        <v>0</v>
      </c>
      <c r="V614">
        <v>1</v>
      </c>
      <c r="W614">
        <v>0</v>
      </c>
      <c r="X614">
        <v>5.2</v>
      </c>
      <c r="Y614">
        <v>0</v>
      </c>
      <c r="Z614">
        <v>0</v>
      </c>
      <c r="AA614">
        <v>0</v>
      </c>
      <c r="AB614">
        <v>2.7</v>
      </c>
      <c r="AC614">
        <v>1</v>
      </c>
      <c r="AD614">
        <v>2.7</v>
      </c>
      <c r="AE614">
        <v>0</v>
      </c>
      <c r="AF614">
        <v>0</v>
      </c>
      <c r="AG614">
        <v>0</v>
      </c>
      <c r="AH614">
        <v>2.2000000000000002</v>
      </c>
      <c r="AI614">
        <v>2.1</v>
      </c>
      <c r="AJ614">
        <v>0</v>
      </c>
      <c r="AK614">
        <v>2.6</v>
      </c>
      <c r="AL614">
        <v>0</v>
      </c>
      <c r="AM614">
        <v>0</v>
      </c>
      <c r="AN614">
        <v>5.4</v>
      </c>
      <c r="AO614">
        <v>0</v>
      </c>
      <c r="AP614">
        <v>2.7</v>
      </c>
      <c r="AQ614">
        <v>0</v>
      </c>
      <c r="AR614">
        <v>0</v>
      </c>
      <c r="AS614">
        <v>2.2000000000000002</v>
      </c>
      <c r="AT614">
        <v>2.2000000000000002</v>
      </c>
      <c r="AU614">
        <v>0</v>
      </c>
      <c r="AV614">
        <v>1</v>
      </c>
      <c r="AW614">
        <v>0</v>
      </c>
      <c r="AX614">
        <v>0</v>
      </c>
      <c r="AY614">
        <v>0</v>
      </c>
      <c r="AZ614">
        <v>0</v>
      </c>
      <c r="BA614">
        <v>0</v>
      </c>
      <c r="BB614">
        <v>2.7</v>
      </c>
      <c r="BC614">
        <v>10.6</v>
      </c>
      <c r="BD614">
        <v>0</v>
      </c>
      <c r="BE614">
        <v>0</v>
      </c>
      <c r="BF614">
        <v>0</v>
      </c>
      <c r="BG614">
        <v>0</v>
      </c>
      <c r="BH614">
        <v>0</v>
      </c>
      <c r="BI614">
        <v>1</v>
      </c>
      <c r="BJ614">
        <v>0</v>
      </c>
      <c r="BK614">
        <v>0</v>
      </c>
    </row>
    <row r="615" spans="1:63" x14ac:dyDescent="0.25">
      <c r="A615" s="3">
        <v>8</v>
      </c>
      <c r="B615" s="1">
        <v>8202</v>
      </c>
      <c r="C615" s="3" t="s">
        <v>768</v>
      </c>
      <c r="D615" t="s">
        <v>1518</v>
      </c>
      <c r="E615" s="3">
        <v>2</v>
      </c>
      <c r="F615" t="s">
        <v>13769</v>
      </c>
      <c r="G615" s="3">
        <v>220104005</v>
      </c>
      <c r="H615">
        <v>220104</v>
      </c>
      <c r="I615" s="3" t="s">
        <v>13768</v>
      </c>
      <c r="J615" t="s">
        <v>10393</v>
      </c>
      <c r="K615" s="3">
        <v>2</v>
      </c>
      <c r="L615">
        <v>5.4</v>
      </c>
      <c r="M615" s="3">
        <v>2.7</v>
      </c>
      <c r="N615">
        <v>0</v>
      </c>
      <c r="O615" s="3">
        <v>10.7</v>
      </c>
      <c r="P615">
        <v>5.3</v>
      </c>
      <c r="Q615" s="3">
        <v>2.7</v>
      </c>
      <c r="R615">
        <v>4.5</v>
      </c>
      <c r="S615" s="3">
        <v>9</v>
      </c>
      <c r="T615" s="3">
        <v>0</v>
      </c>
      <c r="U615">
        <v>4.4000000000000004</v>
      </c>
      <c r="V615">
        <v>2.2000000000000002</v>
      </c>
      <c r="W615">
        <v>0</v>
      </c>
      <c r="X615">
        <v>7.8</v>
      </c>
      <c r="Y615">
        <v>0</v>
      </c>
      <c r="Z615">
        <v>0</v>
      </c>
      <c r="AA615">
        <v>0</v>
      </c>
      <c r="AB615">
        <v>5.3</v>
      </c>
      <c r="AC615">
        <v>1</v>
      </c>
      <c r="AD615">
        <v>2.7</v>
      </c>
      <c r="AE615">
        <v>2.2999999999999998</v>
      </c>
      <c r="AF615">
        <v>0</v>
      </c>
      <c r="AG615">
        <v>2.2000000000000002</v>
      </c>
      <c r="AH615">
        <v>2.2000000000000002</v>
      </c>
      <c r="AI615">
        <v>4.3</v>
      </c>
      <c r="AJ615">
        <v>4.2</v>
      </c>
      <c r="AK615">
        <v>5.2</v>
      </c>
      <c r="AL615">
        <v>2.7</v>
      </c>
      <c r="AM615">
        <v>2.7</v>
      </c>
      <c r="AN615">
        <v>5.4</v>
      </c>
      <c r="AO615">
        <v>8</v>
      </c>
      <c r="AP615">
        <v>2.7</v>
      </c>
      <c r="AQ615">
        <v>0</v>
      </c>
      <c r="AR615">
        <v>4.5</v>
      </c>
      <c r="AS615">
        <v>6.7</v>
      </c>
      <c r="AT615">
        <v>11</v>
      </c>
      <c r="AU615">
        <v>0</v>
      </c>
      <c r="AV615">
        <v>2.1</v>
      </c>
      <c r="AW615">
        <v>2.1</v>
      </c>
      <c r="AX615">
        <v>10.3</v>
      </c>
      <c r="AY615">
        <v>0</v>
      </c>
      <c r="AZ615">
        <v>0</v>
      </c>
      <c r="BA615">
        <v>0</v>
      </c>
      <c r="BB615">
        <v>8</v>
      </c>
      <c r="BC615">
        <v>13.3</v>
      </c>
      <c r="BD615">
        <v>2.7</v>
      </c>
      <c r="BE615">
        <v>0</v>
      </c>
      <c r="BF615">
        <v>2.2000000000000002</v>
      </c>
      <c r="BG615">
        <v>4.4000000000000004</v>
      </c>
      <c r="BH615">
        <v>4.3</v>
      </c>
      <c r="BI615">
        <v>4.3</v>
      </c>
      <c r="BJ615">
        <v>8.4</v>
      </c>
      <c r="BK615">
        <v>0</v>
      </c>
    </row>
    <row r="616" spans="1:63" x14ac:dyDescent="0.25">
      <c r="A616" s="3">
        <v>8</v>
      </c>
      <c r="B616" s="1">
        <v>8202</v>
      </c>
      <c r="C616" s="3" t="s">
        <v>768</v>
      </c>
      <c r="D616" t="s">
        <v>1518</v>
      </c>
      <c r="E616" s="3">
        <v>3</v>
      </c>
      <c r="F616" t="s">
        <v>13367</v>
      </c>
      <c r="G616" s="3">
        <v>220104005</v>
      </c>
      <c r="H616">
        <v>220104</v>
      </c>
      <c r="I616" s="3" t="s">
        <v>13768</v>
      </c>
      <c r="J616" t="s">
        <v>10393</v>
      </c>
      <c r="K616" s="3">
        <v>3</v>
      </c>
      <c r="L616">
        <v>2.7</v>
      </c>
      <c r="M616" s="3">
        <v>0</v>
      </c>
      <c r="N616">
        <v>0</v>
      </c>
      <c r="O616" s="3">
        <v>2.7</v>
      </c>
      <c r="P616">
        <v>5.3</v>
      </c>
      <c r="Q616" s="3">
        <v>2.7</v>
      </c>
      <c r="R616">
        <v>4.5</v>
      </c>
      <c r="S616" s="3">
        <v>2.2000000000000002</v>
      </c>
      <c r="T616" s="3">
        <v>0</v>
      </c>
      <c r="U616">
        <v>4.4000000000000004</v>
      </c>
      <c r="V616">
        <v>2.2000000000000002</v>
      </c>
      <c r="W616">
        <v>0</v>
      </c>
      <c r="X616">
        <v>2.6</v>
      </c>
      <c r="Y616">
        <v>0</v>
      </c>
      <c r="Z616">
        <v>0</v>
      </c>
      <c r="AA616">
        <v>0</v>
      </c>
      <c r="AB616">
        <v>2.7</v>
      </c>
      <c r="AC616">
        <v>1</v>
      </c>
      <c r="AD616">
        <v>0</v>
      </c>
      <c r="AE616">
        <v>2.2999999999999998</v>
      </c>
      <c r="AF616">
        <v>0</v>
      </c>
      <c r="AG616">
        <v>2.2000000000000002</v>
      </c>
      <c r="AH616">
        <v>0</v>
      </c>
      <c r="AI616">
        <v>2.1</v>
      </c>
      <c r="AJ616">
        <v>4.2</v>
      </c>
      <c r="AK616">
        <v>2.6</v>
      </c>
      <c r="AL616">
        <v>2.7</v>
      </c>
      <c r="AM616">
        <v>2.7</v>
      </c>
      <c r="AN616">
        <v>0</v>
      </c>
      <c r="AO616">
        <v>8</v>
      </c>
      <c r="AP616">
        <v>1</v>
      </c>
      <c r="AQ616">
        <v>0</v>
      </c>
      <c r="AR616">
        <v>4.5</v>
      </c>
      <c r="AS616">
        <v>4.5</v>
      </c>
      <c r="AT616">
        <v>8.8000000000000007</v>
      </c>
      <c r="AU616">
        <v>0</v>
      </c>
      <c r="AV616">
        <v>2.1</v>
      </c>
      <c r="AW616">
        <v>2.1</v>
      </c>
      <c r="AX616">
        <v>10.3</v>
      </c>
      <c r="AY616">
        <v>0</v>
      </c>
      <c r="AZ616">
        <v>0</v>
      </c>
      <c r="BA616">
        <v>0</v>
      </c>
      <c r="BB616">
        <v>5.3</v>
      </c>
      <c r="BC616">
        <v>2.7</v>
      </c>
      <c r="BD616">
        <v>2.7</v>
      </c>
      <c r="BE616">
        <v>0</v>
      </c>
      <c r="BF616">
        <v>2.2000000000000002</v>
      </c>
      <c r="BG616">
        <v>4.4000000000000004</v>
      </c>
      <c r="BH616">
        <v>4.3</v>
      </c>
      <c r="BI616">
        <v>4.3</v>
      </c>
      <c r="BJ616">
        <v>8.4</v>
      </c>
      <c r="BK616">
        <v>0</v>
      </c>
    </row>
    <row r="617" spans="1:63" x14ac:dyDescent="0.25">
      <c r="A617" s="3">
        <v>8</v>
      </c>
      <c r="B617" s="1">
        <v>8202</v>
      </c>
      <c r="C617" s="3" t="s">
        <v>768</v>
      </c>
      <c r="D617" t="s">
        <v>1518</v>
      </c>
      <c r="E617" s="3">
        <v>4</v>
      </c>
      <c r="F617" t="s">
        <v>13369</v>
      </c>
      <c r="G617" s="3">
        <v>220104005</v>
      </c>
      <c r="H617">
        <v>220104</v>
      </c>
      <c r="I617" s="3" t="s">
        <v>13768</v>
      </c>
      <c r="J617" t="s">
        <v>10393</v>
      </c>
      <c r="K617" s="3">
        <v>4</v>
      </c>
      <c r="L617">
        <v>2.7</v>
      </c>
      <c r="M617" s="3">
        <v>2.7</v>
      </c>
      <c r="N617">
        <v>0</v>
      </c>
      <c r="O617" s="3">
        <v>8</v>
      </c>
      <c r="P617">
        <v>1</v>
      </c>
      <c r="Q617" s="3">
        <v>0</v>
      </c>
      <c r="R617">
        <v>0</v>
      </c>
      <c r="S617" s="3">
        <v>6.7</v>
      </c>
      <c r="T617" s="3">
        <v>0</v>
      </c>
      <c r="U617">
        <v>0</v>
      </c>
      <c r="V617">
        <v>1</v>
      </c>
      <c r="W617">
        <v>0</v>
      </c>
      <c r="X617">
        <v>5.2</v>
      </c>
      <c r="Y617">
        <v>0</v>
      </c>
      <c r="Z617">
        <v>0</v>
      </c>
      <c r="AA617">
        <v>0</v>
      </c>
      <c r="AB617">
        <v>2.7</v>
      </c>
      <c r="AC617">
        <v>1</v>
      </c>
      <c r="AD617">
        <v>2.7</v>
      </c>
      <c r="AE617">
        <v>0</v>
      </c>
      <c r="AF617">
        <v>0</v>
      </c>
      <c r="AG617">
        <v>0</v>
      </c>
      <c r="AH617">
        <v>2.2000000000000002</v>
      </c>
      <c r="AI617">
        <v>2.1</v>
      </c>
      <c r="AJ617">
        <v>0</v>
      </c>
      <c r="AK617">
        <v>2.6</v>
      </c>
      <c r="AL617">
        <v>0</v>
      </c>
      <c r="AM617">
        <v>0</v>
      </c>
      <c r="AN617">
        <v>5.4</v>
      </c>
      <c r="AO617">
        <v>0</v>
      </c>
      <c r="AP617">
        <v>2.7</v>
      </c>
      <c r="AQ617">
        <v>0</v>
      </c>
      <c r="AR617">
        <v>0</v>
      </c>
      <c r="AS617">
        <v>2.2000000000000002</v>
      </c>
      <c r="AT617">
        <v>2.2000000000000002</v>
      </c>
      <c r="AU617">
        <v>0</v>
      </c>
      <c r="AV617">
        <v>1</v>
      </c>
      <c r="AW617">
        <v>0</v>
      </c>
      <c r="AX617">
        <v>0</v>
      </c>
      <c r="AY617">
        <v>0</v>
      </c>
      <c r="AZ617">
        <v>0</v>
      </c>
      <c r="BA617">
        <v>0</v>
      </c>
      <c r="BB617">
        <v>2.7</v>
      </c>
      <c r="BC617">
        <v>10.6</v>
      </c>
      <c r="BD617">
        <v>0</v>
      </c>
      <c r="BE617">
        <v>0</v>
      </c>
      <c r="BF617">
        <v>0</v>
      </c>
      <c r="BG617">
        <v>0</v>
      </c>
      <c r="BH617">
        <v>0</v>
      </c>
      <c r="BI617">
        <v>1</v>
      </c>
      <c r="BJ617">
        <v>0</v>
      </c>
      <c r="BK617">
        <v>0</v>
      </c>
    </row>
    <row r="618" spans="1:63" x14ac:dyDescent="0.25">
      <c r="A618" s="3">
        <v>8</v>
      </c>
      <c r="B618" s="1">
        <v>8203</v>
      </c>
      <c r="C618" s="3" t="s">
        <v>768</v>
      </c>
      <c r="D618" t="s">
        <v>1521</v>
      </c>
      <c r="E618" s="3">
        <v>1</v>
      </c>
      <c r="F618" t="s">
        <v>13767</v>
      </c>
      <c r="G618" s="3">
        <v>220104005</v>
      </c>
      <c r="H618">
        <v>220104</v>
      </c>
      <c r="I618" s="3" t="s">
        <v>13768</v>
      </c>
      <c r="J618" t="s">
        <v>10393</v>
      </c>
      <c r="K618" s="3">
        <v>1</v>
      </c>
      <c r="L618">
        <v>5.8</v>
      </c>
      <c r="M618" s="3">
        <v>0</v>
      </c>
      <c r="N618">
        <v>0</v>
      </c>
      <c r="O618" s="3">
        <v>0</v>
      </c>
      <c r="P618">
        <v>1</v>
      </c>
      <c r="Q618" s="3">
        <v>2.8</v>
      </c>
      <c r="R618">
        <v>0</v>
      </c>
      <c r="S618" s="3">
        <v>2.8</v>
      </c>
      <c r="T618" s="3">
        <v>2.8</v>
      </c>
      <c r="U618">
        <v>0</v>
      </c>
      <c r="V618">
        <v>2.7</v>
      </c>
      <c r="W618">
        <v>0</v>
      </c>
      <c r="X618">
        <v>2.7</v>
      </c>
      <c r="Y618">
        <v>0</v>
      </c>
      <c r="Z618">
        <v>0</v>
      </c>
      <c r="AA618">
        <v>0</v>
      </c>
      <c r="AB618">
        <v>0</v>
      </c>
      <c r="AC618">
        <v>1</v>
      </c>
      <c r="AD618">
        <v>0</v>
      </c>
      <c r="AE618">
        <v>0</v>
      </c>
      <c r="AF618">
        <v>0</v>
      </c>
      <c r="AG618">
        <v>0</v>
      </c>
      <c r="AH618">
        <v>0</v>
      </c>
      <c r="AI618">
        <v>2.9</v>
      </c>
      <c r="AJ618">
        <v>0</v>
      </c>
      <c r="AK618">
        <v>0</v>
      </c>
      <c r="AL618">
        <v>0</v>
      </c>
      <c r="AM618">
        <v>2.9</v>
      </c>
      <c r="AN618">
        <v>0</v>
      </c>
      <c r="AO618">
        <v>0</v>
      </c>
      <c r="AP618">
        <v>1</v>
      </c>
      <c r="AQ618">
        <v>0</v>
      </c>
      <c r="AR618">
        <v>0</v>
      </c>
      <c r="AS618">
        <v>0</v>
      </c>
      <c r="AT618">
        <v>0</v>
      </c>
      <c r="AU618">
        <v>2.9</v>
      </c>
      <c r="AV618">
        <v>1</v>
      </c>
      <c r="AW618">
        <v>0</v>
      </c>
      <c r="AX618">
        <v>0</v>
      </c>
      <c r="AY618">
        <v>5.8</v>
      </c>
      <c r="AZ618">
        <v>2.9</v>
      </c>
      <c r="BA618">
        <v>0</v>
      </c>
      <c r="BB618">
        <v>5.7</v>
      </c>
      <c r="BC618">
        <v>1</v>
      </c>
      <c r="BD618">
        <v>0</v>
      </c>
      <c r="BE618">
        <v>2.9</v>
      </c>
      <c r="BF618">
        <v>0</v>
      </c>
      <c r="BG618">
        <v>2.9</v>
      </c>
      <c r="BH618">
        <v>0</v>
      </c>
      <c r="BI618">
        <v>1</v>
      </c>
      <c r="BJ618">
        <v>0</v>
      </c>
      <c r="BK618">
        <v>2.9</v>
      </c>
    </row>
    <row r="619" spans="1:63" x14ac:dyDescent="0.25">
      <c r="A619" s="3">
        <v>8</v>
      </c>
      <c r="B619" s="1">
        <v>8203</v>
      </c>
      <c r="C619" s="3" t="s">
        <v>768</v>
      </c>
      <c r="D619" t="s">
        <v>1521</v>
      </c>
      <c r="E619" s="3">
        <v>2</v>
      </c>
      <c r="F619" t="s">
        <v>13769</v>
      </c>
      <c r="G619" s="3">
        <v>220104005</v>
      </c>
      <c r="H619">
        <v>220104</v>
      </c>
      <c r="I619" s="3" t="s">
        <v>13768</v>
      </c>
      <c r="J619" t="s">
        <v>10393</v>
      </c>
      <c r="K619" s="3">
        <v>2</v>
      </c>
      <c r="L619">
        <v>17.399999999999999</v>
      </c>
      <c r="M619" s="3">
        <v>17.3</v>
      </c>
      <c r="N619">
        <v>2.9</v>
      </c>
      <c r="O619" s="3">
        <v>2.8</v>
      </c>
      <c r="P619">
        <v>2.8</v>
      </c>
      <c r="Q619" s="3">
        <v>5.6</v>
      </c>
      <c r="R619">
        <v>8.8000000000000007</v>
      </c>
      <c r="S619" s="3">
        <v>11.6</v>
      </c>
      <c r="T619" s="3">
        <v>5.8</v>
      </c>
      <c r="U619">
        <v>8.6999999999999993</v>
      </c>
      <c r="V619">
        <v>11.5</v>
      </c>
      <c r="W619">
        <v>5.7</v>
      </c>
      <c r="X619">
        <v>16.2</v>
      </c>
      <c r="Y619">
        <v>2.9</v>
      </c>
      <c r="Z619">
        <v>2.9</v>
      </c>
      <c r="AA619">
        <v>2.9</v>
      </c>
      <c r="AB619">
        <v>0</v>
      </c>
      <c r="AC619">
        <v>2.8</v>
      </c>
      <c r="AD619">
        <v>0</v>
      </c>
      <c r="AE619">
        <v>11.7</v>
      </c>
      <c r="AF619">
        <v>11.6</v>
      </c>
      <c r="AG619">
        <v>2.9</v>
      </c>
      <c r="AH619">
        <v>11.5</v>
      </c>
      <c r="AI619">
        <v>5.7</v>
      </c>
      <c r="AJ619">
        <v>5.7</v>
      </c>
      <c r="AK619">
        <v>0</v>
      </c>
      <c r="AL619">
        <v>2.9</v>
      </c>
      <c r="AM619">
        <v>5.8</v>
      </c>
      <c r="AN619">
        <v>8.6</v>
      </c>
      <c r="AO619">
        <v>2.8</v>
      </c>
      <c r="AP619">
        <v>1</v>
      </c>
      <c r="AQ619">
        <v>8.4</v>
      </c>
      <c r="AR619">
        <v>5.8</v>
      </c>
      <c r="AS619">
        <v>5.8</v>
      </c>
      <c r="AT619">
        <v>2.9</v>
      </c>
      <c r="AU619">
        <v>2.9</v>
      </c>
      <c r="AV619">
        <v>11.5</v>
      </c>
      <c r="AW619">
        <v>11.4</v>
      </c>
      <c r="AX619">
        <v>5.4</v>
      </c>
      <c r="AY619">
        <v>11.6</v>
      </c>
      <c r="AZ619">
        <v>17.3</v>
      </c>
      <c r="BA619">
        <v>5.7</v>
      </c>
      <c r="BB619">
        <v>8.5</v>
      </c>
      <c r="BC619">
        <v>5.6</v>
      </c>
      <c r="BD619">
        <v>2.8</v>
      </c>
      <c r="BE619">
        <v>5.8</v>
      </c>
      <c r="BF619">
        <v>5.8</v>
      </c>
      <c r="BG619">
        <v>8.6999999999999993</v>
      </c>
      <c r="BH619">
        <v>0</v>
      </c>
      <c r="BI619">
        <v>17.2</v>
      </c>
      <c r="BJ619">
        <v>2.9</v>
      </c>
      <c r="BK619">
        <v>5.8</v>
      </c>
    </row>
    <row r="620" spans="1:63" x14ac:dyDescent="0.25">
      <c r="A620" s="3">
        <v>8</v>
      </c>
      <c r="B620" s="1">
        <v>8203</v>
      </c>
      <c r="C620" s="3" t="s">
        <v>768</v>
      </c>
      <c r="D620" t="s">
        <v>1521</v>
      </c>
      <c r="E620" s="3">
        <v>3</v>
      </c>
      <c r="F620" t="s">
        <v>13367</v>
      </c>
      <c r="G620" s="3">
        <v>220104005</v>
      </c>
      <c r="H620">
        <v>220104</v>
      </c>
      <c r="I620" s="3" t="s">
        <v>13768</v>
      </c>
      <c r="J620" t="s">
        <v>10393</v>
      </c>
      <c r="K620" s="3">
        <v>3</v>
      </c>
      <c r="L620">
        <v>11.6</v>
      </c>
      <c r="M620" s="3">
        <v>17.3</v>
      </c>
      <c r="N620">
        <v>2.9</v>
      </c>
      <c r="O620" s="3">
        <v>2.8</v>
      </c>
      <c r="P620">
        <v>2.8</v>
      </c>
      <c r="Q620" s="3">
        <v>2.8</v>
      </c>
      <c r="R620">
        <v>8.8000000000000007</v>
      </c>
      <c r="S620" s="3">
        <v>8.6999999999999993</v>
      </c>
      <c r="T620" s="3">
        <v>2.9</v>
      </c>
      <c r="U620">
        <v>8.6999999999999993</v>
      </c>
      <c r="V620">
        <v>8.6</v>
      </c>
      <c r="W620">
        <v>5.7</v>
      </c>
      <c r="X620">
        <v>13.5</v>
      </c>
      <c r="Y620">
        <v>2.9</v>
      </c>
      <c r="Z620">
        <v>2.9</v>
      </c>
      <c r="AA620">
        <v>2.9</v>
      </c>
      <c r="AB620">
        <v>0</v>
      </c>
      <c r="AC620">
        <v>2.8</v>
      </c>
      <c r="AD620">
        <v>0</v>
      </c>
      <c r="AE620">
        <v>11.7</v>
      </c>
      <c r="AF620">
        <v>11.6</v>
      </c>
      <c r="AG620">
        <v>2.9</v>
      </c>
      <c r="AH620">
        <v>11.5</v>
      </c>
      <c r="AI620">
        <v>2.9</v>
      </c>
      <c r="AJ620">
        <v>5.7</v>
      </c>
      <c r="AK620">
        <v>0</v>
      </c>
      <c r="AL620">
        <v>2.9</v>
      </c>
      <c r="AM620">
        <v>2.9</v>
      </c>
      <c r="AN620">
        <v>8.6</v>
      </c>
      <c r="AO620">
        <v>2.8</v>
      </c>
      <c r="AP620">
        <v>1</v>
      </c>
      <c r="AQ620">
        <v>8.4</v>
      </c>
      <c r="AR620">
        <v>5.8</v>
      </c>
      <c r="AS620">
        <v>5.8</v>
      </c>
      <c r="AT620">
        <v>2.9</v>
      </c>
      <c r="AU620">
        <v>0</v>
      </c>
      <c r="AV620">
        <v>11.5</v>
      </c>
      <c r="AW620">
        <v>11.4</v>
      </c>
      <c r="AX620">
        <v>5.4</v>
      </c>
      <c r="AY620">
        <v>5.8</v>
      </c>
      <c r="AZ620">
        <v>14.4</v>
      </c>
      <c r="BA620">
        <v>5.7</v>
      </c>
      <c r="BB620">
        <v>2.8</v>
      </c>
      <c r="BC620">
        <v>5.6</v>
      </c>
      <c r="BD620">
        <v>2.8</v>
      </c>
      <c r="BE620">
        <v>2.9</v>
      </c>
      <c r="BF620">
        <v>5.8</v>
      </c>
      <c r="BG620">
        <v>5.8</v>
      </c>
      <c r="BH620">
        <v>0</v>
      </c>
      <c r="BI620">
        <v>17.2</v>
      </c>
      <c r="BJ620">
        <v>2.9</v>
      </c>
      <c r="BK620">
        <v>2.9</v>
      </c>
    </row>
    <row r="621" spans="1:63" x14ac:dyDescent="0.25">
      <c r="A621" s="3">
        <v>8</v>
      </c>
      <c r="B621" s="1">
        <v>8203</v>
      </c>
      <c r="C621" s="3" t="s">
        <v>768</v>
      </c>
      <c r="D621" t="s">
        <v>1521</v>
      </c>
      <c r="E621" s="3">
        <v>4</v>
      </c>
      <c r="F621" t="s">
        <v>13369</v>
      </c>
      <c r="G621" s="3">
        <v>220104005</v>
      </c>
      <c r="H621">
        <v>220104</v>
      </c>
      <c r="I621" s="3" t="s">
        <v>13768</v>
      </c>
      <c r="J621" t="s">
        <v>10393</v>
      </c>
      <c r="K621" s="3">
        <v>4</v>
      </c>
      <c r="L621">
        <v>5.8</v>
      </c>
      <c r="M621" s="3">
        <v>0</v>
      </c>
      <c r="N621">
        <v>0</v>
      </c>
      <c r="O621" s="3">
        <v>0</v>
      </c>
      <c r="P621">
        <v>1</v>
      </c>
      <c r="Q621" s="3">
        <v>2.8</v>
      </c>
      <c r="R621">
        <v>0</v>
      </c>
      <c r="S621" s="3">
        <v>2.9</v>
      </c>
      <c r="T621" s="3">
        <v>2.9</v>
      </c>
      <c r="U621">
        <v>0</v>
      </c>
      <c r="V621">
        <v>2.9</v>
      </c>
      <c r="W621">
        <v>0</v>
      </c>
      <c r="X621">
        <v>2.7</v>
      </c>
      <c r="Y621">
        <v>0</v>
      </c>
      <c r="Z621">
        <v>0</v>
      </c>
      <c r="AA621">
        <v>0</v>
      </c>
      <c r="AB621">
        <v>0</v>
      </c>
      <c r="AC621">
        <v>1</v>
      </c>
      <c r="AD621">
        <v>0</v>
      </c>
      <c r="AE621">
        <v>0</v>
      </c>
      <c r="AF621">
        <v>0</v>
      </c>
      <c r="AG621">
        <v>0</v>
      </c>
      <c r="AH621">
        <v>0</v>
      </c>
      <c r="AI621">
        <v>2.9</v>
      </c>
      <c r="AJ621">
        <v>0</v>
      </c>
      <c r="AK621">
        <v>0</v>
      </c>
      <c r="AL621">
        <v>0</v>
      </c>
      <c r="AM621">
        <v>2.9</v>
      </c>
      <c r="AN621">
        <v>0</v>
      </c>
      <c r="AO621">
        <v>0</v>
      </c>
      <c r="AP621">
        <v>1</v>
      </c>
      <c r="AQ621">
        <v>0</v>
      </c>
      <c r="AR621">
        <v>0</v>
      </c>
      <c r="AS621">
        <v>0</v>
      </c>
      <c r="AT621">
        <v>0</v>
      </c>
      <c r="AU621">
        <v>2.9</v>
      </c>
      <c r="AV621">
        <v>1</v>
      </c>
      <c r="AW621">
        <v>0</v>
      </c>
      <c r="AX621">
        <v>0</v>
      </c>
      <c r="AY621">
        <v>5.8</v>
      </c>
      <c r="AZ621">
        <v>2.9</v>
      </c>
      <c r="BA621">
        <v>0</v>
      </c>
      <c r="BB621">
        <v>5.7</v>
      </c>
      <c r="BC621">
        <v>1</v>
      </c>
      <c r="BD621">
        <v>0</v>
      </c>
      <c r="BE621">
        <v>2.9</v>
      </c>
      <c r="BF621">
        <v>0</v>
      </c>
      <c r="BG621">
        <v>2.9</v>
      </c>
      <c r="BH621">
        <v>0</v>
      </c>
      <c r="BI621">
        <v>1</v>
      </c>
      <c r="BJ621">
        <v>0</v>
      </c>
      <c r="BK621">
        <v>2.9</v>
      </c>
    </row>
    <row r="622" spans="1:63" x14ac:dyDescent="0.25">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16.2</v>
      </c>
      <c r="P622">
        <v>1</v>
      </c>
      <c r="Q622" s="3">
        <v>0</v>
      </c>
      <c r="R622">
        <v>0</v>
      </c>
      <c r="S622" s="3">
        <v>0</v>
      </c>
      <c r="T622" s="3">
        <v>0</v>
      </c>
      <c r="U622">
        <v>0</v>
      </c>
      <c r="V622">
        <v>1</v>
      </c>
      <c r="W622">
        <v>0</v>
      </c>
      <c r="X622">
        <v>0</v>
      </c>
      <c r="Y622">
        <v>0</v>
      </c>
      <c r="Z622">
        <v>0</v>
      </c>
      <c r="AA622">
        <v>0</v>
      </c>
      <c r="AB622">
        <v>0</v>
      </c>
      <c r="AC622">
        <v>1</v>
      </c>
      <c r="AD622">
        <v>0</v>
      </c>
      <c r="AE622">
        <v>0</v>
      </c>
      <c r="AF622">
        <v>0</v>
      </c>
      <c r="AG622">
        <v>0</v>
      </c>
      <c r="AH622">
        <v>0</v>
      </c>
      <c r="AI622">
        <v>1</v>
      </c>
      <c r="AJ622">
        <v>0</v>
      </c>
      <c r="AK622">
        <v>0</v>
      </c>
      <c r="AL622">
        <v>0</v>
      </c>
      <c r="AM622">
        <v>0</v>
      </c>
      <c r="AN622">
        <v>0</v>
      </c>
      <c r="AO622">
        <v>0</v>
      </c>
      <c r="AP622">
        <v>1</v>
      </c>
      <c r="AQ622">
        <v>0</v>
      </c>
      <c r="AR622">
        <v>0</v>
      </c>
      <c r="AS622">
        <v>0</v>
      </c>
      <c r="AT622">
        <v>0</v>
      </c>
      <c r="AU622">
        <v>0</v>
      </c>
      <c r="AV622">
        <v>1</v>
      </c>
      <c r="AW622">
        <v>0</v>
      </c>
      <c r="AX622">
        <v>0</v>
      </c>
      <c r="AY622">
        <v>0</v>
      </c>
      <c r="AZ622">
        <v>0</v>
      </c>
      <c r="BA622">
        <v>16.2</v>
      </c>
      <c r="BB622">
        <v>0</v>
      </c>
      <c r="BC622">
        <v>1</v>
      </c>
      <c r="BD622">
        <v>0</v>
      </c>
      <c r="BE622">
        <v>0</v>
      </c>
      <c r="BF622">
        <v>0</v>
      </c>
      <c r="BG622">
        <v>0</v>
      </c>
      <c r="BH622">
        <v>0</v>
      </c>
      <c r="BI622">
        <v>1</v>
      </c>
      <c r="BJ622">
        <v>0</v>
      </c>
      <c r="BK622">
        <v>0</v>
      </c>
    </row>
    <row r="623" spans="1:63" x14ac:dyDescent="0.25">
      <c r="A623" s="3">
        <v>8</v>
      </c>
      <c r="B623" s="1">
        <v>8204</v>
      </c>
      <c r="C623" s="3" t="s">
        <v>768</v>
      </c>
      <c r="D623" t="s">
        <v>1524</v>
      </c>
      <c r="E623" s="3">
        <v>2</v>
      </c>
      <c r="F623" t="s">
        <v>13769</v>
      </c>
      <c r="G623" s="3">
        <v>220104005</v>
      </c>
      <c r="H623">
        <v>220104</v>
      </c>
      <c r="I623" s="3" t="s">
        <v>13768</v>
      </c>
      <c r="J623" t="s">
        <v>10393</v>
      </c>
      <c r="K623" s="3">
        <v>2</v>
      </c>
      <c r="L623">
        <v>0</v>
      </c>
      <c r="M623" s="3">
        <v>16.3</v>
      </c>
      <c r="N623">
        <v>16.2</v>
      </c>
      <c r="O623" s="3">
        <v>32.299999999999997</v>
      </c>
      <c r="P623">
        <v>32.200000000000003</v>
      </c>
      <c r="Q623" s="3">
        <v>16.100000000000001</v>
      </c>
      <c r="R623">
        <v>0</v>
      </c>
      <c r="S623" s="3">
        <v>0</v>
      </c>
      <c r="T623" s="3">
        <v>0</v>
      </c>
      <c r="U623">
        <v>0</v>
      </c>
      <c r="V623">
        <v>22</v>
      </c>
      <c r="W623">
        <v>0</v>
      </c>
      <c r="X623">
        <v>0</v>
      </c>
      <c r="Y623">
        <v>0</v>
      </c>
      <c r="Z623">
        <v>0</v>
      </c>
      <c r="AA623">
        <v>0</v>
      </c>
      <c r="AB623">
        <v>0</v>
      </c>
      <c r="AC623">
        <v>16.100000000000001</v>
      </c>
      <c r="AD623">
        <v>0</v>
      </c>
      <c r="AE623">
        <v>0</v>
      </c>
      <c r="AF623">
        <v>63.3</v>
      </c>
      <c r="AG623">
        <v>0</v>
      </c>
      <c r="AH623">
        <v>0</v>
      </c>
      <c r="AI623">
        <v>44.2</v>
      </c>
      <c r="AJ623">
        <v>0</v>
      </c>
      <c r="AK623">
        <v>0</v>
      </c>
      <c r="AL623">
        <v>32.6</v>
      </c>
      <c r="AM623">
        <v>16.3</v>
      </c>
      <c r="AN623">
        <v>0</v>
      </c>
      <c r="AO623">
        <v>16.2</v>
      </c>
      <c r="AP623">
        <v>1</v>
      </c>
      <c r="AQ623">
        <v>0</v>
      </c>
      <c r="AR623">
        <v>0</v>
      </c>
      <c r="AS623">
        <v>0</v>
      </c>
      <c r="AT623">
        <v>21.5</v>
      </c>
      <c r="AU623">
        <v>21.9</v>
      </c>
      <c r="AV623">
        <v>44.4</v>
      </c>
      <c r="AW623">
        <v>0</v>
      </c>
      <c r="AX623">
        <v>0</v>
      </c>
      <c r="AY623">
        <v>0</v>
      </c>
      <c r="AZ623">
        <v>0</v>
      </c>
      <c r="BA623">
        <v>16.2</v>
      </c>
      <c r="BB623">
        <v>0</v>
      </c>
      <c r="BC623">
        <v>1</v>
      </c>
      <c r="BD623">
        <v>0</v>
      </c>
      <c r="BE623">
        <v>0</v>
      </c>
      <c r="BF623">
        <v>0</v>
      </c>
      <c r="BG623">
        <v>0</v>
      </c>
      <c r="BH623">
        <v>0</v>
      </c>
      <c r="BI623">
        <v>1</v>
      </c>
      <c r="BJ623">
        <v>0</v>
      </c>
      <c r="BK623">
        <v>0</v>
      </c>
    </row>
    <row r="624" spans="1:63" x14ac:dyDescent="0.25">
      <c r="A624" s="3">
        <v>8</v>
      </c>
      <c r="B624" s="1">
        <v>8204</v>
      </c>
      <c r="C624" s="3" t="s">
        <v>768</v>
      </c>
      <c r="D624" t="s">
        <v>1524</v>
      </c>
      <c r="E624" s="3">
        <v>3</v>
      </c>
      <c r="F624" t="s">
        <v>13367</v>
      </c>
      <c r="G624" s="3">
        <v>220104005</v>
      </c>
      <c r="H624">
        <v>220104</v>
      </c>
      <c r="I624" s="3" t="s">
        <v>13768</v>
      </c>
      <c r="J624" t="s">
        <v>10393</v>
      </c>
      <c r="K624" s="3">
        <v>3</v>
      </c>
      <c r="L624">
        <v>0</v>
      </c>
      <c r="M624" s="3">
        <v>16.3</v>
      </c>
      <c r="N624">
        <v>16.2</v>
      </c>
      <c r="O624" s="3">
        <v>16.2</v>
      </c>
      <c r="P624">
        <v>32.200000000000003</v>
      </c>
      <c r="Q624" s="3">
        <v>16.100000000000001</v>
      </c>
      <c r="R624">
        <v>0</v>
      </c>
      <c r="S624" s="3">
        <v>0</v>
      </c>
      <c r="T624" s="3">
        <v>0</v>
      </c>
      <c r="U624">
        <v>0</v>
      </c>
      <c r="V624">
        <v>22</v>
      </c>
      <c r="W624">
        <v>0</v>
      </c>
      <c r="X624">
        <v>0</v>
      </c>
      <c r="Y624">
        <v>0</v>
      </c>
      <c r="Z624">
        <v>0</v>
      </c>
      <c r="AA624">
        <v>0</v>
      </c>
      <c r="AB624">
        <v>0</v>
      </c>
      <c r="AC624">
        <v>16.100000000000001</v>
      </c>
      <c r="AD624">
        <v>0</v>
      </c>
      <c r="AE624">
        <v>0</v>
      </c>
      <c r="AF624">
        <v>63.3</v>
      </c>
      <c r="AG624">
        <v>0</v>
      </c>
      <c r="AH624">
        <v>0</v>
      </c>
      <c r="AI624">
        <v>44.2</v>
      </c>
      <c r="AJ624">
        <v>0</v>
      </c>
      <c r="AK624">
        <v>0</v>
      </c>
      <c r="AL624">
        <v>32.6</v>
      </c>
      <c r="AM624">
        <v>16.3</v>
      </c>
      <c r="AN624">
        <v>0</v>
      </c>
      <c r="AO624">
        <v>16.2</v>
      </c>
      <c r="AP624">
        <v>1</v>
      </c>
      <c r="AQ624">
        <v>0</v>
      </c>
      <c r="AR624">
        <v>0</v>
      </c>
      <c r="AS624">
        <v>0</v>
      </c>
      <c r="AT624">
        <v>21.5</v>
      </c>
      <c r="AU624">
        <v>21.9</v>
      </c>
      <c r="AV624">
        <v>44.4</v>
      </c>
      <c r="AW624">
        <v>0</v>
      </c>
      <c r="AX624">
        <v>0</v>
      </c>
      <c r="AY624">
        <v>0</v>
      </c>
      <c r="AZ624">
        <v>0</v>
      </c>
      <c r="BA624">
        <v>0</v>
      </c>
      <c r="BB624">
        <v>0</v>
      </c>
      <c r="BC624">
        <v>1</v>
      </c>
      <c r="BD624">
        <v>0</v>
      </c>
      <c r="BE624">
        <v>0</v>
      </c>
      <c r="BF624">
        <v>0</v>
      </c>
      <c r="BG624">
        <v>0</v>
      </c>
      <c r="BH624">
        <v>0</v>
      </c>
      <c r="BI624">
        <v>1</v>
      </c>
      <c r="BJ624">
        <v>0</v>
      </c>
      <c r="BK624">
        <v>0</v>
      </c>
    </row>
    <row r="625" spans="1:63" x14ac:dyDescent="0.25">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16.2</v>
      </c>
      <c r="P625">
        <v>1</v>
      </c>
      <c r="Q625" s="3">
        <v>0</v>
      </c>
      <c r="R625">
        <v>0</v>
      </c>
      <c r="S625" s="3">
        <v>0</v>
      </c>
      <c r="T625" s="3">
        <v>0</v>
      </c>
      <c r="U625">
        <v>0</v>
      </c>
      <c r="V625">
        <v>1</v>
      </c>
      <c r="W625">
        <v>0</v>
      </c>
      <c r="X625">
        <v>0</v>
      </c>
      <c r="Y625">
        <v>0</v>
      </c>
      <c r="Z625">
        <v>0</v>
      </c>
      <c r="AA625">
        <v>0</v>
      </c>
      <c r="AB625">
        <v>0</v>
      </c>
      <c r="AC625">
        <v>1</v>
      </c>
      <c r="AD625">
        <v>0</v>
      </c>
      <c r="AE625">
        <v>0</v>
      </c>
      <c r="AF625">
        <v>0</v>
      </c>
      <c r="AG625">
        <v>0</v>
      </c>
      <c r="AH625">
        <v>0</v>
      </c>
      <c r="AI625">
        <v>1</v>
      </c>
      <c r="AJ625">
        <v>0</v>
      </c>
      <c r="AK625">
        <v>0</v>
      </c>
      <c r="AL625">
        <v>0</v>
      </c>
      <c r="AM625">
        <v>0</v>
      </c>
      <c r="AN625">
        <v>0</v>
      </c>
      <c r="AO625">
        <v>0</v>
      </c>
      <c r="AP625">
        <v>1</v>
      </c>
      <c r="AQ625">
        <v>0</v>
      </c>
      <c r="AR625">
        <v>0</v>
      </c>
      <c r="AS625">
        <v>0</v>
      </c>
      <c r="AT625">
        <v>0</v>
      </c>
      <c r="AU625">
        <v>0</v>
      </c>
      <c r="AV625">
        <v>1</v>
      </c>
      <c r="AW625">
        <v>0</v>
      </c>
      <c r="AX625">
        <v>0</v>
      </c>
      <c r="AY625">
        <v>0</v>
      </c>
      <c r="AZ625">
        <v>0</v>
      </c>
      <c r="BA625">
        <v>16.2</v>
      </c>
      <c r="BB625">
        <v>0</v>
      </c>
      <c r="BC625">
        <v>1</v>
      </c>
      <c r="BD625">
        <v>0</v>
      </c>
      <c r="BE625">
        <v>0</v>
      </c>
      <c r="BF625">
        <v>0</v>
      </c>
      <c r="BG625">
        <v>0</v>
      </c>
      <c r="BH625">
        <v>0</v>
      </c>
      <c r="BI625">
        <v>1</v>
      </c>
      <c r="BJ625">
        <v>0</v>
      </c>
      <c r="BK625">
        <v>0</v>
      </c>
    </row>
    <row r="626" spans="1:63" x14ac:dyDescent="0.25">
      <c r="A626" s="3">
        <v>8</v>
      </c>
      <c r="B626" s="1">
        <v>8205</v>
      </c>
      <c r="C626" s="3" t="s">
        <v>768</v>
      </c>
      <c r="D626" t="s">
        <v>1527</v>
      </c>
      <c r="E626" s="3">
        <v>1</v>
      </c>
      <c r="F626" t="s">
        <v>13767</v>
      </c>
      <c r="G626" s="3">
        <v>220104005</v>
      </c>
      <c r="H626">
        <v>220104</v>
      </c>
      <c r="I626" s="3" t="s">
        <v>13768</v>
      </c>
      <c r="J626" t="s">
        <v>10393</v>
      </c>
      <c r="K626" s="3">
        <v>1</v>
      </c>
      <c r="L626">
        <v>9</v>
      </c>
      <c r="M626" s="3">
        <v>0</v>
      </c>
      <c r="N626">
        <v>0</v>
      </c>
      <c r="O626" s="3">
        <v>0</v>
      </c>
      <c r="P626">
        <v>1</v>
      </c>
      <c r="Q626" s="3">
        <v>3</v>
      </c>
      <c r="R626">
        <v>0</v>
      </c>
      <c r="S626" s="3">
        <v>0</v>
      </c>
      <c r="T626" s="3">
        <v>0</v>
      </c>
      <c r="U626">
        <v>0</v>
      </c>
      <c r="V626">
        <v>1</v>
      </c>
      <c r="W626">
        <v>0</v>
      </c>
      <c r="X626">
        <v>0</v>
      </c>
      <c r="Y626">
        <v>0</v>
      </c>
      <c r="Z626">
        <v>0</v>
      </c>
      <c r="AA626">
        <v>0</v>
      </c>
      <c r="AB626">
        <v>0</v>
      </c>
      <c r="AC626">
        <v>3</v>
      </c>
      <c r="AD626">
        <v>0</v>
      </c>
      <c r="AE626">
        <v>6.7</v>
      </c>
      <c r="AF626">
        <v>0</v>
      </c>
      <c r="AG626">
        <v>10.199999999999999</v>
      </c>
      <c r="AH626">
        <v>0</v>
      </c>
      <c r="AI626">
        <v>6.9</v>
      </c>
      <c r="AJ626">
        <v>0</v>
      </c>
      <c r="AK626">
        <v>0</v>
      </c>
      <c r="AL626">
        <v>3</v>
      </c>
      <c r="AM626">
        <v>3</v>
      </c>
      <c r="AN626">
        <v>0</v>
      </c>
      <c r="AO626">
        <v>0</v>
      </c>
      <c r="AP626">
        <v>1</v>
      </c>
      <c r="AQ626">
        <v>0</v>
      </c>
      <c r="AR626">
        <v>6.7</v>
      </c>
      <c r="AS626">
        <v>0</v>
      </c>
      <c r="AT626">
        <v>0</v>
      </c>
      <c r="AU626">
        <v>0</v>
      </c>
      <c r="AV626">
        <v>1</v>
      </c>
      <c r="AW626">
        <v>0</v>
      </c>
      <c r="AX626">
        <v>0</v>
      </c>
      <c r="AY626">
        <v>0</v>
      </c>
      <c r="AZ626">
        <v>0</v>
      </c>
      <c r="BA626">
        <v>0</v>
      </c>
      <c r="BB626">
        <v>0</v>
      </c>
      <c r="BC626">
        <v>1</v>
      </c>
      <c r="BD626">
        <v>0</v>
      </c>
      <c r="BE626">
        <v>10.1</v>
      </c>
      <c r="BF626">
        <v>0</v>
      </c>
      <c r="BG626">
        <v>0</v>
      </c>
      <c r="BH626">
        <v>0</v>
      </c>
      <c r="BI626">
        <v>1</v>
      </c>
      <c r="BJ626">
        <v>0</v>
      </c>
      <c r="BK626">
        <v>0</v>
      </c>
    </row>
    <row r="627" spans="1:63" x14ac:dyDescent="0.25">
      <c r="A627" s="3">
        <v>8</v>
      </c>
      <c r="B627" s="1">
        <v>8205</v>
      </c>
      <c r="C627" s="3" t="s">
        <v>768</v>
      </c>
      <c r="D627" t="s">
        <v>1527</v>
      </c>
      <c r="E627" s="3">
        <v>2</v>
      </c>
      <c r="F627" t="s">
        <v>13769</v>
      </c>
      <c r="G627" s="3">
        <v>220104005</v>
      </c>
      <c r="H627">
        <v>220104</v>
      </c>
      <c r="I627" s="3" t="s">
        <v>13768</v>
      </c>
      <c r="J627" t="s">
        <v>10393</v>
      </c>
      <c r="K627" s="3">
        <v>2</v>
      </c>
      <c r="L627">
        <v>15</v>
      </c>
      <c r="M627" s="3">
        <v>6</v>
      </c>
      <c r="N627">
        <v>0</v>
      </c>
      <c r="O627" s="3">
        <v>0</v>
      </c>
      <c r="P627">
        <v>1</v>
      </c>
      <c r="Q627" s="3">
        <v>9</v>
      </c>
      <c r="R627">
        <v>6.7</v>
      </c>
      <c r="S627" s="3">
        <v>10.1</v>
      </c>
      <c r="T627" s="3">
        <v>0</v>
      </c>
      <c r="U627">
        <v>6.9</v>
      </c>
      <c r="V627">
        <v>3.5</v>
      </c>
      <c r="W627">
        <v>3.5</v>
      </c>
      <c r="X627">
        <v>3</v>
      </c>
      <c r="Y627">
        <v>3</v>
      </c>
      <c r="Z627">
        <v>6</v>
      </c>
      <c r="AA627">
        <v>3</v>
      </c>
      <c r="AB627">
        <v>9</v>
      </c>
      <c r="AC627">
        <v>9</v>
      </c>
      <c r="AD627">
        <v>3</v>
      </c>
      <c r="AE627">
        <v>6.7</v>
      </c>
      <c r="AF627">
        <v>6.8</v>
      </c>
      <c r="AG627">
        <v>3.4</v>
      </c>
      <c r="AH627">
        <v>6.9</v>
      </c>
      <c r="AI627">
        <v>3.5</v>
      </c>
      <c r="AJ627">
        <v>0</v>
      </c>
      <c r="AK627">
        <v>0</v>
      </c>
      <c r="AL627">
        <v>12</v>
      </c>
      <c r="AM627">
        <v>3</v>
      </c>
      <c r="AN627">
        <v>3</v>
      </c>
      <c r="AO627">
        <v>6</v>
      </c>
      <c r="AP627">
        <v>6</v>
      </c>
      <c r="AQ627">
        <v>0</v>
      </c>
      <c r="AR627">
        <v>13.5</v>
      </c>
      <c r="AS627">
        <v>10.199999999999999</v>
      </c>
      <c r="AT627">
        <v>0</v>
      </c>
      <c r="AU627">
        <v>3.4</v>
      </c>
      <c r="AV627">
        <v>17.399999999999999</v>
      </c>
      <c r="AW627">
        <v>3.5</v>
      </c>
      <c r="AX627">
        <v>3</v>
      </c>
      <c r="AY627">
        <v>9</v>
      </c>
      <c r="AZ627">
        <v>0</v>
      </c>
      <c r="BA627">
        <v>6</v>
      </c>
      <c r="BB627">
        <v>9</v>
      </c>
      <c r="BC627">
        <v>6</v>
      </c>
      <c r="BD627">
        <v>0</v>
      </c>
      <c r="BE627">
        <v>10.1</v>
      </c>
      <c r="BF627">
        <v>0</v>
      </c>
      <c r="BG627">
        <v>3.4</v>
      </c>
      <c r="BH627">
        <v>3.5</v>
      </c>
      <c r="BI627">
        <v>7</v>
      </c>
      <c r="BJ627">
        <v>7</v>
      </c>
      <c r="BK627">
        <v>0</v>
      </c>
    </row>
    <row r="628" spans="1:63" x14ac:dyDescent="0.25">
      <c r="A628" s="3">
        <v>8</v>
      </c>
      <c r="B628" s="1">
        <v>8205</v>
      </c>
      <c r="C628" s="3" t="s">
        <v>768</v>
      </c>
      <c r="D628" t="s">
        <v>1527</v>
      </c>
      <c r="E628" s="3">
        <v>3</v>
      </c>
      <c r="F628" t="s">
        <v>13367</v>
      </c>
      <c r="G628" s="3">
        <v>220104005</v>
      </c>
      <c r="H628">
        <v>220104</v>
      </c>
      <c r="I628" s="3" t="s">
        <v>13768</v>
      </c>
      <c r="J628" t="s">
        <v>10393</v>
      </c>
      <c r="K628" s="3">
        <v>3</v>
      </c>
      <c r="L628">
        <v>9</v>
      </c>
      <c r="M628" s="3">
        <v>6</v>
      </c>
      <c r="N628">
        <v>0</v>
      </c>
      <c r="O628" s="3">
        <v>0</v>
      </c>
      <c r="P628">
        <v>1</v>
      </c>
      <c r="Q628" s="3">
        <v>6</v>
      </c>
      <c r="R628">
        <v>6.7</v>
      </c>
      <c r="S628" s="3">
        <v>10.1</v>
      </c>
      <c r="T628" s="3">
        <v>0</v>
      </c>
      <c r="U628">
        <v>6.9</v>
      </c>
      <c r="V628">
        <v>3.5</v>
      </c>
      <c r="W628">
        <v>3.5</v>
      </c>
      <c r="X628">
        <v>3</v>
      </c>
      <c r="Y628">
        <v>3</v>
      </c>
      <c r="Z628">
        <v>6</v>
      </c>
      <c r="AA628">
        <v>3</v>
      </c>
      <c r="AB628">
        <v>9</v>
      </c>
      <c r="AC628">
        <v>9</v>
      </c>
      <c r="AD628">
        <v>3</v>
      </c>
      <c r="AE628">
        <v>0</v>
      </c>
      <c r="AF628">
        <v>6.8</v>
      </c>
      <c r="AG628">
        <v>0</v>
      </c>
      <c r="AH628">
        <v>6.9</v>
      </c>
      <c r="AI628">
        <v>1</v>
      </c>
      <c r="AJ628">
        <v>0</v>
      </c>
      <c r="AK628">
        <v>0</v>
      </c>
      <c r="AL628">
        <v>9</v>
      </c>
      <c r="AM628">
        <v>0</v>
      </c>
      <c r="AN628">
        <v>3</v>
      </c>
      <c r="AO628">
        <v>6</v>
      </c>
      <c r="AP628">
        <v>6</v>
      </c>
      <c r="AQ628">
        <v>0</v>
      </c>
      <c r="AR628">
        <v>6.7</v>
      </c>
      <c r="AS628">
        <v>10.199999999999999</v>
      </c>
      <c r="AT628">
        <v>0</v>
      </c>
      <c r="AU628">
        <v>3.4</v>
      </c>
      <c r="AV628">
        <v>17.399999999999999</v>
      </c>
      <c r="AW628">
        <v>3.5</v>
      </c>
      <c r="AX628">
        <v>3</v>
      </c>
      <c r="AY628">
        <v>9</v>
      </c>
      <c r="AZ628">
        <v>0</v>
      </c>
      <c r="BA628">
        <v>6</v>
      </c>
      <c r="BB628">
        <v>9</v>
      </c>
      <c r="BC628">
        <v>6</v>
      </c>
      <c r="BD628">
        <v>0</v>
      </c>
      <c r="BE628">
        <v>3.4</v>
      </c>
      <c r="BF628">
        <v>0</v>
      </c>
      <c r="BG628">
        <v>3.4</v>
      </c>
      <c r="BH628">
        <v>3.5</v>
      </c>
      <c r="BI628">
        <v>7</v>
      </c>
      <c r="BJ628">
        <v>7</v>
      </c>
      <c r="BK628">
        <v>0</v>
      </c>
    </row>
    <row r="629" spans="1:63" x14ac:dyDescent="0.25">
      <c r="A629" s="3">
        <v>8</v>
      </c>
      <c r="B629" s="1">
        <v>8205</v>
      </c>
      <c r="C629" s="3" t="s">
        <v>768</v>
      </c>
      <c r="D629" t="s">
        <v>1527</v>
      </c>
      <c r="E629" s="3">
        <v>4</v>
      </c>
      <c r="F629" t="s">
        <v>13369</v>
      </c>
      <c r="G629" s="3">
        <v>220104005</v>
      </c>
      <c r="H629">
        <v>220104</v>
      </c>
      <c r="I629" s="3" t="s">
        <v>13768</v>
      </c>
      <c r="J629" t="s">
        <v>10393</v>
      </c>
      <c r="K629" s="3">
        <v>4</v>
      </c>
      <c r="L629">
        <v>6</v>
      </c>
      <c r="M629" s="3">
        <v>0</v>
      </c>
      <c r="N629">
        <v>0</v>
      </c>
      <c r="O629" s="3">
        <v>0</v>
      </c>
      <c r="P629">
        <v>1</v>
      </c>
      <c r="Q629" s="3">
        <v>3</v>
      </c>
      <c r="R629">
        <v>0</v>
      </c>
      <c r="S629" s="3">
        <v>0</v>
      </c>
      <c r="T629" s="3">
        <v>0</v>
      </c>
      <c r="U629">
        <v>0</v>
      </c>
      <c r="V629">
        <v>1</v>
      </c>
      <c r="W629">
        <v>0</v>
      </c>
      <c r="X629">
        <v>0</v>
      </c>
      <c r="Y629">
        <v>0</v>
      </c>
      <c r="Z629">
        <v>0</v>
      </c>
      <c r="AA629">
        <v>0</v>
      </c>
      <c r="AB629">
        <v>0</v>
      </c>
      <c r="AC629">
        <v>3</v>
      </c>
      <c r="AD629">
        <v>0</v>
      </c>
      <c r="AE629">
        <v>6.7</v>
      </c>
      <c r="AF629">
        <v>0</v>
      </c>
      <c r="AG629">
        <v>3.4</v>
      </c>
      <c r="AH629">
        <v>0</v>
      </c>
      <c r="AI629">
        <v>3.5</v>
      </c>
      <c r="AJ629">
        <v>0</v>
      </c>
      <c r="AK629">
        <v>0</v>
      </c>
      <c r="AL629">
        <v>3</v>
      </c>
      <c r="AM629">
        <v>3</v>
      </c>
      <c r="AN629">
        <v>0</v>
      </c>
      <c r="AO629">
        <v>0</v>
      </c>
      <c r="AP629">
        <v>1</v>
      </c>
      <c r="AQ629">
        <v>0</v>
      </c>
      <c r="AR629">
        <v>6.7</v>
      </c>
      <c r="AS629">
        <v>0</v>
      </c>
      <c r="AT629">
        <v>0</v>
      </c>
      <c r="AU629">
        <v>0</v>
      </c>
      <c r="AV629">
        <v>1</v>
      </c>
      <c r="AW629">
        <v>0</v>
      </c>
      <c r="AX629">
        <v>0</v>
      </c>
      <c r="AY629">
        <v>0</v>
      </c>
      <c r="AZ629">
        <v>0</v>
      </c>
      <c r="BA629">
        <v>0</v>
      </c>
      <c r="BB629">
        <v>0</v>
      </c>
      <c r="BC629">
        <v>1</v>
      </c>
      <c r="BD629">
        <v>0</v>
      </c>
      <c r="BE629">
        <v>6.7</v>
      </c>
      <c r="BF629">
        <v>0</v>
      </c>
      <c r="BG629">
        <v>0</v>
      </c>
      <c r="BH629">
        <v>0</v>
      </c>
      <c r="BI629">
        <v>1</v>
      </c>
      <c r="BJ629">
        <v>0</v>
      </c>
      <c r="BK629">
        <v>0</v>
      </c>
    </row>
    <row r="630" spans="1:63" x14ac:dyDescent="0.25">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4.7</v>
      </c>
      <c r="P630">
        <v>1</v>
      </c>
      <c r="Q630" s="3">
        <v>0</v>
      </c>
      <c r="R630">
        <v>4.5999999999999996</v>
      </c>
      <c r="S630" s="3">
        <v>0</v>
      </c>
      <c r="T630" s="3">
        <v>0</v>
      </c>
      <c r="U630">
        <v>0</v>
      </c>
      <c r="V630">
        <v>1</v>
      </c>
      <c r="W630">
        <v>0</v>
      </c>
      <c r="X630">
        <v>0</v>
      </c>
      <c r="Y630">
        <v>0</v>
      </c>
      <c r="Z630">
        <v>4.8</v>
      </c>
      <c r="AA630">
        <v>0</v>
      </c>
      <c r="AB630">
        <v>0</v>
      </c>
      <c r="AC630">
        <v>1</v>
      </c>
      <c r="AD630">
        <v>0</v>
      </c>
      <c r="AE630">
        <v>0</v>
      </c>
      <c r="AF630">
        <v>0</v>
      </c>
      <c r="AG630">
        <v>0</v>
      </c>
      <c r="AH630">
        <v>0</v>
      </c>
      <c r="AI630">
        <v>4.5</v>
      </c>
      <c r="AJ630">
        <v>0</v>
      </c>
      <c r="AK630">
        <v>0</v>
      </c>
      <c r="AL630">
        <v>0</v>
      </c>
      <c r="AM630">
        <v>0</v>
      </c>
      <c r="AN630">
        <v>0</v>
      </c>
      <c r="AO630">
        <v>0</v>
      </c>
      <c r="AP630">
        <v>1</v>
      </c>
      <c r="AQ630">
        <v>0</v>
      </c>
      <c r="AR630">
        <v>4.5999999999999996</v>
      </c>
      <c r="AS630">
        <v>0</v>
      </c>
      <c r="AT630">
        <v>0</v>
      </c>
      <c r="AU630">
        <v>0</v>
      </c>
      <c r="AV630">
        <v>1</v>
      </c>
      <c r="AW630">
        <v>4.5</v>
      </c>
      <c r="AX630">
        <v>4.4000000000000004</v>
      </c>
      <c r="AY630">
        <v>0</v>
      </c>
      <c r="AZ630">
        <v>0</v>
      </c>
      <c r="BA630">
        <v>0</v>
      </c>
      <c r="BB630">
        <v>0</v>
      </c>
      <c r="BC630">
        <v>1</v>
      </c>
      <c r="BD630">
        <v>0</v>
      </c>
      <c r="BE630">
        <v>0</v>
      </c>
      <c r="BF630">
        <v>0</v>
      </c>
      <c r="BG630">
        <v>0</v>
      </c>
      <c r="BH630">
        <v>0</v>
      </c>
      <c r="BI630">
        <v>4.5</v>
      </c>
      <c r="BJ630">
        <v>0</v>
      </c>
      <c r="BK630">
        <v>0</v>
      </c>
    </row>
    <row r="631" spans="1:63" x14ac:dyDescent="0.25">
      <c r="A631" s="3">
        <v>8</v>
      </c>
      <c r="B631" s="1">
        <v>8206</v>
      </c>
      <c r="C631" s="3" t="s">
        <v>768</v>
      </c>
      <c r="D631" t="s">
        <v>13772</v>
      </c>
      <c r="E631" s="3">
        <v>2</v>
      </c>
      <c r="F631" t="s">
        <v>13769</v>
      </c>
      <c r="G631" s="3">
        <v>220104005</v>
      </c>
      <c r="H631">
        <v>220104</v>
      </c>
      <c r="I631" s="3" t="s">
        <v>13768</v>
      </c>
      <c r="J631" t="s">
        <v>10393</v>
      </c>
      <c r="K631" s="3">
        <v>2</v>
      </c>
      <c r="L631">
        <v>0</v>
      </c>
      <c r="M631" s="3">
        <v>4.8</v>
      </c>
      <c r="N631">
        <v>9.6</v>
      </c>
      <c r="O631" s="3">
        <v>19</v>
      </c>
      <c r="P631">
        <v>1</v>
      </c>
      <c r="Q631" s="3">
        <v>4.7</v>
      </c>
      <c r="R631">
        <v>13.9</v>
      </c>
      <c r="S631" s="3">
        <v>9.1999999999999993</v>
      </c>
      <c r="T631" s="3">
        <v>0</v>
      </c>
      <c r="U631">
        <v>4.5</v>
      </c>
      <c r="V631">
        <v>13.5</v>
      </c>
      <c r="W631">
        <v>9</v>
      </c>
      <c r="X631">
        <v>0</v>
      </c>
      <c r="Y631">
        <v>4.9000000000000004</v>
      </c>
      <c r="Z631">
        <v>14.5</v>
      </c>
      <c r="AA631">
        <v>9.6</v>
      </c>
      <c r="AB631">
        <v>4.7</v>
      </c>
      <c r="AC631">
        <v>1</v>
      </c>
      <c r="AD631">
        <v>0</v>
      </c>
      <c r="AE631">
        <v>9.3000000000000007</v>
      </c>
      <c r="AF631">
        <v>9.1999999999999993</v>
      </c>
      <c r="AG631">
        <v>0</v>
      </c>
      <c r="AH631">
        <v>13.6</v>
      </c>
      <c r="AI631">
        <v>13.5</v>
      </c>
      <c r="AJ631">
        <v>4.5</v>
      </c>
      <c r="AK631">
        <v>0</v>
      </c>
      <c r="AL631">
        <v>19.5</v>
      </c>
      <c r="AM631">
        <v>4.8</v>
      </c>
      <c r="AN631">
        <v>4.8</v>
      </c>
      <c r="AO631">
        <v>9.5</v>
      </c>
      <c r="AP631">
        <v>1</v>
      </c>
      <c r="AQ631">
        <v>14</v>
      </c>
      <c r="AR631">
        <v>13.9</v>
      </c>
      <c r="AS631">
        <v>0</v>
      </c>
      <c r="AT631">
        <v>9.1</v>
      </c>
      <c r="AU631">
        <v>13.6</v>
      </c>
      <c r="AV631">
        <v>1</v>
      </c>
      <c r="AW631">
        <v>4.5</v>
      </c>
      <c r="AX631">
        <v>8.9</v>
      </c>
      <c r="AY631">
        <v>19.5</v>
      </c>
      <c r="AZ631">
        <v>0</v>
      </c>
      <c r="BA631">
        <v>4.8</v>
      </c>
      <c r="BB631">
        <v>4.7</v>
      </c>
      <c r="BC631">
        <v>1</v>
      </c>
      <c r="BD631">
        <v>9.3000000000000007</v>
      </c>
      <c r="BE631">
        <v>4.5999999999999996</v>
      </c>
      <c r="BF631">
        <v>13.7</v>
      </c>
      <c r="BG631">
        <v>13.7</v>
      </c>
      <c r="BH631">
        <v>0</v>
      </c>
      <c r="BI631">
        <v>9</v>
      </c>
      <c r="BJ631">
        <v>13.4</v>
      </c>
      <c r="BK631">
        <v>0</v>
      </c>
    </row>
    <row r="632" spans="1:63" x14ac:dyDescent="0.25">
      <c r="A632" s="3">
        <v>8</v>
      </c>
      <c r="B632" s="1">
        <v>8206</v>
      </c>
      <c r="C632" s="3" t="s">
        <v>768</v>
      </c>
      <c r="D632" t="s">
        <v>13772</v>
      </c>
      <c r="E632" s="3">
        <v>3</v>
      </c>
      <c r="F632" t="s">
        <v>13367</v>
      </c>
      <c r="G632" s="3">
        <v>220104005</v>
      </c>
      <c r="H632">
        <v>220104</v>
      </c>
      <c r="I632" s="3" t="s">
        <v>13768</v>
      </c>
      <c r="J632" t="s">
        <v>10393</v>
      </c>
      <c r="K632" s="3">
        <v>3</v>
      </c>
      <c r="L632">
        <v>0</v>
      </c>
      <c r="M632" s="3">
        <v>4.8</v>
      </c>
      <c r="N632">
        <v>9.6</v>
      </c>
      <c r="O632" s="3">
        <v>14.2</v>
      </c>
      <c r="P632">
        <v>1</v>
      </c>
      <c r="Q632" s="3">
        <v>4.7</v>
      </c>
      <c r="R632">
        <v>9.3000000000000007</v>
      </c>
      <c r="S632" s="3">
        <v>9.1999999999999993</v>
      </c>
      <c r="T632" s="3">
        <v>0</v>
      </c>
      <c r="U632">
        <v>4.5</v>
      </c>
      <c r="V632">
        <v>13.5</v>
      </c>
      <c r="W632">
        <v>9</v>
      </c>
      <c r="X632">
        <v>0</v>
      </c>
      <c r="Y632">
        <v>4.9000000000000004</v>
      </c>
      <c r="Z632">
        <v>9.6999999999999993</v>
      </c>
      <c r="AA632">
        <v>9.6</v>
      </c>
      <c r="AB632">
        <v>4.7</v>
      </c>
      <c r="AC632">
        <v>1</v>
      </c>
      <c r="AD632">
        <v>0</v>
      </c>
      <c r="AE632">
        <v>9.3000000000000007</v>
      </c>
      <c r="AF632">
        <v>9.1999999999999993</v>
      </c>
      <c r="AG632">
        <v>0</v>
      </c>
      <c r="AH632">
        <v>13.6</v>
      </c>
      <c r="AI632">
        <v>9</v>
      </c>
      <c r="AJ632">
        <v>4.5</v>
      </c>
      <c r="AK632">
        <v>0</v>
      </c>
      <c r="AL632">
        <v>19.5</v>
      </c>
      <c r="AM632">
        <v>4.8</v>
      </c>
      <c r="AN632">
        <v>4.8</v>
      </c>
      <c r="AO632">
        <v>9.5</v>
      </c>
      <c r="AP632">
        <v>1</v>
      </c>
      <c r="AQ632">
        <v>14</v>
      </c>
      <c r="AR632">
        <v>9.3000000000000007</v>
      </c>
      <c r="AS632">
        <v>0</v>
      </c>
      <c r="AT632">
        <v>9.1</v>
      </c>
      <c r="AU632">
        <v>13.6</v>
      </c>
      <c r="AV632">
        <v>1</v>
      </c>
      <c r="AW632">
        <v>0</v>
      </c>
      <c r="AX632">
        <v>4.4000000000000004</v>
      </c>
      <c r="AY632">
        <v>19.5</v>
      </c>
      <c r="AZ632">
        <v>0</v>
      </c>
      <c r="BA632">
        <v>4.8</v>
      </c>
      <c r="BB632">
        <v>4.7</v>
      </c>
      <c r="BC632">
        <v>1</v>
      </c>
      <c r="BD632">
        <v>9.3000000000000007</v>
      </c>
      <c r="BE632">
        <v>4.5999999999999996</v>
      </c>
      <c r="BF632">
        <v>13.7</v>
      </c>
      <c r="BG632">
        <v>13.7</v>
      </c>
      <c r="BH632">
        <v>0</v>
      </c>
      <c r="BI632">
        <v>4.5</v>
      </c>
      <c r="BJ632">
        <v>13.4</v>
      </c>
      <c r="BK632">
        <v>0</v>
      </c>
    </row>
    <row r="633" spans="1:63" x14ac:dyDescent="0.25">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4.7</v>
      </c>
      <c r="P633">
        <v>1</v>
      </c>
      <c r="Q633" s="3">
        <v>0</v>
      </c>
      <c r="R633">
        <v>4.5999999999999996</v>
      </c>
      <c r="S633" s="3">
        <v>0</v>
      </c>
      <c r="T633" s="3">
        <v>0</v>
      </c>
      <c r="U633">
        <v>0</v>
      </c>
      <c r="V633">
        <v>1</v>
      </c>
      <c r="W633">
        <v>0</v>
      </c>
      <c r="X633">
        <v>0</v>
      </c>
      <c r="Y633">
        <v>0</v>
      </c>
      <c r="Z633">
        <v>4.8</v>
      </c>
      <c r="AA633">
        <v>0</v>
      </c>
      <c r="AB633">
        <v>0</v>
      </c>
      <c r="AC633">
        <v>1</v>
      </c>
      <c r="AD633">
        <v>0</v>
      </c>
      <c r="AE633">
        <v>0</v>
      </c>
      <c r="AF633">
        <v>0</v>
      </c>
      <c r="AG633">
        <v>0</v>
      </c>
      <c r="AH633">
        <v>0</v>
      </c>
      <c r="AI633">
        <v>4.5</v>
      </c>
      <c r="AJ633">
        <v>0</v>
      </c>
      <c r="AK633">
        <v>0</v>
      </c>
      <c r="AL633">
        <v>0</v>
      </c>
      <c r="AM633">
        <v>0</v>
      </c>
      <c r="AN633">
        <v>0</v>
      </c>
      <c r="AO633">
        <v>0</v>
      </c>
      <c r="AP633">
        <v>1</v>
      </c>
      <c r="AQ633">
        <v>0</v>
      </c>
      <c r="AR633">
        <v>4.5999999999999996</v>
      </c>
      <c r="AS633">
        <v>0</v>
      </c>
      <c r="AT633">
        <v>0</v>
      </c>
      <c r="AU633">
        <v>0</v>
      </c>
      <c r="AV633">
        <v>1</v>
      </c>
      <c r="AW633">
        <v>4.5</v>
      </c>
      <c r="AX633">
        <v>4.4000000000000004</v>
      </c>
      <c r="AY633">
        <v>0</v>
      </c>
      <c r="AZ633">
        <v>0</v>
      </c>
      <c r="BA633">
        <v>0</v>
      </c>
      <c r="BB633">
        <v>0</v>
      </c>
      <c r="BC633">
        <v>1</v>
      </c>
      <c r="BD633">
        <v>0</v>
      </c>
      <c r="BE633">
        <v>0</v>
      </c>
      <c r="BF633">
        <v>0</v>
      </c>
      <c r="BG633">
        <v>0</v>
      </c>
      <c r="BH633">
        <v>0</v>
      </c>
      <c r="BI633">
        <v>4.5</v>
      </c>
      <c r="BJ633">
        <v>0</v>
      </c>
      <c r="BK633">
        <v>0</v>
      </c>
    </row>
    <row r="634" spans="1:63" x14ac:dyDescent="0.25">
      <c r="A634" s="3">
        <v>8</v>
      </c>
      <c r="B634" s="1">
        <v>8207</v>
      </c>
      <c r="C634" s="3" t="s">
        <v>768</v>
      </c>
      <c r="D634" t="s">
        <v>1533</v>
      </c>
      <c r="E634" s="3">
        <v>1</v>
      </c>
      <c r="F634" t="s">
        <v>13767</v>
      </c>
      <c r="G634" s="3">
        <v>220104005</v>
      </c>
      <c r="H634">
        <v>220104</v>
      </c>
      <c r="I634" s="3" t="s">
        <v>13768</v>
      </c>
      <c r="J634" t="s">
        <v>10393</v>
      </c>
      <c r="K634" s="3">
        <v>1</v>
      </c>
      <c r="L634">
        <v>9.6</v>
      </c>
      <c r="M634" s="3">
        <v>9.5</v>
      </c>
      <c r="N634">
        <v>0</v>
      </c>
      <c r="O634" s="3">
        <v>0</v>
      </c>
      <c r="P634">
        <v>1</v>
      </c>
      <c r="Q634" s="3">
        <v>0</v>
      </c>
      <c r="R634">
        <v>0</v>
      </c>
      <c r="S634" s="3">
        <v>0</v>
      </c>
      <c r="T634" s="3">
        <v>0</v>
      </c>
      <c r="U634">
        <v>0</v>
      </c>
      <c r="V634">
        <v>1</v>
      </c>
      <c r="W634">
        <v>0</v>
      </c>
      <c r="X634">
        <v>0</v>
      </c>
      <c r="Y634">
        <v>0</v>
      </c>
      <c r="Z634">
        <v>0</v>
      </c>
      <c r="AA634">
        <v>0</v>
      </c>
      <c r="AB634">
        <v>0</v>
      </c>
      <c r="AC634">
        <v>1</v>
      </c>
      <c r="AD634">
        <v>9.3000000000000007</v>
      </c>
      <c r="AE634">
        <v>0</v>
      </c>
      <c r="AF634">
        <v>0</v>
      </c>
      <c r="AG634">
        <v>0</v>
      </c>
      <c r="AH634">
        <v>0</v>
      </c>
      <c r="AI634">
        <v>1</v>
      </c>
      <c r="AJ634">
        <v>0</v>
      </c>
      <c r="AK634">
        <v>0</v>
      </c>
      <c r="AL634">
        <v>0</v>
      </c>
      <c r="AM634">
        <v>0</v>
      </c>
      <c r="AN634">
        <v>0</v>
      </c>
      <c r="AO634">
        <v>0</v>
      </c>
      <c r="AP634">
        <v>1</v>
      </c>
      <c r="AQ634">
        <v>9.3000000000000007</v>
      </c>
      <c r="AR634">
        <v>0</v>
      </c>
      <c r="AS634">
        <v>0</v>
      </c>
      <c r="AT634">
        <v>0</v>
      </c>
      <c r="AU634">
        <v>0</v>
      </c>
      <c r="AV634">
        <v>1</v>
      </c>
      <c r="AW634">
        <v>0</v>
      </c>
      <c r="AX634">
        <v>0</v>
      </c>
      <c r="AY634">
        <v>0</v>
      </c>
      <c r="AZ634">
        <v>9.5</v>
      </c>
      <c r="BA634">
        <v>0</v>
      </c>
      <c r="BB634">
        <v>0</v>
      </c>
      <c r="BC634">
        <v>1</v>
      </c>
      <c r="BD634">
        <v>0</v>
      </c>
      <c r="BE634">
        <v>0</v>
      </c>
      <c r="BF634">
        <v>8.6999999999999993</v>
      </c>
      <c r="BG634">
        <v>0</v>
      </c>
      <c r="BH634">
        <v>8.5</v>
      </c>
      <c r="BI634">
        <v>1</v>
      </c>
      <c r="BJ634">
        <v>0</v>
      </c>
      <c r="BK634">
        <v>0</v>
      </c>
    </row>
    <row r="635" spans="1:63" x14ac:dyDescent="0.25">
      <c r="A635" s="3">
        <v>8</v>
      </c>
      <c r="B635" s="1">
        <v>8207</v>
      </c>
      <c r="C635" s="3" t="s">
        <v>768</v>
      </c>
      <c r="D635" t="s">
        <v>1533</v>
      </c>
      <c r="E635" s="3">
        <v>2</v>
      </c>
      <c r="F635" t="s">
        <v>13769</v>
      </c>
      <c r="G635" s="3">
        <v>220104005</v>
      </c>
      <c r="H635">
        <v>220104</v>
      </c>
      <c r="I635" s="3" t="s">
        <v>13768</v>
      </c>
      <c r="J635" t="s">
        <v>10393</v>
      </c>
      <c r="K635" s="3">
        <v>2</v>
      </c>
      <c r="L635">
        <v>19.100000000000001</v>
      </c>
      <c r="M635" s="3">
        <v>38.1</v>
      </c>
      <c r="N635">
        <v>0</v>
      </c>
      <c r="O635" s="3">
        <v>9.4</v>
      </c>
      <c r="P635">
        <v>1</v>
      </c>
      <c r="Q635" s="3">
        <v>0</v>
      </c>
      <c r="R635">
        <v>0</v>
      </c>
      <c r="S635" s="3">
        <v>8.6999999999999993</v>
      </c>
      <c r="T635" s="3">
        <v>0</v>
      </c>
      <c r="U635">
        <v>17.2</v>
      </c>
      <c r="V635">
        <v>17.100000000000001</v>
      </c>
      <c r="W635">
        <v>8.5</v>
      </c>
      <c r="X635">
        <v>0</v>
      </c>
      <c r="Y635">
        <v>9.6</v>
      </c>
      <c r="Z635">
        <v>0</v>
      </c>
      <c r="AA635">
        <v>18.899999999999999</v>
      </c>
      <c r="AB635">
        <v>0</v>
      </c>
      <c r="AC635">
        <v>9.4</v>
      </c>
      <c r="AD635">
        <v>9.3000000000000007</v>
      </c>
      <c r="AE635">
        <v>8.8000000000000007</v>
      </c>
      <c r="AF635">
        <v>8.6999999999999993</v>
      </c>
      <c r="AG635">
        <v>0</v>
      </c>
      <c r="AH635">
        <v>8.6</v>
      </c>
      <c r="AI635">
        <v>1</v>
      </c>
      <c r="AJ635">
        <v>0</v>
      </c>
      <c r="AK635">
        <v>0</v>
      </c>
      <c r="AL635">
        <v>38.299999999999997</v>
      </c>
      <c r="AM635">
        <v>0</v>
      </c>
      <c r="AN635">
        <v>9.5</v>
      </c>
      <c r="AO635">
        <v>28.3</v>
      </c>
      <c r="AP635">
        <v>9.4</v>
      </c>
      <c r="AQ635">
        <v>28</v>
      </c>
      <c r="AR635">
        <v>0</v>
      </c>
      <c r="AS635">
        <v>0</v>
      </c>
      <c r="AT635">
        <v>8.6</v>
      </c>
      <c r="AU635">
        <v>8.6</v>
      </c>
      <c r="AV635">
        <v>1</v>
      </c>
      <c r="AW635">
        <v>8.4</v>
      </c>
      <c r="AX635">
        <v>0</v>
      </c>
      <c r="AY635">
        <v>9.6</v>
      </c>
      <c r="AZ635">
        <v>9.5</v>
      </c>
      <c r="BA635">
        <v>9.5</v>
      </c>
      <c r="BB635">
        <v>0</v>
      </c>
      <c r="BC635">
        <v>18.7</v>
      </c>
      <c r="BD635">
        <v>18.7</v>
      </c>
      <c r="BE635">
        <v>8.8000000000000007</v>
      </c>
      <c r="BF635">
        <v>8.6999999999999993</v>
      </c>
      <c r="BG635">
        <v>8.6</v>
      </c>
      <c r="BH635">
        <v>17.100000000000001</v>
      </c>
      <c r="BI635">
        <v>1</v>
      </c>
      <c r="BJ635">
        <v>33.700000000000003</v>
      </c>
      <c r="BK635">
        <v>0</v>
      </c>
    </row>
    <row r="636" spans="1:63" x14ac:dyDescent="0.25">
      <c r="A636" s="3">
        <v>8</v>
      </c>
      <c r="B636" s="1">
        <v>8207</v>
      </c>
      <c r="C636" s="3" t="s">
        <v>768</v>
      </c>
      <c r="D636" t="s">
        <v>1533</v>
      </c>
      <c r="E636" s="3">
        <v>3</v>
      </c>
      <c r="F636" t="s">
        <v>13367</v>
      </c>
      <c r="G636" s="3">
        <v>220104005</v>
      </c>
      <c r="H636">
        <v>220104</v>
      </c>
      <c r="I636" s="3" t="s">
        <v>13768</v>
      </c>
      <c r="J636" t="s">
        <v>10393</v>
      </c>
      <c r="K636" s="3">
        <v>3</v>
      </c>
      <c r="L636">
        <v>9.6</v>
      </c>
      <c r="M636" s="3">
        <v>28.6</v>
      </c>
      <c r="N636">
        <v>0</v>
      </c>
      <c r="O636" s="3">
        <v>9.4</v>
      </c>
      <c r="P636">
        <v>1</v>
      </c>
      <c r="Q636" s="3">
        <v>0</v>
      </c>
      <c r="R636">
        <v>0</v>
      </c>
      <c r="S636" s="3">
        <v>8.6999999999999993</v>
      </c>
      <c r="T636" s="3">
        <v>0</v>
      </c>
      <c r="U636">
        <v>8.6</v>
      </c>
      <c r="V636">
        <v>17.100000000000001</v>
      </c>
      <c r="W636">
        <v>8.5</v>
      </c>
      <c r="X636">
        <v>0</v>
      </c>
      <c r="Y636">
        <v>9.6</v>
      </c>
      <c r="Z636">
        <v>0</v>
      </c>
      <c r="AA636">
        <v>18.899999999999999</v>
      </c>
      <c r="AB636">
        <v>0</v>
      </c>
      <c r="AC636">
        <v>9.4</v>
      </c>
      <c r="AD636">
        <v>0</v>
      </c>
      <c r="AE636">
        <v>8.8000000000000007</v>
      </c>
      <c r="AF636">
        <v>8.6999999999999993</v>
      </c>
      <c r="AG636">
        <v>0</v>
      </c>
      <c r="AH636">
        <v>8.6</v>
      </c>
      <c r="AI636">
        <v>1</v>
      </c>
      <c r="AJ636">
        <v>0</v>
      </c>
      <c r="AK636">
        <v>0</v>
      </c>
      <c r="AL636">
        <v>38.299999999999997</v>
      </c>
      <c r="AM636">
        <v>0</v>
      </c>
      <c r="AN636">
        <v>9.5</v>
      </c>
      <c r="AO636">
        <v>28.3</v>
      </c>
      <c r="AP636">
        <v>9.4</v>
      </c>
      <c r="AQ636">
        <v>18.7</v>
      </c>
      <c r="AR636">
        <v>0</v>
      </c>
      <c r="AS636">
        <v>0</v>
      </c>
      <c r="AT636">
        <v>8.6</v>
      </c>
      <c r="AU636">
        <v>8.6</v>
      </c>
      <c r="AV636">
        <v>1</v>
      </c>
      <c r="AW636">
        <v>8.4</v>
      </c>
      <c r="AX636">
        <v>0</v>
      </c>
      <c r="AY636">
        <v>9.6</v>
      </c>
      <c r="AZ636">
        <v>0</v>
      </c>
      <c r="BA636">
        <v>9.5</v>
      </c>
      <c r="BB636">
        <v>0</v>
      </c>
      <c r="BC636">
        <v>18.7</v>
      </c>
      <c r="BD636">
        <v>18.7</v>
      </c>
      <c r="BE636">
        <v>8.8000000000000007</v>
      </c>
      <c r="BF636">
        <v>0</v>
      </c>
      <c r="BG636">
        <v>8.6</v>
      </c>
      <c r="BH636">
        <v>8.5</v>
      </c>
      <c r="BI636">
        <v>1</v>
      </c>
      <c r="BJ636">
        <v>33.700000000000003</v>
      </c>
      <c r="BK636">
        <v>0</v>
      </c>
    </row>
    <row r="637" spans="1:63" x14ac:dyDescent="0.25">
      <c r="A637" s="3">
        <v>8</v>
      </c>
      <c r="B637" s="1">
        <v>8207</v>
      </c>
      <c r="C637" s="3" t="s">
        <v>768</v>
      </c>
      <c r="D637" t="s">
        <v>1533</v>
      </c>
      <c r="E637" s="3">
        <v>4</v>
      </c>
      <c r="F637" t="s">
        <v>13369</v>
      </c>
      <c r="G637" s="3">
        <v>220104005</v>
      </c>
      <c r="H637">
        <v>220104</v>
      </c>
      <c r="I637" s="3" t="s">
        <v>13768</v>
      </c>
      <c r="J637" t="s">
        <v>10393</v>
      </c>
      <c r="K637" s="3">
        <v>4</v>
      </c>
      <c r="L637">
        <v>9.6</v>
      </c>
      <c r="M637" s="3">
        <v>9.5</v>
      </c>
      <c r="N637">
        <v>0</v>
      </c>
      <c r="O637" s="3">
        <v>0</v>
      </c>
      <c r="P637">
        <v>1</v>
      </c>
      <c r="Q637" s="3">
        <v>0</v>
      </c>
      <c r="R637">
        <v>0</v>
      </c>
      <c r="S637" s="3">
        <v>0</v>
      </c>
      <c r="T637" s="3">
        <v>0</v>
      </c>
      <c r="U637">
        <v>8.6</v>
      </c>
      <c r="V637">
        <v>1</v>
      </c>
      <c r="W637">
        <v>0</v>
      </c>
      <c r="X637">
        <v>0</v>
      </c>
      <c r="Y637">
        <v>0</v>
      </c>
      <c r="Z637">
        <v>0</v>
      </c>
      <c r="AA637">
        <v>0</v>
      </c>
      <c r="AB637">
        <v>0</v>
      </c>
      <c r="AC637">
        <v>1</v>
      </c>
      <c r="AD637">
        <v>9.3000000000000007</v>
      </c>
      <c r="AE637">
        <v>0</v>
      </c>
      <c r="AF637">
        <v>0</v>
      </c>
      <c r="AG637">
        <v>0</v>
      </c>
      <c r="AH637">
        <v>0</v>
      </c>
      <c r="AI637">
        <v>1</v>
      </c>
      <c r="AJ637">
        <v>0</v>
      </c>
      <c r="AK637">
        <v>0</v>
      </c>
      <c r="AL637">
        <v>0</v>
      </c>
      <c r="AM637">
        <v>0</v>
      </c>
      <c r="AN637">
        <v>0</v>
      </c>
      <c r="AO637">
        <v>0</v>
      </c>
      <c r="AP637">
        <v>1</v>
      </c>
      <c r="AQ637">
        <v>9.3000000000000007</v>
      </c>
      <c r="AR637">
        <v>0</v>
      </c>
      <c r="AS637">
        <v>0</v>
      </c>
      <c r="AT637">
        <v>0</v>
      </c>
      <c r="AU637">
        <v>0</v>
      </c>
      <c r="AV637">
        <v>1</v>
      </c>
      <c r="AW637">
        <v>0</v>
      </c>
      <c r="AX637">
        <v>0</v>
      </c>
      <c r="AY637">
        <v>0</v>
      </c>
      <c r="AZ637">
        <v>9.5</v>
      </c>
      <c r="BA637">
        <v>0</v>
      </c>
      <c r="BB637">
        <v>0</v>
      </c>
      <c r="BC637">
        <v>1</v>
      </c>
      <c r="BD637">
        <v>0</v>
      </c>
      <c r="BE637">
        <v>0</v>
      </c>
      <c r="BF637">
        <v>8.6999999999999993</v>
      </c>
      <c r="BG637">
        <v>0</v>
      </c>
      <c r="BH637">
        <v>8.5</v>
      </c>
      <c r="BI637">
        <v>1</v>
      </c>
      <c r="BJ637">
        <v>0</v>
      </c>
      <c r="BK637">
        <v>0</v>
      </c>
    </row>
    <row r="638" spans="1:63" x14ac:dyDescent="0.25">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0.5</v>
      </c>
      <c r="P638">
        <v>1</v>
      </c>
      <c r="Q638" s="3">
        <v>0</v>
      </c>
      <c r="R638">
        <v>0.5</v>
      </c>
      <c r="S638" s="3">
        <v>0.5</v>
      </c>
      <c r="T638" s="3">
        <v>1.4</v>
      </c>
      <c r="U638">
        <v>0</v>
      </c>
      <c r="V638">
        <v>1</v>
      </c>
      <c r="W638">
        <v>0.9</v>
      </c>
      <c r="X638">
        <v>0.5</v>
      </c>
      <c r="Y638">
        <v>0</v>
      </c>
      <c r="Z638">
        <v>0.5</v>
      </c>
      <c r="AA638">
        <v>0</v>
      </c>
      <c r="AB638">
        <v>1</v>
      </c>
      <c r="AC638">
        <v>1</v>
      </c>
      <c r="AD638">
        <v>0</v>
      </c>
      <c r="AE638">
        <v>0</v>
      </c>
      <c r="AF638">
        <v>0</v>
      </c>
      <c r="AG638">
        <v>0</v>
      </c>
      <c r="AH638">
        <v>0</v>
      </c>
      <c r="AI638">
        <v>1</v>
      </c>
      <c r="AJ638">
        <v>0</v>
      </c>
      <c r="AK638">
        <v>0</v>
      </c>
      <c r="AL638">
        <v>0.5</v>
      </c>
      <c r="AM638">
        <v>0.5</v>
      </c>
      <c r="AN638">
        <v>0</v>
      </c>
      <c r="AO638">
        <v>1</v>
      </c>
      <c r="AP638">
        <v>1</v>
      </c>
      <c r="AQ638">
        <v>0.5</v>
      </c>
      <c r="AR638">
        <v>1</v>
      </c>
      <c r="AS638">
        <v>0</v>
      </c>
      <c r="AT638">
        <v>0.5</v>
      </c>
      <c r="AU638">
        <v>0</v>
      </c>
      <c r="AV638">
        <v>1</v>
      </c>
      <c r="AW638">
        <v>1.3</v>
      </c>
      <c r="AX638">
        <v>1.4</v>
      </c>
      <c r="AY638">
        <v>0</v>
      </c>
      <c r="AZ638">
        <v>0</v>
      </c>
      <c r="BA638">
        <v>1</v>
      </c>
      <c r="BB638">
        <v>0.5</v>
      </c>
      <c r="BC638">
        <v>2</v>
      </c>
      <c r="BD638">
        <v>1</v>
      </c>
      <c r="BE638">
        <v>0.9</v>
      </c>
      <c r="BF638">
        <v>1.4</v>
      </c>
      <c r="BG638">
        <v>0</v>
      </c>
      <c r="BH638">
        <v>0.5</v>
      </c>
      <c r="BI638">
        <v>0.5</v>
      </c>
      <c r="BJ638">
        <v>0</v>
      </c>
      <c r="BK638">
        <v>1.4</v>
      </c>
    </row>
    <row r="639" spans="1:63" x14ac:dyDescent="0.25">
      <c r="A639" s="3">
        <v>8</v>
      </c>
      <c r="B639" s="1">
        <v>8301</v>
      </c>
      <c r="C639" s="3" t="s">
        <v>768</v>
      </c>
      <c r="D639" t="s">
        <v>5636</v>
      </c>
      <c r="E639" s="3">
        <v>2</v>
      </c>
      <c r="F639" t="s">
        <v>13769</v>
      </c>
      <c r="G639" s="3">
        <v>220104005</v>
      </c>
      <c r="H639">
        <v>220104</v>
      </c>
      <c r="I639" s="3" t="s">
        <v>13768</v>
      </c>
      <c r="J639" t="s">
        <v>10393</v>
      </c>
      <c r="K639" s="3">
        <v>2</v>
      </c>
      <c r="L639">
        <v>3.6</v>
      </c>
      <c r="M639" s="3">
        <v>2.1</v>
      </c>
      <c r="N639">
        <v>1.5</v>
      </c>
      <c r="O639" s="3">
        <v>4</v>
      </c>
      <c r="P639">
        <v>4.9000000000000004</v>
      </c>
      <c r="Q639" s="3">
        <v>5.4</v>
      </c>
      <c r="R639">
        <v>3.8</v>
      </c>
      <c r="S639" s="3">
        <v>4.7</v>
      </c>
      <c r="T639" s="3">
        <v>2.8</v>
      </c>
      <c r="U639">
        <v>2.2999999999999998</v>
      </c>
      <c r="V639">
        <v>2.2999999999999998</v>
      </c>
      <c r="W639">
        <v>1.8</v>
      </c>
      <c r="X639">
        <v>4.0999999999999996</v>
      </c>
      <c r="Y639">
        <v>3.6</v>
      </c>
      <c r="Z639">
        <v>3.1</v>
      </c>
      <c r="AA639">
        <v>4.0999999999999996</v>
      </c>
      <c r="AB639">
        <v>6</v>
      </c>
      <c r="AC639">
        <v>2</v>
      </c>
      <c r="AD639">
        <v>4.9000000000000004</v>
      </c>
      <c r="AE639">
        <v>3.8</v>
      </c>
      <c r="AF639">
        <v>3.3</v>
      </c>
      <c r="AG639">
        <v>1.9</v>
      </c>
      <c r="AH639">
        <v>4.0999999999999996</v>
      </c>
      <c r="AI639">
        <v>3.6</v>
      </c>
      <c r="AJ639">
        <v>3.1</v>
      </c>
      <c r="AK639">
        <v>1.8</v>
      </c>
      <c r="AL639">
        <v>6.8</v>
      </c>
      <c r="AM639">
        <v>4.5999999999999996</v>
      </c>
      <c r="AN639">
        <v>2.5</v>
      </c>
      <c r="AO639">
        <v>5</v>
      </c>
      <c r="AP639">
        <v>5.4</v>
      </c>
      <c r="AQ639">
        <v>2.9</v>
      </c>
      <c r="AR639">
        <v>7.1</v>
      </c>
      <c r="AS639">
        <v>3.3</v>
      </c>
      <c r="AT639">
        <v>3.7</v>
      </c>
      <c r="AU639">
        <v>3.2</v>
      </c>
      <c r="AV639">
        <v>3.2</v>
      </c>
      <c r="AW639">
        <v>3.1</v>
      </c>
      <c r="AX639">
        <v>5</v>
      </c>
      <c r="AY639">
        <v>4.7</v>
      </c>
      <c r="AZ639">
        <v>5.0999999999999996</v>
      </c>
      <c r="BA639">
        <v>4.5999999999999996</v>
      </c>
      <c r="BB639">
        <v>4.5</v>
      </c>
      <c r="BC639">
        <v>4.9000000000000004</v>
      </c>
      <c r="BD639">
        <v>6.4</v>
      </c>
      <c r="BE639">
        <v>4.3</v>
      </c>
      <c r="BF639">
        <v>5.0999999999999996</v>
      </c>
      <c r="BG639">
        <v>4.5999999999999996</v>
      </c>
      <c r="BH639">
        <v>3.2</v>
      </c>
      <c r="BI639">
        <v>4.0999999999999996</v>
      </c>
      <c r="BJ639">
        <v>2.2000000000000002</v>
      </c>
      <c r="BK639">
        <v>2.8</v>
      </c>
    </row>
    <row r="640" spans="1:63" x14ac:dyDescent="0.25">
      <c r="A640" s="3">
        <v>8</v>
      </c>
      <c r="B640" s="1">
        <v>8301</v>
      </c>
      <c r="C640" s="3" t="s">
        <v>768</v>
      </c>
      <c r="D640" t="s">
        <v>5636</v>
      </c>
      <c r="E640" s="3">
        <v>3</v>
      </c>
      <c r="F640" t="s">
        <v>13367</v>
      </c>
      <c r="G640" s="3">
        <v>220104005</v>
      </c>
      <c r="H640">
        <v>220104</v>
      </c>
      <c r="I640" s="3" t="s">
        <v>13768</v>
      </c>
      <c r="J640" t="s">
        <v>10393</v>
      </c>
      <c r="K640" s="3">
        <v>3</v>
      </c>
      <c r="L640">
        <v>3.6</v>
      </c>
      <c r="M640" s="3">
        <v>2.1</v>
      </c>
      <c r="N640">
        <v>1.5</v>
      </c>
      <c r="O640" s="3">
        <v>3.5</v>
      </c>
      <c r="P640">
        <v>4</v>
      </c>
      <c r="Q640" s="3">
        <v>5.4</v>
      </c>
      <c r="R640">
        <v>3.4</v>
      </c>
      <c r="S640" s="3">
        <v>4.3</v>
      </c>
      <c r="T640" s="3">
        <v>1.4</v>
      </c>
      <c r="U640">
        <v>2.2999999999999998</v>
      </c>
      <c r="V640">
        <v>2.2999999999999998</v>
      </c>
      <c r="W640">
        <v>1.3</v>
      </c>
      <c r="X640">
        <v>3.7</v>
      </c>
      <c r="Y640">
        <v>3.6</v>
      </c>
      <c r="Z640">
        <v>2.6</v>
      </c>
      <c r="AA640">
        <v>4.0999999999999996</v>
      </c>
      <c r="AB640">
        <v>5</v>
      </c>
      <c r="AC640">
        <v>2</v>
      </c>
      <c r="AD640">
        <v>4.9000000000000004</v>
      </c>
      <c r="AE640">
        <v>3.8</v>
      </c>
      <c r="AF640">
        <v>3.3</v>
      </c>
      <c r="AG640">
        <v>1.9</v>
      </c>
      <c r="AH640">
        <v>4.0999999999999996</v>
      </c>
      <c r="AI640">
        <v>3.6</v>
      </c>
      <c r="AJ640">
        <v>2.7</v>
      </c>
      <c r="AK640">
        <v>1.4</v>
      </c>
      <c r="AL640">
        <v>6.3</v>
      </c>
      <c r="AM640">
        <v>4.0999999999999996</v>
      </c>
      <c r="AN640">
        <v>2.5</v>
      </c>
      <c r="AO640">
        <v>4</v>
      </c>
      <c r="AP640">
        <v>4.4000000000000004</v>
      </c>
      <c r="AQ640">
        <v>2.4</v>
      </c>
      <c r="AR640">
        <v>6.2</v>
      </c>
      <c r="AS640">
        <v>3.3</v>
      </c>
      <c r="AT640">
        <v>3.2</v>
      </c>
      <c r="AU640">
        <v>3.2</v>
      </c>
      <c r="AV640">
        <v>3.2</v>
      </c>
      <c r="AW640">
        <v>2.2000000000000002</v>
      </c>
      <c r="AX640">
        <v>3.7</v>
      </c>
      <c r="AY640">
        <v>4.7</v>
      </c>
      <c r="AZ640">
        <v>5.0999999999999996</v>
      </c>
      <c r="BA640">
        <v>3.5</v>
      </c>
      <c r="BB640">
        <v>4</v>
      </c>
      <c r="BC640">
        <v>3</v>
      </c>
      <c r="BD640">
        <v>5.4</v>
      </c>
      <c r="BE640">
        <v>3.3</v>
      </c>
      <c r="BF640">
        <v>4.2</v>
      </c>
      <c r="BG640">
        <v>4.5999999999999996</v>
      </c>
      <c r="BH640">
        <v>2.7</v>
      </c>
      <c r="BI640">
        <v>3.6</v>
      </c>
      <c r="BJ640">
        <v>2.2000000000000002</v>
      </c>
      <c r="BK640">
        <v>1.4</v>
      </c>
    </row>
    <row r="641" spans="1:63" x14ac:dyDescent="0.25">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0.5</v>
      </c>
      <c r="P641">
        <v>1</v>
      </c>
      <c r="Q641" s="3">
        <v>0</v>
      </c>
      <c r="R641">
        <v>0.5</v>
      </c>
      <c r="S641" s="3">
        <v>0.5</v>
      </c>
      <c r="T641" s="3">
        <v>1.4</v>
      </c>
      <c r="U641">
        <v>0</v>
      </c>
      <c r="V641">
        <v>1</v>
      </c>
      <c r="W641">
        <v>0.4</v>
      </c>
      <c r="X641">
        <v>0.5</v>
      </c>
      <c r="Y641">
        <v>0</v>
      </c>
      <c r="Z641">
        <v>0.5</v>
      </c>
      <c r="AA641">
        <v>0</v>
      </c>
      <c r="AB641">
        <v>1</v>
      </c>
      <c r="AC641">
        <v>1</v>
      </c>
      <c r="AD641">
        <v>0</v>
      </c>
      <c r="AE641">
        <v>0</v>
      </c>
      <c r="AF641">
        <v>0</v>
      </c>
      <c r="AG641">
        <v>0</v>
      </c>
      <c r="AH641">
        <v>0</v>
      </c>
      <c r="AI641">
        <v>1</v>
      </c>
      <c r="AJ641">
        <v>0.4</v>
      </c>
      <c r="AK641">
        <v>0.5</v>
      </c>
      <c r="AL641">
        <v>0.5</v>
      </c>
      <c r="AM641">
        <v>0.5</v>
      </c>
      <c r="AN641">
        <v>0</v>
      </c>
      <c r="AO641">
        <v>1</v>
      </c>
      <c r="AP641">
        <v>1</v>
      </c>
      <c r="AQ641">
        <v>0.5</v>
      </c>
      <c r="AR641">
        <v>1</v>
      </c>
      <c r="AS641">
        <v>0</v>
      </c>
      <c r="AT641">
        <v>0.5</v>
      </c>
      <c r="AU641">
        <v>0</v>
      </c>
      <c r="AV641">
        <v>1</v>
      </c>
      <c r="AW641">
        <v>0.9</v>
      </c>
      <c r="AX641">
        <v>1.4</v>
      </c>
      <c r="AY641">
        <v>0</v>
      </c>
      <c r="AZ641">
        <v>0</v>
      </c>
      <c r="BA641">
        <v>1</v>
      </c>
      <c r="BB641">
        <v>0.5</v>
      </c>
      <c r="BC641">
        <v>2</v>
      </c>
      <c r="BD641">
        <v>1</v>
      </c>
      <c r="BE641">
        <v>0.9</v>
      </c>
      <c r="BF641">
        <v>0.9</v>
      </c>
      <c r="BG641">
        <v>0</v>
      </c>
      <c r="BH641">
        <v>0.5</v>
      </c>
      <c r="BI641">
        <v>0.5</v>
      </c>
      <c r="BJ641">
        <v>0</v>
      </c>
      <c r="BK641">
        <v>1.4</v>
      </c>
    </row>
    <row r="642" spans="1:63" x14ac:dyDescent="0.25">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1</v>
      </c>
      <c r="Q642" s="3">
        <v>0</v>
      </c>
      <c r="R642">
        <v>0</v>
      </c>
      <c r="S642" s="3">
        <v>0</v>
      </c>
      <c r="T642" s="3">
        <v>0</v>
      </c>
      <c r="U642">
        <v>0</v>
      </c>
      <c r="V642">
        <v>1</v>
      </c>
      <c r="W642">
        <v>0</v>
      </c>
      <c r="X642">
        <v>0</v>
      </c>
      <c r="Y642">
        <v>0</v>
      </c>
      <c r="Z642">
        <v>0</v>
      </c>
      <c r="AA642">
        <v>0</v>
      </c>
      <c r="AB642">
        <v>0</v>
      </c>
      <c r="AC642">
        <v>1</v>
      </c>
      <c r="AD642">
        <v>0</v>
      </c>
      <c r="AE642">
        <v>0</v>
      </c>
      <c r="AF642">
        <v>0</v>
      </c>
      <c r="AG642">
        <v>0</v>
      </c>
      <c r="AH642">
        <v>0</v>
      </c>
      <c r="AI642">
        <v>1</v>
      </c>
      <c r="AJ642">
        <v>0</v>
      </c>
      <c r="AK642">
        <v>0</v>
      </c>
      <c r="AL642">
        <v>0</v>
      </c>
      <c r="AM642">
        <v>0</v>
      </c>
      <c r="AN642">
        <v>0</v>
      </c>
      <c r="AO642">
        <v>0</v>
      </c>
      <c r="AP642">
        <v>1</v>
      </c>
      <c r="AQ642">
        <v>0</v>
      </c>
      <c r="AR642">
        <v>0</v>
      </c>
      <c r="AS642">
        <v>0</v>
      </c>
      <c r="AT642">
        <v>0</v>
      </c>
      <c r="AU642">
        <v>0</v>
      </c>
      <c r="AV642">
        <v>1</v>
      </c>
      <c r="AW642">
        <v>0</v>
      </c>
      <c r="AX642">
        <v>0</v>
      </c>
      <c r="AY642">
        <v>0</v>
      </c>
      <c r="AZ642">
        <v>0</v>
      </c>
      <c r="BA642">
        <v>24</v>
      </c>
      <c r="BB642">
        <v>0</v>
      </c>
      <c r="BC642">
        <v>1</v>
      </c>
      <c r="BD642">
        <v>0</v>
      </c>
      <c r="BE642">
        <v>0</v>
      </c>
      <c r="BF642">
        <v>0</v>
      </c>
      <c r="BG642">
        <v>0</v>
      </c>
      <c r="BH642">
        <v>0</v>
      </c>
      <c r="BI642">
        <v>1</v>
      </c>
      <c r="BJ642">
        <v>0</v>
      </c>
      <c r="BK642">
        <v>0</v>
      </c>
    </row>
    <row r="643" spans="1:63" x14ac:dyDescent="0.25">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1</v>
      </c>
      <c r="Q643" s="3">
        <v>0</v>
      </c>
      <c r="R643">
        <v>0</v>
      </c>
      <c r="S643" s="3">
        <v>0</v>
      </c>
      <c r="T643" s="3">
        <v>0</v>
      </c>
      <c r="U643">
        <v>0</v>
      </c>
      <c r="V643">
        <v>1</v>
      </c>
      <c r="W643">
        <v>0</v>
      </c>
      <c r="X643">
        <v>0</v>
      </c>
      <c r="Y643">
        <v>0</v>
      </c>
      <c r="Z643">
        <v>0</v>
      </c>
      <c r="AA643">
        <v>0</v>
      </c>
      <c r="AB643">
        <v>0</v>
      </c>
      <c r="AC643">
        <v>1</v>
      </c>
      <c r="AD643">
        <v>0</v>
      </c>
      <c r="AE643">
        <v>0</v>
      </c>
      <c r="AF643">
        <v>0</v>
      </c>
      <c r="AG643">
        <v>0</v>
      </c>
      <c r="AH643">
        <v>0</v>
      </c>
      <c r="AI643">
        <v>1</v>
      </c>
      <c r="AJ643">
        <v>0</v>
      </c>
      <c r="AK643">
        <v>0</v>
      </c>
      <c r="AL643">
        <v>0</v>
      </c>
      <c r="AM643">
        <v>0</v>
      </c>
      <c r="AN643">
        <v>0</v>
      </c>
      <c r="AO643">
        <v>0</v>
      </c>
      <c r="AP643">
        <v>1</v>
      </c>
      <c r="AQ643">
        <v>0</v>
      </c>
      <c r="AR643">
        <v>0</v>
      </c>
      <c r="AS643">
        <v>0</v>
      </c>
      <c r="AT643">
        <v>0</v>
      </c>
      <c r="AU643">
        <v>0</v>
      </c>
      <c r="AV643">
        <v>1</v>
      </c>
      <c r="AW643">
        <v>0</v>
      </c>
      <c r="AX643">
        <v>0</v>
      </c>
      <c r="AY643">
        <v>0</v>
      </c>
      <c r="AZ643">
        <v>0</v>
      </c>
      <c r="BA643">
        <v>48</v>
      </c>
      <c r="BB643">
        <v>23.9</v>
      </c>
      <c r="BC643">
        <v>1</v>
      </c>
      <c r="BD643">
        <v>0</v>
      </c>
      <c r="BE643">
        <v>27.4</v>
      </c>
      <c r="BF643">
        <v>0</v>
      </c>
      <c r="BG643">
        <v>0</v>
      </c>
      <c r="BH643">
        <v>0</v>
      </c>
      <c r="BI643">
        <v>1</v>
      </c>
      <c r="BJ643">
        <v>0</v>
      </c>
      <c r="BK643">
        <v>0</v>
      </c>
    </row>
    <row r="644" spans="1:63" x14ac:dyDescent="0.25">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1</v>
      </c>
      <c r="Q644" s="3">
        <v>0</v>
      </c>
      <c r="R644">
        <v>0</v>
      </c>
      <c r="S644" s="3">
        <v>0</v>
      </c>
      <c r="T644" s="3">
        <v>0</v>
      </c>
      <c r="U644">
        <v>0</v>
      </c>
      <c r="V644">
        <v>1</v>
      </c>
      <c r="W644">
        <v>0</v>
      </c>
      <c r="X644">
        <v>0</v>
      </c>
      <c r="Y644">
        <v>0</v>
      </c>
      <c r="Z644">
        <v>0</v>
      </c>
      <c r="AA644">
        <v>0</v>
      </c>
      <c r="AB644">
        <v>0</v>
      </c>
      <c r="AC644">
        <v>1</v>
      </c>
      <c r="AD644">
        <v>0</v>
      </c>
      <c r="AE644">
        <v>0</v>
      </c>
      <c r="AF644">
        <v>0</v>
      </c>
      <c r="AG644">
        <v>0</v>
      </c>
      <c r="AH644">
        <v>0</v>
      </c>
      <c r="AI644">
        <v>1</v>
      </c>
      <c r="AJ644">
        <v>0</v>
      </c>
      <c r="AK644">
        <v>0</v>
      </c>
      <c r="AL644">
        <v>0</v>
      </c>
      <c r="AM644">
        <v>0</v>
      </c>
      <c r="AN644">
        <v>0</v>
      </c>
      <c r="AO644">
        <v>0</v>
      </c>
      <c r="AP644">
        <v>1</v>
      </c>
      <c r="AQ644">
        <v>0</v>
      </c>
      <c r="AR644">
        <v>0</v>
      </c>
      <c r="AS644">
        <v>0</v>
      </c>
      <c r="AT644">
        <v>0</v>
      </c>
      <c r="AU644">
        <v>0</v>
      </c>
      <c r="AV644">
        <v>1</v>
      </c>
      <c r="AW644">
        <v>0</v>
      </c>
      <c r="AX644">
        <v>0</v>
      </c>
      <c r="AY644">
        <v>0</v>
      </c>
      <c r="AZ644">
        <v>0</v>
      </c>
      <c r="BA644">
        <v>24</v>
      </c>
      <c r="BB644">
        <v>23.9</v>
      </c>
      <c r="BC644">
        <v>1</v>
      </c>
      <c r="BD644">
        <v>0</v>
      </c>
      <c r="BE644">
        <v>27.4</v>
      </c>
      <c r="BF644">
        <v>0</v>
      </c>
      <c r="BG644">
        <v>0</v>
      </c>
      <c r="BH644">
        <v>0</v>
      </c>
      <c r="BI644">
        <v>1</v>
      </c>
      <c r="BJ644">
        <v>0</v>
      </c>
      <c r="BK644">
        <v>0</v>
      </c>
    </row>
    <row r="645" spans="1:63" x14ac:dyDescent="0.25">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1</v>
      </c>
      <c r="Q645" s="3">
        <v>0</v>
      </c>
      <c r="R645">
        <v>0</v>
      </c>
      <c r="S645" s="3">
        <v>0</v>
      </c>
      <c r="T645" s="3">
        <v>0</v>
      </c>
      <c r="U645">
        <v>0</v>
      </c>
      <c r="V645">
        <v>1</v>
      </c>
      <c r="W645">
        <v>0</v>
      </c>
      <c r="X645">
        <v>0</v>
      </c>
      <c r="Y645">
        <v>0</v>
      </c>
      <c r="Z645">
        <v>0</v>
      </c>
      <c r="AA645">
        <v>0</v>
      </c>
      <c r="AB645">
        <v>0</v>
      </c>
      <c r="AC645">
        <v>1</v>
      </c>
      <c r="AD645">
        <v>0</v>
      </c>
      <c r="AE645">
        <v>0</v>
      </c>
      <c r="AF645">
        <v>0</v>
      </c>
      <c r="AG645">
        <v>0</v>
      </c>
      <c r="AH645">
        <v>0</v>
      </c>
      <c r="AI645">
        <v>1</v>
      </c>
      <c r="AJ645">
        <v>0</v>
      </c>
      <c r="AK645">
        <v>0</v>
      </c>
      <c r="AL645">
        <v>0</v>
      </c>
      <c r="AM645">
        <v>0</v>
      </c>
      <c r="AN645">
        <v>0</v>
      </c>
      <c r="AO645">
        <v>0</v>
      </c>
      <c r="AP645">
        <v>1</v>
      </c>
      <c r="AQ645">
        <v>0</v>
      </c>
      <c r="AR645">
        <v>0</v>
      </c>
      <c r="AS645">
        <v>0</v>
      </c>
      <c r="AT645">
        <v>0</v>
      </c>
      <c r="AU645">
        <v>0</v>
      </c>
      <c r="AV645">
        <v>1</v>
      </c>
      <c r="AW645">
        <v>0</v>
      </c>
      <c r="AX645">
        <v>0</v>
      </c>
      <c r="AY645">
        <v>0</v>
      </c>
      <c r="AZ645">
        <v>0</v>
      </c>
      <c r="BA645">
        <v>24</v>
      </c>
      <c r="BB645">
        <v>0</v>
      </c>
      <c r="BC645">
        <v>1</v>
      </c>
      <c r="BD645">
        <v>0</v>
      </c>
      <c r="BE645">
        <v>0</v>
      </c>
      <c r="BF645">
        <v>0</v>
      </c>
      <c r="BG645">
        <v>0</v>
      </c>
      <c r="BH645">
        <v>0</v>
      </c>
      <c r="BI645">
        <v>1</v>
      </c>
      <c r="BJ645">
        <v>0</v>
      </c>
      <c r="BK645">
        <v>0</v>
      </c>
    </row>
    <row r="646" spans="1:63" x14ac:dyDescent="0.25">
      <c r="A646" s="3">
        <v>8</v>
      </c>
      <c r="B646" s="1">
        <v>8303</v>
      </c>
      <c r="C646" s="3" t="s">
        <v>768</v>
      </c>
      <c r="D646" t="s">
        <v>1542</v>
      </c>
      <c r="E646" s="3">
        <v>1</v>
      </c>
      <c r="F646" t="s">
        <v>13767</v>
      </c>
      <c r="G646" s="3">
        <v>220104005</v>
      </c>
      <c r="H646">
        <v>220104</v>
      </c>
      <c r="I646" s="3" t="s">
        <v>13768</v>
      </c>
      <c r="J646" t="s">
        <v>10393</v>
      </c>
      <c r="K646" s="3">
        <v>1</v>
      </c>
      <c r="L646">
        <v>0</v>
      </c>
      <c r="M646" s="3">
        <v>3.5</v>
      </c>
      <c r="N646">
        <v>0</v>
      </c>
      <c r="O646" s="3">
        <v>3.4</v>
      </c>
      <c r="P646">
        <v>1</v>
      </c>
      <c r="Q646" s="3">
        <v>10.199999999999999</v>
      </c>
      <c r="R646">
        <v>0</v>
      </c>
      <c r="S646" s="3">
        <v>3.3</v>
      </c>
      <c r="T646" s="3">
        <v>0</v>
      </c>
      <c r="U646">
        <v>3.3</v>
      </c>
      <c r="V646">
        <v>3.3</v>
      </c>
      <c r="W646">
        <v>3.3</v>
      </c>
      <c r="X646">
        <v>0</v>
      </c>
      <c r="Y646">
        <v>3.5</v>
      </c>
      <c r="Z646">
        <v>0</v>
      </c>
      <c r="AA646">
        <v>3.5</v>
      </c>
      <c r="AB646">
        <v>0</v>
      </c>
      <c r="AC646">
        <v>1</v>
      </c>
      <c r="AD646">
        <v>10.199999999999999</v>
      </c>
      <c r="AE646">
        <v>0</v>
      </c>
      <c r="AF646">
        <v>0</v>
      </c>
      <c r="AG646">
        <v>0</v>
      </c>
      <c r="AH646">
        <v>0</v>
      </c>
      <c r="AI646">
        <v>1</v>
      </c>
      <c r="AJ646">
        <v>0</v>
      </c>
      <c r="AK646">
        <v>0</v>
      </c>
      <c r="AL646">
        <v>0</v>
      </c>
      <c r="AM646">
        <v>0</v>
      </c>
      <c r="AN646">
        <v>0</v>
      </c>
      <c r="AO646">
        <v>0</v>
      </c>
      <c r="AP646">
        <v>3.4</v>
      </c>
      <c r="AQ646">
        <v>0</v>
      </c>
      <c r="AR646">
        <v>0</v>
      </c>
      <c r="AS646">
        <v>0</v>
      </c>
      <c r="AT646">
        <v>0</v>
      </c>
      <c r="AU646">
        <v>0</v>
      </c>
      <c r="AV646">
        <v>1</v>
      </c>
      <c r="AW646">
        <v>0</v>
      </c>
      <c r="AX646">
        <v>3.3</v>
      </c>
      <c r="AY646">
        <v>3.5</v>
      </c>
      <c r="AZ646">
        <v>3.5</v>
      </c>
      <c r="BA646">
        <v>0</v>
      </c>
      <c r="BB646">
        <v>17.2</v>
      </c>
      <c r="BC646">
        <v>1</v>
      </c>
      <c r="BD646">
        <v>0</v>
      </c>
      <c r="BE646">
        <v>0</v>
      </c>
      <c r="BF646">
        <v>0</v>
      </c>
      <c r="BG646">
        <v>0</v>
      </c>
      <c r="BH646">
        <v>0</v>
      </c>
      <c r="BI646">
        <v>3</v>
      </c>
      <c r="BJ646">
        <v>0</v>
      </c>
      <c r="BK646">
        <v>0</v>
      </c>
    </row>
    <row r="647" spans="1:63" x14ac:dyDescent="0.25">
      <c r="A647" s="3">
        <v>8</v>
      </c>
      <c r="B647" s="1">
        <v>8303</v>
      </c>
      <c r="C647" s="3" t="s">
        <v>768</v>
      </c>
      <c r="D647" t="s">
        <v>1542</v>
      </c>
      <c r="E647" s="3">
        <v>2</v>
      </c>
      <c r="F647" t="s">
        <v>13769</v>
      </c>
      <c r="G647" s="3">
        <v>220104005</v>
      </c>
      <c r="H647">
        <v>220104</v>
      </c>
      <c r="I647" s="3" t="s">
        <v>13768</v>
      </c>
      <c r="J647" t="s">
        <v>10393</v>
      </c>
      <c r="K647" s="3">
        <v>2</v>
      </c>
      <c r="L647">
        <v>14.1</v>
      </c>
      <c r="M647" s="3">
        <v>10.5</v>
      </c>
      <c r="N647">
        <v>3.5</v>
      </c>
      <c r="O647" s="3">
        <v>6.9</v>
      </c>
      <c r="P647">
        <v>3.4</v>
      </c>
      <c r="Q647" s="3">
        <v>13.6</v>
      </c>
      <c r="R647">
        <v>3.2</v>
      </c>
      <c r="S647" s="3">
        <v>3.1</v>
      </c>
      <c r="T647" s="3">
        <v>0</v>
      </c>
      <c r="U647">
        <v>6.1</v>
      </c>
      <c r="V647">
        <v>9</v>
      </c>
      <c r="W647">
        <v>6</v>
      </c>
      <c r="X647">
        <v>3.3</v>
      </c>
      <c r="Y647">
        <v>7.1</v>
      </c>
      <c r="Z647">
        <v>21</v>
      </c>
      <c r="AA647">
        <v>3.5</v>
      </c>
      <c r="AB647">
        <v>3.4</v>
      </c>
      <c r="AC647">
        <v>6.8</v>
      </c>
      <c r="AD647">
        <v>6.8</v>
      </c>
      <c r="AE647">
        <v>0</v>
      </c>
      <c r="AF647">
        <v>0</v>
      </c>
      <c r="AG647">
        <v>0</v>
      </c>
      <c r="AH647">
        <v>3</v>
      </c>
      <c r="AI647">
        <v>3</v>
      </c>
      <c r="AJ647">
        <v>0</v>
      </c>
      <c r="AK647">
        <v>6.5</v>
      </c>
      <c r="AL647">
        <v>0</v>
      </c>
      <c r="AM647">
        <v>7</v>
      </c>
      <c r="AN647">
        <v>3.5</v>
      </c>
      <c r="AO647">
        <v>3.4</v>
      </c>
      <c r="AP647">
        <v>13.7</v>
      </c>
      <c r="AQ647">
        <v>0</v>
      </c>
      <c r="AR647">
        <v>9.5</v>
      </c>
      <c r="AS647">
        <v>9.3000000000000007</v>
      </c>
      <c r="AT647">
        <v>9.1999999999999993</v>
      </c>
      <c r="AU647">
        <v>3</v>
      </c>
      <c r="AV647">
        <v>1</v>
      </c>
      <c r="AW647">
        <v>3</v>
      </c>
      <c r="AX647">
        <v>19.5</v>
      </c>
      <c r="AY647">
        <v>10.6</v>
      </c>
      <c r="AZ647">
        <v>3.5</v>
      </c>
      <c r="BA647">
        <v>0</v>
      </c>
      <c r="BB647">
        <v>10.3</v>
      </c>
      <c r="BC647">
        <v>10.199999999999999</v>
      </c>
      <c r="BD647">
        <v>13.6</v>
      </c>
      <c r="BE647">
        <v>9.4</v>
      </c>
      <c r="BF647">
        <v>3.1</v>
      </c>
      <c r="BG647">
        <v>0</v>
      </c>
      <c r="BH647">
        <v>0</v>
      </c>
      <c r="BI647">
        <v>6</v>
      </c>
      <c r="BJ647">
        <v>3</v>
      </c>
      <c r="BK647">
        <v>0</v>
      </c>
    </row>
    <row r="648" spans="1:63" x14ac:dyDescent="0.25">
      <c r="A648" s="3">
        <v>8</v>
      </c>
      <c r="B648" s="1">
        <v>8303</v>
      </c>
      <c r="C648" s="3" t="s">
        <v>768</v>
      </c>
      <c r="D648" t="s">
        <v>1542</v>
      </c>
      <c r="E648" s="3">
        <v>3</v>
      </c>
      <c r="F648" t="s">
        <v>13367</v>
      </c>
      <c r="G648" s="3">
        <v>220104005</v>
      </c>
      <c r="H648">
        <v>220104</v>
      </c>
      <c r="I648" s="3" t="s">
        <v>13768</v>
      </c>
      <c r="J648" t="s">
        <v>10393</v>
      </c>
      <c r="K648" s="3">
        <v>3</v>
      </c>
      <c r="L648">
        <v>14.1</v>
      </c>
      <c r="M648" s="3">
        <v>7</v>
      </c>
      <c r="N648">
        <v>3.5</v>
      </c>
      <c r="O648" s="3">
        <v>3.4</v>
      </c>
      <c r="P648">
        <v>3.4</v>
      </c>
      <c r="Q648" s="3">
        <v>3.4</v>
      </c>
      <c r="R648">
        <v>3.2</v>
      </c>
      <c r="S648" s="3">
        <v>0</v>
      </c>
      <c r="T648" s="3">
        <v>0</v>
      </c>
      <c r="U648">
        <v>3.1</v>
      </c>
      <c r="V648">
        <v>6</v>
      </c>
      <c r="W648">
        <v>3</v>
      </c>
      <c r="X648">
        <v>3.3</v>
      </c>
      <c r="Y648">
        <v>3.5</v>
      </c>
      <c r="Z648">
        <v>21</v>
      </c>
      <c r="AA648">
        <v>0</v>
      </c>
      <c r="AB648">
        <v>3.4</v>
      </c>
      <c r="AC648">
        <v>6.8</v>
      </c>
      <c r="AD648">
        <v>3.4</v>
      </c>
      <c r="AE648">
        <v>0</v>
      </c>
      <c r="AF648">
        <v>0</v>
      </c>
      <c r="AG648">
        <v>0</v>
      </c>
      <c r="AH648">
        <v>3</v>
      </c>
      <c r="AI648">
        <v>3</v>
      </c>
      <c r="AJ648">
        <v>0</v>
      </c>
      <c r="AK648">
        <v>6.5</v>
      </c>
      <c r="AL648">
        <v>0</v>
      </c>
      <c r="AM648">
        <v>7</v>
      </c>
      <c r="AN648">
        <v>3.5</v>
      </c>
      <c r="AO648">
        <v>3.4</v>
      </c>
      <c r="AP648">
        <v>10.199999999999999</v>
      </c>
      <c r="AQ648">
        <v>0</v>
      </c>
      <c r="AR648">
        <v>9.5</v>
      </c>
      <c r="AS648">
        <v>9.3000000000000007</v>
      </c>
      <c r="AT648">
        <v>9.1999999999999993</v>
      </c>
      <c r="AU648">
        <v>3</v>
      </c>
      <c r="AV648">
        <v>1</v>
      </c>
      <c r="AW648">
        <v>3</v>
      </c>
      <c r="AX648">
        <v>16.3</v>
      </c>
      <c r="AY648">
        <v>7.1</v>
      </c>
      <c r="AZ648">
        <v>0</v>
      </c>
      <c r="BA648">
        <v>0</v>
      </c>
      <c r="BB648">
        <v>3.4</v>
      </c>
      <c r="BC648">
        <v>10.199999999999999</v>
      </c>
      <c r="BD648">
        <v>13.6</v>
      </c>
      <c r="BE648">
        <v>9.4</v>
      </c>
      <c r="BF648">
        <v>3.1</v>
      </c>
      <c r="BG648">
        <v>0</v>
      </c>
      <c r="BH648">
        <v>0</v>
      </c>
      <c r="BI648">
        <v>3</v>
      </c>
      <c r="BJ648">
        <v>3</v>
      </c>
      <c r="BK648">
        <v>0</v>
      </c>
    </row>
    <row r="649" spans="1:63" x14ac:dyDescent="0.25">
      <c r="A649" s="3">
        <v>8</v>
      </c>
      <c r="B649" s="1">
        <v>8303</v>
      </c>
      <c r="C649" s="3" t="s">
        <v>768</v>
      </c>
      <c r="D649" t="s">
        <v>1542</v>
      </c>
      <c r="E649" s="3">
        <v>4</v>
      </c>
      <c r="F649" t="s">
        <v>13369</v>
      </c>
      <c r="G649" s="3">
        <v>220104005</v>
      </c>
      <c r="H649">
        <v>220104</v>
      </c>
      <c r="I649" s="3" t="s">
        <v>13768</v>
      </c>
      <c r="J649" t="s">
        <v>10393</v>
      </c>
      <c r="K649" s="3">
        <v>4</v>
      </c>
      <c r="L649">
        <v>0</v>
      </c>
      <c r="M649" s="3">
        <v>3.5</v>
      </c>
      <c r="N649">
        <v>0</v>
      </c>
      <c r="O649" s="3">
        <v>3.4</v>
      </c>
      <c r="P649">
        <v>1</v>
      </c>
      <c r="Q649" s="3">
        <v>10.199999999999999</v>
      </c>
      <c r="R649">
        <v>0</v>
      </c>
      <c r="S649" s="3">
        <v>3.1</v>
      </c>
      <c r="T649" s="3">
        <v>0</v>
      </c>
      <c r="U649">
        <v>3.1</v>
      </c>
      <c r="V649">
        <v>3</v>
      </c>
      <c r="W649">
        <v>3</v>
      </c>
      <c r="X649">
        <v>0</v>
      </c>
      <c r="Y649">
        <v>3.5</v>
      </c>
      <c r="Z649">
        <v>0</v>
      </c>
      <c r="AA649">
        <v>3.5</v>
      </c>
      <c r="AB649">
        <v>0</v>
      </c>
      <c r="AC649">
        <v>1</v>
      </c>
      <c r="AD649">
        <v>3.4</v>
      </c>
      <c r="AE649">
        <v>0</v>
      </c>
      <c r="AF649">
        <v>0</v>
      </c>
      <c r="AG649">
        <v>0</v>
      </c>
      <c r="AH649">
        <v>0</v>
      </c>
      <c r="AI649">
        <v>1</v>
      </c>
      <c r="AJ649">
        <v>0</v>
      </c>
      <c r="AK649">
        <v>0</v>
      </c>
      <c r="AL649">
        <v>0</v>
      </c>
      <c r="AM649">
        <v>0</v>
      </c>
      <c r="AN649">
        <v>0</v>
      </c>
      <c r="AO649">
        <v>0</v>
      </c>
      <c r="AP649">
        <v>3.4</v>
      </c>
      <c r="AQ649">
        <v>0</v>
      </c>
      <c r="AR649">
        <v>0</v>
      </c>
      <c r="AS649">
        <v>0</v>
      </c>
      <c r="AT649">
        <v>0</v>
      </c>
      <c r="AU649">
        <v>0</v>
      </c>
      <c r="AV649">
        <v>1</v>
      </c>
      <c r="AW649">
        <v>0</v>
      </c>
      <c r="AX649">
        <v>3.3</v>
      </c>
      <c r="AY649">
        <v>3.5</v>
      </c>
      <c r="AZ649">
        <v>3.5</v>
      </c>
      <c r="BA649">
        <v>0</v>
      </c>
      <c r="BB649">
        <v>6.9</v>
      </c>
      <c r="BC649">
        <v>1</v>
      </c>
      <c r="BD649">
        <v>0</v>
      </c>
      <c r="BE649">
        <v>0</v>
      </c>
      <c r="BF649">
        <v>0</v>
      </c>
      <c r="BG649">
        <v>0</v>
      </c>
      <c r="BH649">
        <v>0</v>
      </c>
      <c r="BI649">
        <v>3</v>
      </c>
      <c r="BJ649">
        <v>0</v>
      </c>
      <c r="BK649">
        <v>0</v>
      </c>
    </row>
    <row r="650" spans="1:63" x14ac:dyDescent="0.25">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1</v>
      </c>
      <c r="Q650" s="3">
        <v>0</v>
      </c>
      <c r="R650">
        <v>0</v>
      </c>
      <c r="S650" s="3">
        <v>0</v>
      </c>
      <c r="T650" s="3">
        <v>0</v>
      </c>
      <c r="U650">
        <v>0</v>
      </c>
      <c r="V650">
        <v>1</v>
      </c>
      <c r="W650">
        <v>0</v>
      </c>
      <c r="X650">
        <v>0</v>
      </c>
      <c r="Y650">
        <v>0</v>
      </c>
      <c r="Z650">
        <v>0</v>
      </c>
      <c r="AA650">
        <v>0</v>
      </c>
      <c r="AB650">
        <v>0</v>
      </c>
      <c r="AC650">
        <v>1</v>
      </c>
      <c r="AD650">
        <v>0</v>
      </c>
      <c r="AE650">
        <v>0</v>
      </c>
      <c r="AF650">
        <v>0</v>
      </c>
      <c r="AG650">
        <v>0</v>
      </c>
      <c r="AH650">
        <v>4.2</v>
      </c>
      <c r="AI650">
        <v>1</v>
      </c>
      <c r="AJ650">
        <v>0</v>
      </c>
      <c r="AK650">
        <v>0</v>
      </c>
      <c r="AL650">
        <v>0</v>
      </c>
      <c r="AM650">
        <v>0</v>
      </c>
      <c r="AN650">
        <v>0</v>
      </c>
      <c r="AO650">
        <v>0</v>
      </c>
      <c r="AP650">
        <v>1</v>
      </c>
      <c r="AQ650">
        <v>0</v>
      </c>
      <c r="AR650">
        <v>0</v>
      </c>
      <c r="AS650">
        <v>0</v>
      </c>
      <c r="AT650">
        <v>0</v>
      </c>
      <c r="AU650">
        <v>0</v>
      </c>
      <c r="AV650">
        <v>1</v>
      </c>
      <c r="AW650">
        <v>0</v>
      </c>
      <c r="AX650">
        <v>0</v>
      </c>
      <c r="AY650">
        <v>0</v>
      </c>
      <c r="AZ650">
        <v>0</v>
      </c>
      <c r="BA650">
        <v>0</v>
      </c>
      <c r="BB650">
        <v>0</v>
      </c>
      <c r="BC650">
        <v>1</v>
      </c>
      <c r="BD650">
        <v>0</v>
      </c>
      <c r="BE650">
        <v>5.0999999999999996</v>
      </c>
      <c r="BF650">
        <v>0</v>
      </c>
      <c r="BG650">
        <v>10.4</v>
      </c>
      <c r="BH650">
        <v>0</v>
      </c>
      <c r="BI650">
        <v>1</v>
      </c>
      <c r="BJ650">
        <v>0</v>
      </c>
      <c r="BK650">
        <v>0</v>
      </c>
    </row>
    <row r="651" spans="1:63" x14ac:dyDescent="0.25">
      <c r="A651" s="3">
        <v>8</v>
      </c>
      <c r="B651" s="1">
        <v>8304</v>
      </c>
      <c r="C651" s="3" t="s">
        <v>768</v>
      </c>
      <c r="D651" t="s">
        <v>1545</v>
      </c>
      <c r="E651" s="3">
        <v>2</v>
      </c>
      <c r="F651" t="s">
        <v>13769</v>
      </c>
      <c r="G651" s="3">
        <v>220104005</v>
      </c>
      <c r="H651">
        <v>220104</v>
      </c>
      <c r="I651" s="3" t="s">
        <v>13768</v>
      </c>
      <c r="J651" t="s">
        <v>10393</v>
      </c>
      <c r="K651" s="3">
        <v>2</v>
      </c>
      <c r="L651">
        <v>4.3</v>
      </c>
      <c r="M651" s="3">
        <v>0</v>
      </c>
      <c r="N651">
        <v>0</v>
      </c>
      <c r="O651" s="3">
        <v>4.3</v>
      </c>
      <c r="P651">
        <v>4.2</v>
      </c>
      <c r="Q651" s="3">
        <v>4.2</v>
      </c>
      <c r="R651">
        <v>0</v>
      </c>
      <c r="S651" s="3">
        <v>0</v>
      </c>
      <c r="T651" s="3">
        <v>0</v>
      </c>
      <c r="U651">
        <v>5.2</v>
      </c>
      <c r="V651">
        <v>5.3</v>
      </c>
      <c r="W651">
        <v>0</v>
      </c>
      <c r="X651">
        <v>4.2</v>
      </c>
      <c r="Y651">
        <v>0</v>
      </c>
      <c r="Z651">
        <v>4.3</v>
      </c>
      <c r="AA651">
        <v>8.5</v>
      </c>
      <c r="AB651">
        <v>0</v>
      </c>
      <c r="AC651">
        <v>1</v>
      </c>
      <c r="AD651">
        <v>4.2</v>
      </c>
      <c r="AE651">
        <v>5</v>
      </c>
      <c r="AF651">
        <v>5.0999999999999996</v>
      </c>
      <c r="AG651">
        <v>10.3</v>
      </c>
      <c r="AH651">
        <v>5.2</v>
      </c>
      <c r="AI651">
        <v>1</v>
      </c>
      <c r="AJ651">
        <v>0</v>
      </c>
      <c r="AK651">
        <v>0</v>
      </c>
      <c r="AL651">
        <v>0</v>
      </c>
      <c r="AM651">
        <v>0</v>
      </c>
      <c r="AN651">
        <v>0</v>
      </c>
      <c r="AO651">
        <v>0</v>
      </c>
      <c r="AP651">
        <v>1</v>
      </c>
      <c r="AQ651">
        <v>8.5</v>
      </c>
      <c r="AR651">
        <v>15.2</v>
      </c>
      <c r="AS651">
        <v>0</v>
      </c>
      <c r="AT651">
        <v>5.2</v>
      </c>
      <c r="AU651">
        <v>5.2</v>
      </c>
      <c r="AV651">
        <v>5.3</v>
      </c>
      <c r="AW651">
        <v>0</v>
      </c>
      <c r="AX651">
        <v>0</v>
      </c>
      <c r="AY651">
        <v>12.8</v>
      </c>
      <c r="AZ651">
        <v>0</v>
      </c>
      <c r="BA651">
        <v>0</v>
      </c>
      <c r="BB651">
        <v>0</v>
      </c>
      <c r="BC651">
        <v>4.2</v>
      </c>
      <c r="BD651">
        <v>4.2</v>
      </c>
      <c r="BE651">
        <v>10.1</v>
      </c>
      <c r="BF651">
        <v>0</v>
      </c>
      <c r="BG651">
        <v>20.7</v>
      </c>
      <c r="BH651">
        <v>0</v>
      </c>
      <c r="BI651">
        <v>5.3</v>
      </c>
      <c r="BJ651">
        <v>0</v>
      </c>
      <c r="BK651">
        <v>0</v>
      </c>
    </row>
    <row r="652" spans="1:63" x14ac:dyDescent="0.25">
      <c r="A652" s="3">
        <v>8</v>
      </c>
      <c r="B652" s="1">
        <v>8304</v>
      </c>
      <c r="C652" s="3" t="s">
        <v>768</v>
      </c>
      <c r="D652" t="s">
        <v>1545</v>
      </c>
      <c r="E652" s="3">
        <v>3</v>
      </c>
      <c r="F652" t="s">
        <v>13367</v>
      </c>
      <c r="G652" s="3">
        <v>220104005</v>
      </c>
      <c r="H652">
        <v>220104</v>
      </c>
      <c r="I652" s="3" t="s">
        <v>13768</v>
      </c>
      <c r="J652" t="s">
        <v>10393</v>
      </c>
      <c r="K652" s="3">
        <v>3</v>
      </c>
      <c r="L652">
        <v>4.3</v>
      </c>
      <c r="M652" s="3">
        <v>0</v>
      </c>
      <c r="N652">
        <v>0</v>
      </c>
      <c r="O652" s="3">
        <v>4.3</v>
      </c>
      <c r="P652">
        <v>4.2</v>
      </c>
      <c r="Q652" s="3">
        <v>4.2</v>
      </c>
      <c r="R652">
        <v>0</v>
      </c>
      <c r="S652" s="3">
        <v>0</v>
      </c>
      <c r="T652" s="3">
        <v>0</v>
      </c>
      <c r="U652">
        <v>5.2</v>
      </c>
      <c r="V652">
        <v>1</v>
      </c>
      <c r="W652">
        <v>0</v>
      </c>
      <c r="X652">
        <v>318.89999999999998</v>
      </c>
      <c r="Y652">
        <v>0</v>
      </c>
      <c r="Z652">
        <v>4.3</v>
      </c>
      <c r="AA652">
        <v>8.5</v>
      </c>
      <c r="AB652">
        <v>0</v>
      </c>
      <c r="AC652">
        <v>1</v>
      </c>
      <c r="AD652">
        <v>4.2</v>
      </c>
      <c r="AE652">
        <v>5</v>
      </c>
      <c r="AF652">
        <v>5.0999999999999996</v>
      </c>
      <c r="AG652">
        <v>10.3</v>
      </c>
      <c r="AH652">
        <v>0</v>
      </c>
      <c r="AI652">
        <v>1</v>
      </c>
      <c r="AJ652">
        <v>0</v>
      </c>
      <c r="AK652">
        <v>0</v>
      </c>
      <c r="AL652">
        <v>0</v>
      </c>
      <c r="AM652">
        <v>0</v>
      </c>
      <c r="AN652">
        <v>0</v>
      </c>
      <c r="AO652">
        <v>0</v>
      </c>
      <c r="AP652">
        <v>1</v>
      </c>
      <c r="AQ652">
        <v>8.5</v>
      </c>
      <c r="AR652">
        <v>15.2</v>
      </c>
      <c r="AS652">
        <v>0</v>
      </c>
      <c r="AT652">
        <v>5.2</v>
      </c>
      <c r="AU652">
        <v>5.2</v>
      </c>
      <c r="AV652">
        <v>5.3</v>
      </c>
      <c r="AW652">
        <v>0</v>
      </c>
      <c r="AX652">
        <v>0</v>
      </c>
      <c r="AY652">
        <v>12.8</v>
      </c>
      <c r="AZ652">
        <v>0</v>
      </c>
      <c r="BA652">
        <v>0</v>
      </c>
      <c r="BB652">
        <v>0</v>
      </c>
      <c r="BC652">
        <v>4.2</v>
      </c>
      <c r="BD652">
        <v>4.2</v>
      </c>
      <c r="BE652">
        <v>5.0999999999999996</v>
      </c>
      <c r="BF652">
        <v>0</v>
      </c>
      <c r="BG652">
        <v>10.4</v>
      </c>
      <c r="BH652">
        <v>0</v>
      </c>
      <c r="BI652">
        <v>5.3</v>
      </c>
      <c r="BJ652">
        <v>0</v>
      </c>
      <c r="BK652">
        <v>0</v>
      </c>
    </row>
    <row r="653" spans="1:63" x14ac:dyDescent="0.25">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1</v>
      </c>
      <c r="Q653" s="3">
        <v>0</v>
      </c>
      <c r="R653">
        <v>0</v>
      </c>
      <c r="S653" s="3">
        <v>0</v>
      </c>
      <c r="T653" s="3">
        <v>0</v>
      </c>
      <c r="U653">
        <v>0</v>
      </c>
      <c r="V653">
        <v>5.3</v>
      </c>
      <c r="W653">
        <v>0</v>
      </c>
      <c r="X653">
        <v>0</v>
      </c>
      <c r="Y653">
        <v>0</v>
      </c>
      <c r="Z653">
        <v>0</v>
      </c>
      <c r="AA653">
        <v>0</v>
      </c>
      <c r="AB653">
        <v>0</v>
      </c>
      <c r="AC653">
        <v>1</v>
      </c>
      <c r="AD653">
        <v>0</v>
      </c>
      <c r="AE653">
        <v>0</v>
      </c>
      <c r="AF653">
        <v>0</v>
      </c>
      <c r="AG653">
        <v>0</v>
      </c>
      <c r="AH653">
        <v>5.2</v>
      </c>
      <c r="AI653">
        <v>1</v>
      </c>
      <c r="AJ653">
        <v>0</v>
      </c>
      <c r="AK653">
        <v>0</v>
      </c>
      <c r="AL653">
        <v>0</v>
      </c>
      <c r="AM653">
        <v>0</v>
      </c>
      <c r="AN653">
        <v>0</v>
      </c>
      <c r="AO653">
        <v>0</v>
      </c>
      <c r="AP653">
        <v>1</v>
      </c>
      <c r="AQ653">
        <v>0</v>
      </c>
      <c r="AR653">
        <v>0</v>
      </c>
      <c r="AS653">
        <v>0</v>
      </c>
      <c r="AT653">
        <v>0</v>
      </c>
      <c r="AU653">
        <v>0</v>
      </c>
      <c r="AV653">
        <v>1</v>
      </c>
      <c r="AW653">
        <v>0</v>
      </c>
      <c r="AX653">
        <v>0</v>
      </c>
      <c r="AY653">
        <v>0</v>
      </c>
      <c r="AZ653">
        <v>0</v>
      </c>
      <c r="BA653">
        <v>0</v>
      </c>
      <c r="BB653">
        <v>0</v>
      </c>
      <c r="BC653">
        <v>1</v>
      </c>
      <c r="BD653">
        <v>0</v>
      </c>
      <c r="BE653">
        <v>5.0999999999999996</v>
      </c>
      <c r="BF653">
        <v>0</v>
      </c>
      <c r="BG653">
        <v>10.4</v>
      </c>
      <c r="BH653">
        <v>0</v>
      </c>
      <c r="BI653">
        <v>1</v>
      </c>
      <c r="BJ653">
        <v>0</v>
      </c>
      <c r="BK653">
        <v>0</v>
      </c>
    </row>
    <row r="654" spans="1:63" x14ac:dyDescent="0.25">
      <c r="A654" s="3">
        <v>8</v>
      </c>
      <c r="B654" s="1">
        <v>8305</v>
      </c>
      <c r="C654" s="3" t="s">
        <v>768</v>
      </c>
      <c r="D654" t="s">
        <v>1548</v>
      </c>
      <c r="E654" s="3">
        <v>1</v>
      </c>
      <c r="F654" t="s">
        <v>13767</v>
      </c>
      <c r="G654" s="3">
        <v>220104005</v>
      </c>
      <c r="H654">
        <v>220104</v>
      </c>
      <c r="I654" s="3" t="s">
        <v>13768</v>
      </c>
      <c r="J654" t="s">
        <v>10393</v>
      </c>
      <c r="K654" s="3">
        <v>1</v>
      </c>
      <c r="L654">
        <v>0</v>
      </c>
      <c r="M654" s="3">
        <v>9.9</v>
      </c>
      <c r="N654">
        <v>0</v>
      </c>
      <c r="O654" s="3">
        <v>0</v>
      </c>
      <c r="P654">
        <v>1</v>
      </c>
      <c r="Q654" s="3">
        <v>3.3</v>
      </c>
      <c r="R654">
        <v>0</v>
      </c>
      <c r="S654" s="3">
        <v>0</v>
      </c>
      <c r="T654" s="3">
        <v>6.5</v>
      </c>
      <c r="U654">
        <v>3.2</v>
      </c>
      <c r="V654">
        <v>1</v>
      </c>
      <c r="W654">
        <v>0</v>
      </c>
      <c r="X654">
        <v>0</v>
      </c>
      <c r="Y654">
        <v>3.3</v>
      </c>
      <c r="Z654">
        <v>0</v>
      </c>
      <c r="AA654">
        <v>0</v>
      </c>
      <c r="AB654">
        <v>0</v>
      </c>
      <c r="AC654">
        <v>1</v>
      </c>
      <c r="AD654">
        <v>0</v>
      </c>
      <c r="AE654">
        <v>0</v>
      </c>
      <c r="AF654">
        <v>0</v>
      </c>
      <c r="AG654">
        <v>3.2</v>
      </c>
      <c r="AH654">
        <v>0</v>
      </c>
      <c r="AI654">
        <v>1</v>
      </c>
      <c r="AJ654">
        <v>0</v>
      </c>
      <c r="AK654">
        <v>0</v>
      </c>
      <c r="AL654">
        <v>0</v>
      </c>
      <c r="AM654">
        <v>0</v>
      </c>
      <c r="AN654">
        <v>0</v>
      </c>
      <c r="AO654">
        <v>0</v>
      </c>
      <c r="AP654">
        <v>3.3</v>
      </c>
      <c r="AQ654">
        <v>0</v>
      </c>
      <c r="AR654">
        <v>0</v>
      </c>
      <c r="AS654">
        <v>0</v>
      </c>
      <c r="AT654">
        <v>0</v>
      </c>
      <c r="AU654">
        <v>0</v>
      </c>
      <c r="AV654">
        <v>1</v>
      </c>
      <c r="AW654">
        <v>0</v>
      </c>
      <c r="AX654">
        <v>3.2</v>
      </c>
      <c r="AY654">
        <v>3.3</v>
      </c>
      <c r="AZ654">
        <v>3.3</v>
      </c>
      <c r="BA654">
        <v>0</v>
      </c>
      <c r="BB654">
        <v>0</v>
      </c>
      <c r="BC654">
        <v>6.5</v>
      </c>
      <c r="BD654">
        <v>0</v>
      </c>
      <c r="BE654">
        <v>0</v>
      </c>
      <c r="BF654">
        <v>0</v>
      </c>
      <c r="BG654">
        <v>3.6</v>
      </c>
      <c r="BH654">
        <v>3.7</v>
      </c>
      <c r="BI654">
        <v>1</v>
      </c>
      <c r="BJ654">
        <v>0</v>
      </c>
      <c r="BK654">
        <v>7.2</v>
      </c>
    </row>
    <row r="655" spans="1:63" x14ac:dyDescent="0.25">
      <c r="A655" s="3">
        <v>8</v>
      </c>
      <c r="B655" s="1">
        <v>8305</v>
      </c>
      <c r="C655" s="3" t="s">
        <v>768</v>
      </c>
      <c r="D655" t="s">
        <v>1548</v>
      </c>
      <c r="E655" s="3">
        <v>2</v>
      </c>
      <c r="F655" t="s">
        <v>13769</v>
      </c>
      <c r="G655" s="3">
        <v>220104005</v>
      </c>
      <c r="H655">
        <v>220104</v>
      </c>
      <c r="I655" s="3" t="s">
        <v>13768</v>
      </c>
      <c r="J655" t="s">
        <v>10393</v>
      </c>
      <c r="K655" s="3">
        <v>2</v>
      </c>
      <c r="L655">
        <v>0</v>
      </c>
      <c r="M655" s="3">
        <v>13.2</v>
      </c>
      <c r="N655">
        <v>3.3</v>
      </c>
      <c r="O655" s="3">
        <v>6.6</v>
      </c>
      <c r="P655">
        <v>3.3</v>
      </c>
      <c r="Q655" s="3">
        <v>3.3</v>
      </c>
      <c r="R655">
        <v>7.2</v>
      </c>
      <c r="S655" s="3">
        <v>0</v>
      </c>
      <c r="T655" s="3">
        <v>3.6</v>
      </c>
      <c r="U655">
        <v>10.9</v>
      </c>
      <c r="V655">
        <v>1</v>
      </c>
      <c r="W655">
        <v>0</v>
      </c>
      <c r="X655">
        <v>6.4</v>
      </c>
      <c r="Y655">
        <v>6.6</v>
      </c>
      <c r="Z655">
        <v>3.3</v>
      </c>
      <c r="AA655">
        <v>6.6</v>
      </c>
      <c r="AB655">
        <v>0</v>
      </c>
      <c r="AC655">
        <v>3.3</v>
      </c>
      <c r="AD655">
        <v>6.5</v>
      </c>
      <c r="AE655">
        <v>3.6</v>
      </c>
      <c r="AF655">
        <v>0</v>
      </c>
      <c r="AG655">
        <v>7.3</v>
      </c>
      <c r="AH655">
        <v>0</v>
      </c>
      <c r="AI655">
        <v>1</v>
      </c>
      <c r="AJ655">
        <v>3.7</v>
      </c>
      <c r="AK655">
        <v>6.4</v>
      </c>
      <c r="AL655">
        <v>3.3</v>
      </c>
      <c r="AM655">
        <v>0</v>
      </c>
      <c r="AN655">
        <v>3.3</v>
      </c>
      <c r="AO655">
        <v>3.3</v>
      </c>
      <c r="AP655">
        <v>3.3</v>
      </c>
      <c r="AQ655">
        <v>0</v>
      </c>
      <c r="AR655">
        <v>0</v>
      </c>
      <c r="AS655">
        <v>0</v>
      </c>
      <c r="AT655">
        <v>3.6</v>
      </c>
      <c r="AU655">
        <v>0</v>
      </c>
      <c r="AV655">
        <v>3.7</v>
      </c>
      <c r="AW655">
        <v>22.2</v>
      </c>
      <c r="AX655">
        <v>3.2</v>
      </c>
      <c r="AY655">
        <v>13.2</v>
      </c>
      <c r="AZ655">
        <v>3.3</v>
      </c>
      <c r="BA655">
        <v>0</v>
      </c>
      <c r="BB655">
        <v>0</v>
      </c>
      <c r="BC655">
        <v>6.5</v>
      </c>
      <c r="BD655">
        <v>0</v>
      </c>
      <c r="BE655">
        <v>3.6</v>
      </c>
      <c r="BF655">
        <v>3.6</v>
      </c>
      <c r="BG655">
        <v>10.9</v>
      </c>
      <c r="BH655">
        <v>3.7</v>
      </c>
      <c r="BI655">
        <v>3.7</v>
      </c>
      <c r="BJ655">
        <v>3.7</v>
      </c>
      <c r="BK655">
        <v>3.6</v>
      </c>
    </row>
    <row r="656" spans="1:63" x14ac:dyDescent="0.25">
      <c r="A656" s="3">
        <v>8</v>
      </c>
      <c r="B656" s="1">
        <v>8305</v>
      </c>
      <c r="C656" s="3" t="s">
        <v>768</v>
      </c>
      <c r="D656" t="s">
        <v>1548</v>
      </c>
      <c r="E656" s="3">
        <v>3</v>
      </c>
      <c r="F656" t="s">
        <v>13367</v>
      </c>
      <c r="G656" s="3">
        <v>220104005</v>
      </c>
      <c r="H656">
        <v>220104</v>
      </c>
      <c r="I656" s="3" t="s">
        <v>13768</v>
      </c>
      <c r="J656" t="s">
        <v>10393</v>
      </c>
      <c r="K656" s="3">
        <v>3</v>
      </c>
      <c r="L656">
        <v>0</v>
      </c>
      <c r="M656" s="3">
        <v>9.9</v>
      </c>
      <c r="N656">
        <v>3.3</v>
      </c>
      <c r="O656" s="3">
        <v>6.6</v>
      </c>
      <c r="P656">
        <v>3.3</v>
      </c>
      <c r="Q656" s="3">
        <v>0</v>
      </c>
      <c r="R656">
        <v>7.2</v>
      </c>
      <c r="S656" s="3">
        <v>0</v>
      </c>
      <c r="T656" s="3">
        <v>0</v>
      </c>
      <c r="U656">
        <v>7.3</v>
      </c>
      <c r="V656">
        <v>1</v>
      </c>
      <c r="W656">
        <v>0</v>
      </c>
      <c r="X656">
        <v>6.4</v>
      </c>
      <c r="Y656">
        <v>3.3</v>
      </c>
      <c r="Z656">
        <v>3.3</v>
      </c>
      <c r="AA656">
        <v>6.6</v>
      </c>
      <c r="AB656">
        <v>0</v>
      </c>
      <c r="AC656">
        <v>3.3</v>
      </c>
      <c r="AD656">
        <v>6.5</v>
      </c>
      <c r="AE656">
        <v>3.6</v>
      </c>
      <c r="AF656">
        <v>0</v>
      </c>
      <c r="AG656">
        <v>3.6</v>
      </c>
      <c r="AH656">
        <v>0</v>
      </c>
      <c r="AI656">
        <v>1</v>
      </c>
      <c r="AJ656">
        <v>3.7</v>
      </c>
      <c r="AK656">
        <v>6.4</v>
      </c>
      <c r="AL656">
        <v>3.3</v>
      </c>
      <c r="AM656">
        <v>0</v>
      </c>
      <c r="AN656">
        <v>3.3</v>
      </c>
      <c r="AO656">
        <v>3.3</v>
      </c>
      <c r="AP656">
        <v>1</v>
      </c>
      <c r="AQ656">
        <v>0</v>
      </c>
      <c r="AR656">
        <v>0</v>
      </c>
      <c r="AS656">
        <v>0</v>
      </c>
      <c r="AT656">
        <v>3.6</v>
      </c>
      <c r="AU656">
        <v>0</v>
      </c>
      <c r="AV656">
        <v>3.7</v>
      </c>
      <c r="AW656">
        <v>18.5</v>
      </c>
      <c r="AX656">
        <v>0</v>
      </c>
      <c r="AY656">
        <v>9.9</v>
      </c>
      <c r="AZ656">
        <v>0</v>
      </c>
      <c r="BA656">
        <v>0</v>
      </c>
      <c r="BB656">
        <v>0</v>
      </c>
      <c r="BC656">
        <v>1</v>
      </c>
      <c r="BD656">
        <v>0</v>
      </c>
      <c r="BE656">
        <v>3.6</v>
      </c>
      <c r="BF656">
        <v>3.6</v>
      </c>
      <c r="BG656">
        <v>7.3</v>
      </c>
      <c r="BH656">
        <v>0</v>
      </c>
      <c r="BI656">
        <v>3.7</v>
      </c>
      <c r="BJ656">
        <v>3.7</v>
      </c>
      <c r="BK656">
        <v>0</v>
      </c>
    </row>
    <row r="657" spans="1:63" x14ac:dyDescent="0.25">
      <c r="A657" s="3">
        <v>8</v>
      </c>
      <c r="B657" s="1">
        <v>8305</v>
      </c>
      <c r="C657" s="3" t="s">
        <v>768</v>
      </c>
      <c r="D657" t="s">
        <v>1548</v>
      </c>
      <c r="E657" s="3">
        <v>4</v>
      </c>
      <c r="F657" t="s">
        <v>13369</v>
      </c>
      <c r="G657" s="3">
        <v>220104005</v>
      </c>
      <c r="H657">
        <v>220104</v>
      </c>
      <c r="I657" s="3" t="s">
        <v>13768</v>
      </c>
      <c r="J657" t="s">
        <v>10393</v>
      </c>
      <c r="K657" s="3">
        <v>4</v>
      </c>
      <c r="L657">
        <v>0</v>
      </c>
      <c r="M657" s="3">
        <v>3.3</v>
      </c>
      <c r="N657">
        <v>0</v>
      </c>
      <c r="O657" s="3">
        <v>0</v>
      </c>
      <c r="P657">
        <v>1</v>
      </c>
      <c r="Q657" s="3">
        <v>3.3</v>
      </c>
      <c r="R657">
        <v>0</v>
      </c>
      <c r="S657" s="3">
        <v>0</v>
      </c>
      <c r="T657" s="3">
        <v>3.6</v>
      </c>
      <c r="U657">
        <v>3.6</v>
      </c>
      <c r="V657">
        <v>1</v>
      </c>
      <c r="W657">
        <v>0</v>
      </c>
      <c r="X657">
        <v>0</v>
      </c>
      <c r="Y657">
        <v>3.3</v>
      </c>
      <c r="Z657">
        <v>0</v>
      </c>
      <c r="AA657">
        <v>0</v>
      </c>
      <c r="AB657">
        <v>0</v>
      </c>
      <c r="AC657">
        <v>1</v>
      </c>
      <c r="AD657">
        <v>0</v>
      </c>
      <c r="AE657">
        <v>0</v>
      </c>
      <c r="AF657">
        <v>0</v>
      </c>
      <c r="AG657">
        <v>3.6</v>
      </c>
      <c r="AH657">
        <v>0</v>
      </c>
      <c r="AI657">
        <v>1</v>
      </c>
      <c r="AJ657">
        <v>0</v>
      </c>
      <c r="AK657">
        <v>0</v>
      </c>
      <c r="AL657">
        <v>0</v>
      </c>
      <c r="AM657">
        <v>0</v>
      </c>
      <c r="AN657">
        <v>0</v>
      </c>
      <c r="AO657">
        <v>0</v>
      </c>
      <c r="AP657">
        <v>3.3</v>
      </c>
      <c r="AQ657">
        <v>0</v>
      </c>
      <c r="AR657">
        <v>0</v>
      </c>
      <c r="AS657">
        <v>0</v>
      </c>
      <c r="AT657">
        <v>0</v>
      </c>
      <c r="AU657">
        <v>0</v>
      </c>
      <c r="AV657">
        <v>1</v>
      </c>
      <c r="AW657">
        <v>3.7</v>
      </c>
      <c r="AX657">
        <v>3.2</v>
      </c>
      <c r="AY657">
        <v>3.3</v>
      </c>
      <c r="AZ657">
        <v>3.3</v>
      </c>
      <c r="BA657">
        <v>0</v>
      </c>
      <c r="BB657">
        <v>0</v>
      </c>
      <c r="BC657">
        <v>6.5</v>
      </c>
      <c r="BD657">
        <v>0</v>
      </c>
      <c r="BE657">
        <v>0</v>
      </c>
      <c r="BF657">
        <v>0</v>
      </c>
      <c r="BG657">
        <v>3.6</v>
      </c>
      <c r="BH657">
        <v>3.7</v>
      </c>
      <c r="BI657">
        <v>1</v>
      </c>
      <c r="BJ657">
        <v>0</v>
      </c>
      <c r="BK657">
        <v>3.6</v>
      </c>
    </row>
    <row r="658" spans="1:63" x14ac:dyDescent="0.25">
      <c r="A658" s="3">
        <v>8</v>
      </c>
      <c r="B658" s="1">
        <v>8306</v>
      </c>
      <c r="C658" s="3" t="s">
        <v>768</v>
      </c>
      <c r="D658" t="s">
        <v>1551</v>
      </c>
      <c r="E658" s="3">
        <v>1</v>
      </c>
      <c r="F658" t="s">
        <v>13767</v>
      </c>
      <c r="G658" s="3">
        <v>220104005</v>
      </c>
      <c r="H658">
        <v>220104</v>
      </c>
      <c r="I658" s="3" t="s">
        <v>13768</v>
      </c>
      <c r="J658" t="s">
        <v>10393</v>
      </c>
      <c r="K658" s="3">
        <v>1</v>
      </c>
      <c r="L658">
        <v>0</v>
      </c>
      <c r="M658" s="3">
        <v>0</v>
      </c>
      <c r="N658">
        <v>3.7</v>
      </c>
      <c r="O658" s="3">
        <v>0</v>
      </c>
      <c r="P658">
        <v>3.6</v>
      </c>
      <c r="Q658" s="3">
        <v>3.6</v>
      </c>
      <c r="R658">
        <v>0</v>
      </c>
      <c r="S658" s="3">
        <v>0</v>
      </c>
      <c r="T658" s="3">
        <v>0</v>
      </c>
      <c r="U658">
        <v>3.6</v>
      </c>
      <c r="V658">
        <v>1</v>
      </c>
      <c r="W658">
        <v>0</v>
      </c>
      <c r="X658">
        <v>0</v>
      </c>
      <c r="Y658">
        <v>0</v>
      </c>
      <c r="Z658">
        <v>0</v>
      </c>
      <c r="AA658">
        <v>0</v>
      </c>
      <c r="AB658">
        <v>0</v>
      </c>
      <c r="AC658">
        <v>1</v>
      </c>
      <c r="AD658">
        <v>3.6</v>
      </c>
      <c r="AE658">
        <v>0</v>
      </c>
      <c r="AF658">
        <v>0</v>
      </c>
      <c r="AG658">
        <v>3.6</v>
      </c>
      <c r="AH658">
        <v>0</v>
      </c>
      <c r="AI658">
        <v>1</v>
      </c>
      <c r="AJ658">
        <v>0</v>
      </c>
      <c r="AK658">
        <v>0</v>
      </c>
      <c r="AL658">
        <v>0</v>
      </c>
      <c r="AM658">
        <v>0</v>
      </c>
      <c r="AN658">
        <v>0</v>
      </c>
      <c r="AO658">
        <v>0</v>
      </c>
      <c r="AP658">
        <v>1</v>
      </c>
      <c r="AQ658">
        <v>0</v>
      </c>
      <c r="AR658">
        <v>0</v>
      </c>
      <c r="AS658">
        <v>0</v>
      </c>
      <c r="AT658">
        <v>0</v>
      </c>
      <c r="AU658">
        <v>0</v>
      </c>
      <c r="AV658">
        <v>1</v>
      </c>
      <c r="AW658">
        <v>3.9</v>
      </c>
      <c r="AX658">
        <v>0</v>
      </c>
      <c r="AY658">
        <v>0</v>
      </c>
      <c r="AZ658">
        <v>3.7</v>
      </c>
      <c r="BA658">
        <v>0</v>
      </c>
      <c r="BB658">
        <v>3.6</v>
      </c>
      <c r="BC658">
        <v>3.6</v>
      </c>
      <c r="BD658">
        <v>0</v>
      </c>
      <c r="BE658">
        <v>0</v>
      </c>
      <c r="BF658">
        <v>0</v>
      </c>
      <c r="BG658">
        <v>3.9</v>
      </c>
      <c r="BH658">
        <v>0</v>
      </c>
      <c r="BI658">
        <v>7.9</v>
      </c>
      <c r="BJ658">
        <v>0</v>
      </c>
      <c r="BK658">
        <v>0</v>
      </c>
    </row>
    <row r="659" spans="1:63" x14ac:dyDescent="0.25">
      <c r="A659" s="3">
        <v>8</v>
      </c>
      <c r="B659" s="1">
        <v>8306</v>
      </c>
      <c r="C659" s="3" t="s">
        <v>768</v>
      </c>
      <c r="D659" t="s">
        <v>1551</v>
      </c>
      <c r="E659" s="3">
        <v>2</v>
      </c>
      <c r="F659" t="s">
        <v>13769</v>
      </c>
      <c r="G659" s="3">
        <v>220104005</v>
      </c>
      <c r="H659">
        <v>220104</v>
      </c>
      <c r="I659" s="3" t="s">
        <v>13768</v>
      </c>
      <c r="J659" t="s">
        <v>10393</v>
      </c>
      <c r="K659" s="3">
        <v>2</v>
      </c>
      <c r="L659">
        <v>0</v>
      </c>
      <c r="M659" s="3">
        <v>7.3</v>
      </c>
      <c r="N659">
        <v>7.3</v>
      </c>
      <c r="O659" s="3">
        <v>3.6</v>
      </c>
      <c r="P659">
        <v>3.6</v>
      </c>
      <c r="Q659" s="3">
        <v>3.6</v>
      </c>
      <c r="R659">
        <v>3.9</v>
      </c>
      <c r="S659" s="3">
        <v>0</v>
      </c>
      <c r="T659" s="3">
        <v>0</v>
      </c>
      <c r="U659">
        <v>7.8</v>
      </c>
      <c r="V659">
        <v>3.9</v>
      </c>
      <c r="W659">
        <v>0</v>
      </c>
      <c r="X659">
        <v>0</v>
      </c>
      <c r="Y659">
        <v>0</v>
      </c>
      <c r="Z659">
        <v>14.7</v>
      </c>
      <c r="AA659">
        <v>0</v>
      </c>
      <c r="AB659">
        <v>0</v>
      </c>
      <c r="AC659">
        <v>1</v>
      </c>
      <c r="AD659">
        <v>3.6</v>
      </c>
      <c r="AE659">
        <v>0</v>
      </c>
      <c r="AF659">
        <v>0</v>
      </c>
      <c r="AG659">
        <v>3.9</v>
      </c>
      <c r="AH659">
        <v>3.9</v>
      </c>
      <c r="AI659">
        <v>1</v>
      </c>
      <c r="AJ659">
        <v>7.9</v>
      </c>
      <c r="AK659">
        <v>3.6</v>
      </c>
      <c r="AL659">
        <v>3.7</v>
      </c>
      <c r="AM659">
        <v>3.7</v>
      </c>
      <c r="AN659">
        <v>7.3</v>
      </c>
      <c r="AO659">
        <v>3.6</v>
      </c>
      <c r="AP659">
        <v>3.6</v>
      </c>
      <c r="AQ659">
        <v>0</v>
      </c>
      <c r="AR659">
        <v>7.8</v>
      </c>
      <c r="AS659">
        <v>0</v>
      </c>
      <c r="AT659">
        <v>3.9</v>
      </c>
      <c r="AU659">
        <v>0</v>
      </c>
      <c r="AV659">
        <v>1</v>
      </c>
      <c r="AW659">
        <v>3.9</v>
      </c>
      <c r="AX659">
        <v>7.2</v>
      </c>
      <c r="AY659">
        <v>3.7</v>
      </c>
      <c r="AZ659">
        <v>3.7</v>
      </c>
      <c r="BA659">
        <v>0</v>
      </c>
      <c r="BB659">
        <v>14.6</v>
      </c>
      <c r="BC659">
        <v>3.6</v>
      </c>
      <c r="BD659">
        <v>0</v>
      </c>
      <c r="BE659">
        <v>0</v>
      </c>
      <c r="BF659">
        <v>0</v>
      </c>
      <c r="BG659">
        <v>7.8</v>
      </c>
      <c r="BH659">
        <v>0</v>
      </c>
      <c r="BI659">
        <v>3.9</v>
      </c>
      <c r="BJ659">
        <v>7.9</v>
      </c>
      <c r="BK659">
        <v>0</v>
      </c>
    </row>
    <row r="660" spans="1:63" x14ac:dyDescent="0.25">
      <c r="A660" s="3">
        <v>8</v>
      </c>
      <c r="B660" s="1">
        <v>8306</v>
      </c>
      <c r="C660" s="3" t="s">
        <v>768</v>
      </c>
      <c r="D660" t="s">
        <v>1551</v>
      </c>
      <c r="E660" s="3">
        <v>3</v>
      </c>
      <c r="F660" t="s">
        <v>13367</v>
      </c>
      <c r="G660" s="3">
        <v>220104005</v>
      </c>
      <c r="H660">
        <v>220104</v>
      </c>
      <c r="I660" s="3" t="s">
        <v>13768</v>
      </c>
      <c r="J660" t="s">
        <v>10393</v>
      </c>
      <c r="K660" s="3">
        <v>3</v>
      </c>
      <c r="L660">
        <v>0</v>
      </c>
      <c r="M660" s="3">
        <v>7.3</v>
      </c>
      <c r="N660">
        <v>3.7</v>
      </c>
      <c r="O660" s="3">
        <v>3.6</v>
      </c>
      <c r="P660">
        <v>1</v>
      </c>
      <c r="Q660" s="3">
        <v>0</v>
      </c>
      <c r="R660">
        <v>3.9</v>
      </c>
      <c r="S660" s="3">
        <v>0</v>
      </c>
      <c r="T660" s="3">
        <v>0</v>
      </c>
      <c r="U660">
        <v>3.9</v>
      </c>
      <c r="V660">
        <v>3.9</v>
      </c>
      <c r="W660">
        <v>0</v>
      </c>
      <c r="X660">
        <v>0</v>
      </c>
      <c r="Y660">
        <v>0</v>
      </c>
      <c r="Z660">
        <v>14.7</v>
      </c>
      <c r="AA660">
        <v>0</v>
      </c>
      <c r="AB660">
        <v>0</v>
      </c>
      <c r="AC660">
        <v>1</v>
      </c>
      <c r="AD660">
        <v>0</v>
      </c>
      <c r="AE660">
        <v>0</v>
      </c>
      <c r="AF660">
        <v>0</v>
      </c>
      <c r="AG660">
        <v>0</v>
      </c>
      <c r="AH660">
        <v>3.9</v>
      </c>
      <c r="AI660">
        <v>1</v>
      </c>
      <c r="AJ660">
        <v>7.9</v>
      </c>
      <c r="AK660">
        <v>3.6</v>
      </c>
      <c r="AL660">
        <v>3.7</v>
      </c>
      <c r="AM660">
        <v>3.7</v>
      </c>
      <c r="AN660">
        <v>7.3</v>
      </c>
      <c r="AO660">
        <v>3.6</v>
      </c>
      <c r="AP660">
        <v>3.6</v>
      </c>
      <c r="AQ660">
        <v>0</v>
      </c>
      <c r="AR660">
        <v>7.8</v>
      </c>
      <c r="AS660">
        <v>0</v>
      </c>
      <c r="AT660">
        <v>3.9</v>
      </c>
      <c r="AU660">
        <v>0</v>
      </c>
      <c r="AV660">
        <v>1</v>
      </c>
      <c r="AW660">
        <v>0</v>
      </c>
      <c r="AX660">
        <v>7.2</v>
      </c>
      <c r="AY660">
        <v>3.7</v>
      </c>
      <c r="AZ660">
        <v>0</v>
      </c>
      <c r="BA660">
        <v>0</v>
      </c>
      <c r="BB660">
        <v>10.9</v>
      </c>
      <c r="BC660">
        <v>1</v>
      </c>
      <c r="BD660">
        <v>0</v>
      </c>
      <c r="BE660">
        <v>0</v>
      </c>
      <c r="BF660">
        <v>0</v>
      </c>
      <c r="BG660">
        <v>3.9</v>
      </c>
      <c r="BH660">
        <v>0</v>
      </c>
      <c r="BI660">
        <v>1</v>
      </c>
      <c r="BJ660">
        <v>7.9</v>
      </c>
      <c r="BK660">
        <v>0</v>
      </c>
    </row>
    <row r="661" spans="1:63" x14ac:dyDescent="0.25">
      <c r="A661" s="3">
        <v>8</v>
      </c>
      <c r="B661" s="1">
        <v>8306</v>
      </c>
      <c r="C661" s="3" t="s">
        <v>768</v>
      </c>
      <c r="D661" t="s">
        <v>1551</v>
      </c>
      <c r="E661" s="3">
        <v>4</v>
      </c>
      <c r="F661" t="s">
        <v>13369</v>
      </c>
      <c r="G661" s="3">
        <v>220104005</v>
      </c>
      <c r="H661">
        <v>220104</v>
      </c>
      <c r="I661" s="3" t="s">
        <v>13768</v>
      </c>
      <c r="J661" t="s">
        <v>10393</v>
      </c>
      <c r="K661" s="3">
        <v>4</v>
      </c>
      <c r="L661">
        <v>0</v>
      </c>
      <c r="M661" s="3">
        <v>0</v>
      </c>
      <c r="N661">
        <v>3.7</v>
      </c>
      <c r="O661" s="3">
        <v>0</v>
      </c>
      <c r="P661">
        <v>3.6</v>
      </c>
      <c r="Q661" s="3">
        <v>3.6</v>
      </c>
      <c r="R661">
        <v>0</v>
      </c>
      <c r="S661" s="3">
        <v>0</v>
      </c>
      <c r="T661" s="3">
        <v>0</v>
      </c>
      <c r="U661">
        <v>3.9</v>
      </c>
      <c r="V661">
        <v>1</v>
      </c>
      <c r="W661">
        <v>0</v>
      </c>
      <c r="X661">
        <v>0</v>
      </c>
      <c r="Y661">
        <v>0</v>
      </c>
      <c r="Z661">
        <v>0</v>
      </c>
      <c r="AA661">
        <v>0</v>
      </c>
      <c r="AB661">
        <v>0</v>
      </c>
      <c r="AC661">
        <v>1</v>
      </c>
      <c r="AD661">
        <v>3.6</v>
      </c>
      <c r="AE661">
        <v>0</v>
      </c>
      <c r="AF661">
        <v>0</v>
      </c>
      <c r="AG661">
        <v>3.9</v>
      </c>
      <c r="AH661">
        <v>0</v>
      </c>
      <c r="AI661">
        <v>1</v>
      </c>
      <c r="AJ661">
        <v>0</v>
      </c>
      <c r="AK661">
        <v>0</v>
      </c>
      <c r="AL661">
        <v>0</v>
      </c>
      <c r="AM661">
        <v>0</v>
      </c>
      <c r="AN661">
        <v>0</v>
      </c>
      <c r="AO661">
        <v>0</v>
      </c>
      <c r="AP661">
        <v>1</v>
      </c>
      <c r="AQ661">
        <v>0</v>
      </c>
      <c r="AR661">
        <v>0</v>
      </c>
      <c r="AS661">
        <v>0</v>
      </c>
      <c r="AT661">
        <v>0</v>
      </c>
      <c r="AU661">
        <v>0</v>
      </c>
      <c r="AV661">
        <v>1</v>
      </c>
      <c r="AW661">
        <v>3.9</v>
      </c>
      <c r="AX661">
        <v>0</v>
      </c>
      <c r="AY661">
        <v>0</v>
      </c>
      <c r="AZ661">
        <v>3.7</v>
      </c>
      <c r="BA661">
        <v>0</v>
      </c>
      <c r="BB661">
        <v>3.6</v>
      </c>
      <c r="BC661">
        <v>3.6</v>
      </c>
      <c r="BD661">
        <v>0</v>
      </c>
      <c r="BE661">
        <v>0</v>
      </c>
      <c r="BF661">
        <v>0</v>
      </c>
      <c r="BG661">
        <v>3.9</v>
      </c>
      <c r="BH661">
        <v>0</v>
      </c>
      <c r="BI661">
        <v>3.9</v>
      </c>
      <c r="BJ661">
        <v>0</v>
      </c>
      <c r="BK661">
        <v>0</v>
      </c>
    </row>
    <row r="662" spans="1:63" x14ac:dyDescent="0.25">
      <c r="A662" s="3">
        <v>8</v>
      </c>
      <c r="B662" s="1">
        <v>8307</v>
      </c>
      <c r="C662" s="3" t="s">
        <v>768</v>
      </c>
      <c r="D662" t="s">
        <v>1554</v>
      </c>
      <c r="E662" s="3">
        <v>1</v>
      </c>
      <c r="F662" t="s">
        <v>13767</v>
      </c>
      <c r="G662" s="3">
        <v>220104005</v>
      </c>
      <c r="H662">
        <v>220104</v>
      </c>
      <c r="I662" s="3" t="s">
        <v>13768</v>
      </c>
      <c r="J662" t="s">
        <v>10393</v>
      </c>
      <c r="K662" s="3">
        <v>1</v>
      </c>
      <c r="L662">
        <v>0</v>
      </c>
      <c r="M662" s="3">
        <v>0</v>
      </c>
      <c r="N662">
        <v>10.3</v>
      </c>
      <c r="O662" s="3">
        <v>0</v>
      </c>
      <c r="P662">
        <v>1</v>
      </c>
      <c r="Q662" s="3">
        <v>0</v>
      </c>
      <c r="R662">
        <v>0</v>
      </c>
      <c r="S662" s="3">
        <v>0</v>
      </c>
      <c r="T662" s="3">
        <v>0</v>
      </c>
      <c r="U662">
        <v>0</v>
      </c>
      <c r="V662">
        <v>1</v>
      </c>
      <c r="W662">
        <v>0</v>
      </c>
      <c r="X662">
        <v>0</v>
      </c>
      <c r="Y662">
        <v>0</v>
      </c>
      <c r="Z662">
        <v>0</v>
      </c>
      <c r="AA662">
        <v>0</v>
      </c>
      <c r="AB662">
        <v>0</v>
      </c>
      <c r="AC662">
        <v>1</v>
      </c>
      <c r="AD662">
        <v>0</v>
      </c>
      <c r="AE662">
        <v>0</v>
      </c>
      <c r="AF662">
        <v>0</v>
      </c>
      <c r="AG662">
        <v>0</v>
      </c>
      <c r="AH662">
        <v>0</v>
      </c>
      <c r="AI662">
        <v>1</v>
      </c>
      <c r="AJ662">
        <v>0</v>
      </c>
      <c r="AK662">
        <v>0</v>
      </c>
      <c r="AL662">
        <v>0</v>
      </c>
      <c r="AM662">
        <v>10.3</v>
      </c>
      <c r="AN662">
        <v>10.3</v>
      </c>
      <c r="AO662">
        <v>0</v>
      </c>
      <c r="AP662">
        <v>1</v>
      </c>
      <c r="AQ662">
        <v>0</v>
      </c>
      <c r="AR662">
        <v>0</v>
      </c>
      <c r="AS662">
        <v>0</v>
      </c>
      <c r="AT662">
        <v>0</v>
      </c>
      <c r="AU662">
        <v>0</v>
      </c>
      <c r="AV662">
        <v>1</v>
      </c>
      <c r="AW662">
        <v>11.2</v>
      </c>
      <c r="AX662">
        <v>0</v>
      </c>
      <c r="AY662">
        <v>0</v>
      </c>
      <c r="AZ662">
        <v>10.3</v>
      </c>
      <c r="BA662">
        <v>0</v>
      </c>
      <c r="BB662">
        <v>0</v>
      </c>
      <c r="BC662">
        <v>1</v>
      </c>
      <c r="BD662">
        <v>0</v>
      </c>
      <c r="BE662">
        <v>0</v>
      </c>
      <c r="BF662">
        <v>0</v>
      </c>
      <c r="BG662">
        <v>0</v>
      </c>
      <c r="BH662">
        <v>0</v>
      </c>
      <c r="BI662">
        <v>1</v>
      </c>
      <c r="BJ662">
        <v>11.2</v>
      </c>
      <c r="BK662">
        <v>0</v>
      </c>
    </row>
    <row r="663" spans="1:63" x14ac:dyDescent="0.25">
      <c r="A663" s="3">
        <v>8</v>
      </c>
      <c r="B663" s="1">
        <v>8307</v>
      </c>
      <c r="C663" s="3" t="s">
        <v>768</v>
      </c>
      <c r="D663" t="s">
        <v>1554</v>
      </c>
      <c r="E663" s="3">
        <v>2</v>
      </c>
      <c r="F663" t="s">
        <v>13769</v>
      </c>
      <c r="G663" s="3">
        <v>220104005</v>
      </c>
      <c r="H663">
        <v>220104</v>
      </c>
      <c r="I663" s="3" t="s">
        <v>13768</v>
      </c>
      <c r="J663" t="s">
        <v>10393</v>
      </c>
      <c r="K663" s="3">
        <v>2</v>
      </c>
      <c r="L663">
        <v>0</v>
      </c>
      <c r="M663" s="3">
        <v>0</v>
      </c>
      <c r="N663">
        <v>10.3</v>
      </c>
      <c r="O663" s="3">
        <v>10.199999999999999</v>
      </c>
      <c r="P663">
        <v>1</v>
      </c>
      <c r="Q663" s="3">
        <v>0</v>
      </c>
      <c r="R663">
        <v>0</v>
      </c>
      <c r="S663" s="3">
        <v>0</v>
      </c>
      <c r="T663" s="3">
        <v>0</v>
      </c>
      <c r="U663">
        <v>0</v>
      </c>
      <c r="V663">
        <v>1</v>
      </c>
      <c r="W663">
        <v>0</v>
      </c>
      <c r="X663">
        <v>9.6</v>
      </c>
      <c r="Y663">
        <v>0</v>
      </c>
      <c r="Z663">
        <v>0</v>
      </c>
      <c r="AA663">
        <v>0</v>
      </c>
      <c r="AB663">
        <v>0</v>
      </c>
      <c r="AC663">
        <v>1</v>
      </c>
      <c r="AD663">
        <v>10</v>
      </c>
      <c r="AE663">
        <v>0</v>
      </c>
      <c r="AF663">
        <v>0</v>
      </c>
      <c r="AG663">
        <v>0</v>
      </c>
      <c r="AH663">
        <v>0</v>
      </c>
      <c r="AI663">
        <v>1</v>
      </c>
      <c r="AJ663">
        <v>0</v>
      </c>
      <c r="AK663">
        <v>0</v>
      </c>
      <c r="AL663">
        <v>0</v>
      </c>
      <c r="AM663">
        <v>10.3</v>
      </c>
      <c r="AN663">
        <v>30.8</v>
      </c>
      <c r="AO663">
        <v>10.199999999999999</v>
      </c>
      <c r="AP663">
        <v>1</v>
      </c>
      <c r="AQ663">
        <v>10</v>
      </c>
      <c r="AR663">
        <v>0</v>
      </c>
      <c r="AS663">
        <v>0</v>
      </c>
      <c r="AT663">
        <v>0</v>
      </c>
      <c r="AU663">
        <v>0</v>
      </c>
      <c r="AV663">
        <v>1</v>
      </c>
      <c r="AW663">
        <v>11.2</v>
      </c>
      <c r="AX663">
        <v>0</v>
      </c>
      <c r="AY663">
        <v>10.4</v>
      </c>
      <c r="AZ663">
        <v>10.3</v>
      </c>
      <c r="BA663">
        <v>0</v>
      </c>
      <c r="BB663">
        <v>0</v>
      </c>
      <c r="BC663">
        <v>10.1</v>
      </c>
      <c r="BD663">
        <v>0</v>
      </c>
      <c r="BE663">
        <v>11.1</v>
      </c>
      <c r="BF663">
        <v>0</v>
      </c>
      <c r="BG663">
        <v>0</v>
      </c>
      <c r="BH663">
        <v>0</v>
      </c>
      <c r="BI663">
        <v>1</v>
      </c>
      <c r="BJ663">
        <v>22.3</v>
      </c>
      <c r="BK663">
        <v>0</v>
      </c>
    </row>
    <row r="664" spans="1:63" x14ac:dyDescent="0.25">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10.199999999999999</v>
      </c>
      <c r="P664">
        <v>1</v>
      </c>
      <c r="Q664" s="3">
        <v>0</v>
      </c>
      <c r="R664">
        <v>0</v>
      </c>
      <c r="S664" s="3">
        <v>0</v>
      </c>
      <c r="T664" s="3">
        <v>0</v>
      </c>
      <c r="U664">
        <v>0</v>
      </c>
      <c r="V664">
        <v>1</v>
      </c>
      <c r="W664">
        <v>0</v>
      </c>
      <c r="X664">
        <v>9.6</v>
      </c>
      <c r="Y664">
        <v>0</v>
      </c>
      <c r="Z664">
        <v>0</v>
      </c>
      <c r="AA664">
        <v>0</v>
      </c>
      <c r="AB664">
        <v>0</v>
      </c>
      <c r="AC664">
        <v>1</v>
      </c>
      <c r="AD664">
        <v>10</v>
      </c>
      <c r="AE664">
        <v>0</v>
      </c>
      <c r="AF664">
        <v>0</v>
      </c>
      <c r="AG664">
        <v>0</v>
      </c>
      <c r="AH664">
        <v>0</v>
      </c>
      <c r="AI664">
        <v>1</v>
      </c>
      <c r="AJ664">
        <v>0</v>
      </c>
      <c r="AK664">
        <v>0</v>
      </c>
      <c r="AL664">
        <v>0</v>
      </c>
      <c r="AM664">
        <v>0</v>
      </c>
      <c r="AN664">
        <v>20.5</v>
      </c>
      <c r="AO664">
        <v>10.199999999999999</v>
      </c>
      <c r="AP664">
        <v>1</v>
      </c>
      <c r="AQ664">
        <v>10</v>
      </c>
      <c r="AR664">
        <v>0</v>
      </c>
      <c r="AS664">
        <v>0</v>
      </c>
      <c r="AT664">
        <v>0</v>
      </c>
      <c r="AU664">
        <v>0</v>
      </c>
      <c r="AV664">
        <v>1</v>
      </c>
      <c r="AW664">
        <v>0</v>
      </c>
      <c r="AX664">
        <v>0</v>
      </c>
      <c r="AY664">
        <v>10.4</v>
      </c>
      <c r="AZ664">
        <v>0</v>
      </c>
      <c r="BA664">
        <v>0</v>
      </c>
      <c r="BB664">
        <v>0</v>
      </c>
      <c r="BC664">
        <v>10.1</v>
      </c>
      <c r="BD664">
        <v>0</v>
      </c>
      <c r="BE664">
        <v>11.1</v>
      </c>
      <c r="BF664">
        <v>0</v>
      </c>
      <c r="BG664">
        <v>0</v>
      </c>
      <c r="BH664">
        <v>0</v>
      </c>
      <c r="BI664">
        <v>1</v>
      </c>
      <c r="BJ664">
        <v>11.2</v>
      </c>
      <c r="BK664">
        <v>0</v>
      </c>
    </row>
    <row r="665" spans="1:63" x14ac:dyDescent="0.25">
      <c r="A665" s="3">
        <v>8</v>
      </c>
      <c r="B665" s="1">
        <v>8307</v>
      </c>
      <c r="C665" s="3" t="s">
        <v>768</v>
      </c>
      <c r="D665" t="s">
        <v>1554</v>
      </c>
      <c r="E665" s="3">
        <v>4</v>
      </c>
      <c r="F665" t="s">
        <v>13369</v>
      </c>
      <c r="G665" s="3">
        <v>220104005</v>
      </c>
      <c r="H665">
        <v>220104</v>
      </c>
      <c r="I665" s="3" t="s">
        <v>13768</v>
      </c>
      <c r="J665" t="s">
        <v>10393</v>
      </c>
      <c r="K665" s="3">
        <v>4</v>
      </c>
      <c r="L665">
        <v>0</v>
      </c>
      <c r="M665" s="3">
        <v>0</v>
      </c>
      <c r="N665">
        <v>10.3</v>
      </c>
      <c r="O665" s="3">
        <v>0</v>
      </c>
      <c r="P665">
        <v>1</v>
      </c>
      <c r="Q665" s="3">
        <v>0</v>
      </c>
      <c r="R665">
        <v>0</v>
      </c>
      <c r="S665" s="3">
        <v>0</v>
      </c>
      <c r="T665" s="3">
        <v>0</v>
      </c>
      <c r="U665">
        <v>0</v>
      </c>
      <c r="V665">
        <v>1</v>
      </c>
      <c r="W665">
        <v>0</v>
      </c>
      <c r="X665">
        <v>0</v>
      </c>
      <c r="Y665">
        <v>0</v>
      </c>
      <c r="Z665">
        <v>0</v>
      </c>
      <c r="AA665">
        <v>0</v>
      </c>
      <c r="AB665">
        <v>0</v>
      </c>
      <c r="AC665">
        <v>1</v>
      </c>
      <c r="AD665">
        <v>0</v>
      </c>
      <c r="AE665">
        <v>0</v>
      </c>
      <c r="AF665">
        <v>0</v>
      </c>
      <c r="AG665">
        <v>0</v>
      </c>
      <c r="AH665">
        <v>0</v>
      </c>
      <c r="AI665">
        <v>1</v>
      </c>
      <c r="AJ665">
        <v>0</v>
      </c>
      <c r="AK665">
        <v>0</v>
      </c>
      <c r="AL665">
        <v>0</v>
      </c>
      <c r="AM665">
        <v>10.3</v>
      </c>
      <c r="AN665">
        <v>10.3</v>
      </c>
      <c r="AO665">
        <v>0</v>
      </c>
      <c r="AP665">
        <v>1</v>
      </c>
      <c r="AQ665">
        <v>0</v>
      </c>
      <c r="AR665">
        <v>0</v>
      </c>
      <c r="AS665">
        <v>0</v>
      </c>
      <c r="AT665">
        <v>0</v>
      </c>
      <c r="AU665">
        <v>0</v>
      </c>
      <c r="AV665">
        <v>1</v>
      </c>
      <c r="AW665">
        <v>11.2</v>
      </c>
      <c r="AX665">
        <v>0</v>
      </c>
      <c r="AY665">
        <v>0</v>
      </c>
      <c r="AZ665">
        <v>10.3</v>
      </c>
      <c r="BA665">
        <v>0</v>
      </c>
      <c r="BB665">
        <v>0</v>
      </c>
      <c r="BC665">
        <v>1</v>
      </c>
      <c r="BD665">
        <v>0</v>
      </c>
      <c r="BE665">
        <v>0</v>
      </c>
      <c r="BF665">
        <v>0</v>
      </c>
      <c r="BG665">
        <v>0</v>
      </c>
      <c r="BH665">
        <v>0</v>
      </c>
      <c r="BI665">
        <v>1</v>
      </c>
      <c r="BJ665">
        <v>11.2</v>
      </c>
      <c r="BK665">
        <v>0</v>
      </c>
    </row>
    <row r="666" spans="1:63" x14ac:dyDescent="0.25">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1</v>
      </c>
      <c r="Q666" s="3">
        <v>0</v>
      </c>
      <c r="R666">
        <v>0</v>
      </c>
      <c r="S666" s="3">
        <v>0</v>
      </c>
      <c r="T666" s="3">
        <v>0</v>
      </c>
      <c r="U666">
        <v>0</v>
      </c>
      <c r="V666">
        <v>1</v>
      </c>
      <c r="W666">
        <v>0</v>
      </c>
      <c r="X666">
        <v>0</v>
      </c>
      <c r="Y666">
        <v>0</v>
      </c>
      <c r="Z666">
        <v>0</v>
      </c>
      <c r="AA666">
        <v>0</v>
      </c>
      <c r="AB666">
        <v>0</v>
      </c>
      <c r="AC666">
        <v>1</v>
      </c>
      <c r="AD666">
        <v>24.1</v>
      </c>
      <c r="AE666">
        <v>0</v>
      </c>
      <c r="AF666">
        <v>0</v>
      </c>
      <c r="AG666">
        <v>0</v>
      </c>
      <c r="AH666">
        <v>0</v>
      </c>
      <c r="AI666">
        <v>1</v>
      </c>
      <c r="AJ666">
        <v>0</v>
      </c>
      <c r="AK666">
        <v>0</v>
      </c>
      <c r="AL666">
        <v>0</v>
      </c>
      <c r="AM666">
        <v>0</v>
      </c>
      <c r="AN666">
        <v>0</v>
      </c>
      <c r="AO666">
        <v>0</v>
      </c>
      <c r="AP666">
        <v>24.1</v>
      </c>
      <c r="AQ666">
        <v>0</v>
      </c>
      <c r="AR666">
        <v>0</v>
      </c>
      <c r="AS666">
        <v>0</v>
      </c>
      <c r="AT666">
        <v>0</v>
      </c>
      <c r="AU666">
        <v>0</v>
      </c>
      <c r="AV666">
        <v>1</v>
      </c>
      <c r="AW666">
        <v>0</v>
      </c>
      <c r="AX666">
        <v>0</v>
      </c>
      <c r="AY666">
        <v>0</v>
      </c>
      <c r="AZ666">
        <v>0</v>
      </c>
      <c r="BA666">
        <v>0</v>
      </c>
      <c r="BB666">
        <v>24.2</v>
      </c>
      <c r="BC666">
        <v>1</v>
      </c>
      <c r="BD666">
        <v>0</v>
      </c>
      <c r="BE666">
        <v>0</v>
      </c>
      <c r="BF666">
        <v>0</v>
      </c>
      <c r="BG666">
        <v>0</v>
      </c>
      <c r="BH666">
        <v>0</v>
      </c>
      <c r="BI666">
        <v>1</v>
      </c>
      <c r="BJ666">
        <v>0</v>
      </c>
      <c r="BK666">
        <v>0</v>
      </c>
    </row>
    <row r="667" spans="1:63" x14ac:dyDescent="0.25">
      <c r="A667" s="3">
        <v>8</v>
      </c>
      <c r="B667" s="1">
        <v>8308</v>
      </c>
      <c r="C667" s="3" t="s">
        <v>768</v>
      </c>
      <c r="D667" t="s">
        <v>1557</v>
      </c>
      <c r="E667" s="3">
        <v>2</v>
      </c>
      <c r="F667" t="s">
        <v>13769</v>
      </c>
      <c r="G667" s="3">
        <v>220104005</v>
      </c>
      <c r="H667">
        <v>220104</v>
      </c>
      <c r="I667" s="3" t="s">
        <v>13768</v>
      </c>
      <c r="J667" t="s">
        <v>10393</v>
      </c>
      <c r="K667" s="3">
        <v>2</v>
      </c>
      <c r="L667">
        <v>0</v>
      </c>
      <c r="M667" s="3">
        <v>24.2</v>
      </c>
      <c r="N667">
        <v>0</v>
      </c>
      <c r="O667" s="3">
        <v>0</v>
      </c>
      <c r="P667">
        <v>1</v>
      </c>
      <c r="Q667" s="3">
        <v>24.1</v>
      </c>
      <c r="R667">
        <v>0</v>
      </c>
      <c r="S667" s="3">
        <v>0</v>
      </c>
      <c r="T667" s="3">
        <v>0</v>
      </c>
      <c r="U667">
        <v>0</v>
      </c>
      <c r="V667">
        <v>1</v>
      </c>
      <c r="W667">
        <v>0</v>
      </c>
      <c r="X667">
        <v>0</v>
      </c>
      <c r="Y667">
        <v>0</v>
      </c>
      <c r="Z667">
        <v>0</v>
      </c>
      <c r="AA667">
        <v>24.2</v>
      </c>
      <c r="AB667">
        <v>0</v>
      </c>
      <c r="AC667">
        <v>1</v>
      </c>
      <c r="AD667">
        <v>24.1</v>
      </c>
      <c r="AE667">
        <v>0</v>
      </c>
      <c r="AF667">
        <v>28.5</v>
      </c>
      <c r="AG667">
        <v>0</v>
      </c>
      <c r="AH667">
        <v>0</v>
      </c>
      <c r="AI667">
        <v>1</v>
      </c>
      <c r="AJ667">
        <v>0</v>
      </c>
      <c r="AK667">
        <v>0</v>
      </c>
      <c r="AL667">
        <v>0</v>
      </c>
      <c r="AM667">
        <v>0</v>
      </c>
      <c r="AN667">
        <v>0</v>
      </c>
      <c r="AO667">
        <v>0</v>
      </c>
      <c r="AP667">
        <v>24.1</v>
      </c>
      <c r="AQ667">
        <v>0</v>
      </c>
      <c r="AR667">
        <v>0</v>
      </c>
      <c r="AS667">
        <v>0</v>
      </c>
      <c r="AT667">
        <v>0</v>
      </c>
      <c r="AU667">
        <v>0</v>
      </c>
      <c r="AV667">
        <v>1</v>
      </c>
      <c r="AW667">
        <v>0</v>
      </c>
      <c r="AX667">
        <v>0</v>
      </c>
      <c r="AY667">
        <v>24.2</v>
      </c>
      <c r="AZ667">
        <v>0</v>
      </c>
      <c r="BA667">
        <v>0</v>
      </c>
      <c r="BB667">
        <v>48.4</v>
      </c>
      <c r="BC667">
        <v>1</v>
      </c>
      <c r="BD667">
        <v>0</v>
      </c>
      <c r="BE667">
        <v>0</v>
      </c>
      <c r="BF667">
        <v>0</v>
      </c>
      <c r="BG667">
        <v>0</v>
      </c>
      <c r="BH667">
        <v>29.2</v>
      </c>
      <c r="BI667">
        <v>1</v>
      </c>
      <c r="BJ667">
        <v>0</v>
      </c>
      <c r="BK667">
        <v>0</v>
      </c>
    </row>
    <row r="668" spans="1:63" x14ac:dyDescent="0.25">
      <c r="A668" s="3">
        <v>8</v>
      </c>
      <c r="B668" s="1">
        <v>8308</v>
      </c>
      <c r="C668" s="3" t="s">
        <v>768</v>
      </c>
      <c r="D668" t="s">
        <v>1557</v>
      </c>
      <c r="E668" s="3">
        <v>3</v>
      </c>
      <c r="F668" t="s">
        <v>13367</v>
      </c>
      <c r="G668" s="3">
        <v>220104005</v>
      </c>
      <c r="H668">
        <v>220104</v>
      </c>
      <c r="I668" s="3" t="s">
        <v>13768</v>
      </c>
      <c r="J668" t="s">
        <v>10393</v>
      </c>
      <c r="K668" s="3">
        <v>3</v>
      </c>
      <c r="L668">
        <v>0</v>
      </c>
      <c r="M668" s="3">
        <v>24.2</v>
      </c>
      <c r="N668">
        <v>0</v>
      </c>
      <c r="O668" s="3">
        <v>0</v>
      </c>
      <c r="P668">
        <v>1</v>
      </c>
      <c r="Q668" s="3">
        <v>24.1</v>
      </c>
      <c r="R668">
        <v>0</v>
      </c>
      <c r="S668" s="3">
        <v>0</v>
      </c>
      <c r="T668" s="3">
        <v>10.7</v>
      </c>
      <c r="U668">
        <v>0</v>
      </c>
      <c r="V668">
        <v>1</v>
      </c>
      <c r="W668">
        <v>10.7</v>
      </c>
      <c r="X668">
        <v>0</v>
      </c>
      <c r="Y668">
        <v>0</v>
      </c>
      <c r="Z668">
        <v>0</v>
      </c>
      <c r="AA668">
        <v>24.2</v>
      </c>
      <c r="AB668">
        <v>0</v>
      </c>
      <c r="AC668">
        <v>1</v>
      </c>
      <c r="AD668">
        <v>0</v>
      </c>
      <c r="AE668">
        <v>0</v>
      </c>
      <c r="AF668">
        <v>28.5</v>
      </c>
      <c r="AG668">
        <v>0</v>
      </c>
      <c r="AH668">
        <v>0</v>
      </c>
      <c r="AI668">
        <v>1</v>
      </c>
      <c r="AJ668">
        <v>0</v>
      </c>
      <c r="AK668">
        <v>0</v>
      </c>
      <c r="AL668">
        <v>0</v>
      </c>
      <c r="AM668">
        <v>0</v>
      </c>
      <c r="AN668">
        <v>0</v>
      </c>
      <c r="AO668">
        <v>0</v>
      </c>
      <c r="AP668">
        <v>1</v>
      </c>
      <c r="AQ668">
        <v>0</v>
      </c>
      <c r="AR668">
        <v>0</v>
      </c>
      <c r="AS668">
        <v>0</v>
      </c>
      <c r="AT668">
        <v>0</v>
      </c>
      <c r="AU668">
        <v>0</v>
      </c>
      <c r="AV668">
        <v>1</v>
      </c>
      <c r="AW668">
        <v>0</v>
      </c>
      <c r="AX668">
        <v>0</v>
      </c>
      <c r="AY668">
        <v>24.2</v>
      </c>
      <c r="AZ668">
        <v>0</v>
      </c>
      <c r="BA668">
        <v>0</v>
      </c>
      <c r="BB668">
        <v>24.2</v>
      </c>
      <c r="BC668">
        <v>1</v>
      </c>
      <c r="BD668">
        <v>0</v>
      </c>
      <c r="BE668">
        <v>0</v>
      </c>
      <c r="BF668">
        <v>0</v>
      </c>
      <c r="BG668">
        <v>0</v>
      </c>
      <c r="BH668">
        <v>29.2</v>
      </c>
      <c r="BI668">
        <v>1</v>
      </c>
      <c r="BJ668">
        <v>0</v>
      </c>
      <c r="BK668">
        <v>0</v>
      </c>
    </row>
    <row r="669" spans="1:63" x14ac:dyDescent="0.25">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1</v>
      </c>
      <c r="Q669" s="3">
        <v>0</v>
      </c>
      <c r="R669">
        <v>0</v>
      </c>
      <c r="S669" s="3">
        <v>0</v>
      </c>
      <c r="T669" s="3">
        <v>0</v>
      </c>
      <c r="U669">
        <v>0</v>
      </c>
      <c r="V669">
        <v>1</v>
      </c>
      <c r="W669">
        <v>0</v>
      </c>
      <c r="X669">
        <v>0</v>
      </c>
      <c r="Y669">
        <v>0</v>
      </c>
      <c r="Z669">
        <v>0</v>
      </c>
      <c r="AA669">
        <v>0</v>
      </c>
      <c r="AB669">
        <v>0</v>
      </c>
      <c r="AC669">
        <v>1</v>
      </c>
      <c r="AD669">
        <v>24.1</v>
      </c>
      <c r="AE669">
        <v>0</v>
      </c>
      <c r="AF669">
        <v>0</v>
      </c>
      <c r="AG669">
        <v>0</v>
      </c>
      <c r="AH669">
        <v>0</v>
      </c>
      <c r="AI669">
        <v>1</v>
      </c>
      <c r="AJ669">
        <v>0</v>
      </c>
      <c r="AK669">
        <v>0</v>
      </c>
      <c r="AL669">
        <v>0</v>
      </c>
      <c r="AM669">
        <v>0</v>
      </c>
      <c r="AN669">
        <v>0</v>
      </c>
      <c r="AO669">
        <v>0</v>
      </c>
      <c r="AP669">
        <v>24.1</v>
      </c>
      <c r="AQ669">
        <v>0</v>
      </c>
      <c r="AR669">
        <v>0</v>
      </c>
      <c r="AS669">
        <v>0</v>
      </c>
      <c r="AT669">
        <v>0</v>
      </c>
      <c r="AU669">
        <v>0</v>
      </c>
      <c r="AV669">
        <v>1</v>
      </c>
      <c r="AW669">
        <v>0</v>
      </c>
      <c r="AX669">
        <v>0</v>
      </c>
      <c r="AY669">
        <v>0</v>
      </c>
      <c r="AZ669">
        <v>0</v>
      </c>
      <c r="BA669">
        <v>0</v>
      </c>
      <c r="BB669">
        <v>24.2</v>
      </c>
      <c r="BC669">
        <v>1</v>
      </c>
      <c r="BD669">
        <v>0</v>
      </c>
      <c r="BE669">
        <v>0</v>
      </c>
      <c r="BF669">
        <v>0</v>
      </c>
      <c r="BG669">
        <v>0</v>
      </c>
      <c r="BH669">
        <v>0</v>
      </c>
      <c r="BI669">
        <v>1</v>
      </c>
      <c r="BJ669">
        <v>0</v>
      </c>
      <c r="BK669">
        <v>0</v>
      </c>
    </row>
    <row r="670" spans="1:63" x14ac:dyDescent="0.25">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1</v>
      </c>
      <c r="Q670" s="3">
        <v>0</v>
      </c>
      <c r="R670">
        <v>0</v>
      </c>
      <c r="S670" s="3">
        <v>0</v>
      </c>
      <c r="T670" s="3">
        <v>0</v>
      </c>
      <c r="U670">
        <v>0</v>
      </c>
      <c r="V670">
        <v>1</v>
      </c>
      <c r="W670">
        <v>0</v>
      </c>
      <c r="X670">
        <v>10</v>
      </c>
      <c r="Y670">
        <v>0</v>
      </c>
      <c r="Z670">
        <v>0</v>
      </c>
      <c r="AA670">
        <v>0</v>
      </c>
      <c r="AB670">
        <v>0</v>
      </c>
      <c r="AC670">
        <v>1</v>
      </c>
      <c r="AD670">
        <v>0</v>
      </c>
      <c r="AE670">
        <v>0</v>
      </c>
      <c r="AF670">
        <v>0</v>
      </c>
      <c r="AG670">
        <v>0</v>
      </c>
      <c r="AH670">
        <v>0</v>
      </c>
      <c r="AI670">
        <v>1</v>
      </c>
      <c r="AJ670">
        <v>0</v>
      </c>
      <c r="AK670">
        <v>0</v>
      </c>
      <c r="AL670">
        <v>0</v>
      </c>
      <c r="AM670">
        <v>0</v>
      </c>
      <c r="AN670">
        <v>0</v>
      </c>
      <c r="AO670">
        <v>0</v>
      </c>
      <c r="AP670">
        <v>1</v>
      </c>
      <c r="AQ670">
        <v>0</v>
      </c>
      <c r="AR670">
        <v>0</v>
      </c>
      <c r="AS670">
        <v>0</v>
      </c>
      <c r="AT670">
        <v>0</v>
      </c>
      <c r="AU670">
        <v>0</v>
      </c>
      <c r="AV670">
        <v>1</v>
      </c>
      <c r="AW670">
        <v>0</v>
      </c>
      <c r="AX670">
        <v>0</v>
      </c>
      <c r="AY670">
        <v>0</v>
      </c>
      <c r="AZ670">
        <v>0</v>
      </c>
      <c r="BA670">
        <v>0</v>
      </c>
      <c r="BB670">
        <v>0</v>
      </c>
      <c r="BC670">
        <v>1</v>
      </c>
      <c r="BD670">
        <v>0</v>
      </c>
      <c r="BE670">
        <v>0</v>
      </c>
      <c r="BF670">
        <v>0</v>
      </c>
      <c r="BG670">
        <v>0</v>
      </c>
      <c r="BH670">
        <v>0</v>
      </c>
      <c r="BI670">
        <v>1</v>
      </c>
      <c r="BJ670">
        <v>0</v>
      </c>
      <c r="BK670">
        <v>0</v>
      </c>
    </row>
    <row r="671" spans="1:63" x14ac:dyDescent="0.25">
      <c r="A671" s="3">
        <v>8</v>
      </c>
      <c r="B671" s="1">
        <v>8309</v>
      </c>
      <c r="C671" s="3" t="s">
        <v>768</v>
      </c>
      <c r="D671" t="s">
        <v>1560</v>
      </c>
      <c r="E671" s="3">
        <v>2</v>
      </c>
      <c r="F671" t="s">
        <v>13769</v>
      </c>
      <c r="G671" s="3">
        <v>220104005</v>
      </c>
      <c r="H671">
        <v>220104</v>
      </c>
      <c r="I671" s="3" t="s">
        <v>13768</v>
      </c>
      <c r="J671" t="s">
        <v>10393</v>
      </c>
      <c r="K671" s="3">
        <v>2</v>
      </c>
      <c r="L671">
        <v>0</v>
      </c>
      <c r="M671" s="3">
        <v>0</v>
      </c>
      <c r="N671">
        <v>19.7</v>
      </c>
      <c r="O671" s="3">
        <v>9.9</v>
      </c>
      <c r="P671">
        <v>1</v>
      </c>
      <c r="Q671" s="3">
        <v>0</v>
      </c>
      <c r="R671">
        <v>0</v>
      </c>
      <c r="S671" s="3">
        <v>0</v>
      </c>
      <c r="T671" s="3">
        <v>0</v>
      </c>
      <c r="U671">
        <v>0</v>
      </c>
      <c r="V671">
        <v>9.9</v>
      </c>
      <c r="W671">
        <v>0</v>
      </c>
      <c r="X671">
        <v>10</v>
      </c>
      <c r="Y671">
        <v>0</v>
      </c>
      <c r="Z671">
        <v>9.8000000000000007</v>
      </c>
      <c r="AA671">
        <v>0</v>
      </c>
      <c r="AB671">
        <v>0</v>
      </c>
      <c r="AC671">
        <v>1</v>
      </c>
      <c r="AD671">
        <v>0</v>
      </c>
      <c r="AE671">
        <v>0</v>
      </c>
      <c r="AF671">
        <v>0</v>
      </c>
      <c r="AG671">
        <v>0</v>
      </c>
      <c r="AH671">
        <v>0</v>
      </c>
      <c r="AI671">
        <v>1</v>
      </c>
      <c r="AJ671">
        <v>0</v>
      </c>
      <c r="AK671">
        <v>0</v>
      </c>
      <c r="AL671">
        <v>29.3</v>
      </c>
      <c r="AM671">
        <v>0</v>
      </c>
      <c r="AN671">
        <v>0</v>
      </c>
      <c r="AO671">
        <v>9.9</v>
      </c>
      <c r="AP671">
        <v>1</v>
      </c>
      <c r="AQ671">
        <v>0</v>
      </c>
      <c r="AR671">
        <v>0</v>
      </c>
      <c r="AS671">
        <v>9.8000000000000007</v>
      </c>
      <c r="AT671">
        <v>0</v>
      </c>
      <c r="AU671">
        <v>0</v>
      </c>
      <c r="AV671">
        <v>1</v>
      </c>
      <c r="AW671">
        <v>9.9</v>
      </c>
      <c r="AX671">
        <v>0</v>
      </c>
      <c r="AY671">
        <v>0</v>
      </c>
      <c r="AZ671">
        <v>9.8000000000000007</v>
      </c>
      <c r="BA671">
        <v>0</v>
      </c>
      <c r="BB671">
        <v>0</v>
      </c>
      <c r="BC671">
        <v>9.9</v>
      </c>
      <c r="BD671">
        <v>0</v>
      </c>
      <c r="BE671">
        <v>9.8000000000000007</v>
      </c>
      <c r="BF671">
        <v>9.8000000000000007</v>
      </c>
      <c r="BG671">
        <v>0</v>
      </c>
      <c r="BH671">
        <v>0</v>
      </c>
      <c r="BI671">
        <v>9.9</v>
      </c>
      <c r="BJ671">
        <v>0</v>
      </c>
      <c r="BK671">
        <v>0</v>
      </c>
    </row>
    <row r="672" spans="1:63" x14ac:dyDescent="0.25">
      <c r="A672" s="3">
        <v>8</v>
      </c>
      <c r="B672" s="1">
        <v>8309</v>
      </c>
      <c r="C672" s="3" t="s">
        <v>768</v>
      </c>
      <c r="D672" t="s">
        <v>1560</v>
      </c>
      <c r="E672" s="3">
        <v>3</v>
      </c>
      <c r="F672" t="s">
        <v>13367</v>
      </c>
      <c r="G672" s="3">
        <v>220104005</v>
      </c>
      <c r="H672">
        <v>220104</v>
      </c>
      <c r="I672" s="3" t="s">
        <v>13768</v>
      </c>
      <c r="J672" t="s">
        <v>10393</v>
      </c>
      <c r="K672" s="3">
        <v>3</v>
      </c>
      <c r="L672">
        <v>0</v>
      </c>
      <c r="M672" s="3">
        <v>0</v>
      </c>
      <c r="N672">
        <v>19.7</v>
      </c>
      <c r="O672" s="3">
        <v>9.9</v>
      </c>
      <c r="P672">
        <v>1</v>
      </c>
      <c r="Q672" s="3">
        <v>0</v>
      </c>
      <c r="R672">
        <v>0</v>
      </c>
      <c r="S672" s="3">
        <v>0</v>
      </c>
      <c r="T672" s="3">
        <v>0</v>
      </c>
      <c r="U672">
        <v>0</v>
      </c>
      <c r="V672">
        <v>9.9</v>
      </c>
      <c r="W672">
        <v>0</v>
      </c>
      <c r="X672">
        <v>0</v>
      </c>
      <c r="Y672">
        <v>0</v>
      </c>
      <c r="Z672">
        <v>9.8000000000000007</v>
      </c>
      <c r="AA672">
        <v>0</v>
      </c>
      <c r="AB672">
        <v>0</v>
      </c>
      <c r="AC672">
        <v>1</v>
      </c>
      <c r="AD672">
        <v>0</v>
      </c>
      <c r="AE672">
        <v>0</v>
      </c>
      <c r="AF672">
        <v>0</v>
      </c>
      <c r="AG672">
        <v>0</v>
      </c>
      <c r="AH672">
        <v>0</v>
      </c>
      <c r="AI672">
        <v>1</v>
      </c>
      <c r="AJ672">
        <v>0</v>
      </c>
      <c r="AK672">
        <v>0</v>
      </c>
      <c r="AL672">
        <v>29.3</v>
      </c>
      <c r="AM672">
        <v>0</v>
      </c>
      <c r="AN672">
        <v>0</v>
      </c>
      <c r="AO672">
        <v>9.9</v>
      </c>
      <c r="AP672">
        <v>1</v>
      </c>
      <c r="AQ672">
        <v>0</v>
      </c>
      <c r="AR672">
        <v>0</v>
      </c>
      <c r="AS672">
        <v>9.8000000000000007</v>
      </c>
      <c r="AT672">
        <v>0</v>
      </c>
      <c r="AU672">
        <v>0</v>
      </c>
      <c r="AV672">
        <v>1</v>
      </c>
      <c r="AW672">
        <v>9.9</v>
      </c>
      <c r="AX672">
        <v>0</v>
      </c>
      <c r="AY672">
        <v>0</v>
      </c>
      <c r="AZ672">
        <v>9.8000000000000007</v>
      </c>
      <c r="BA672">
        <v>0</v>
      </c>
      <c r="BB672">
        <v>0</v>
      </c>
      <c r="BC672">
        <v>9.9</v>
      </c>
      <c r="BD672">
        <v>0</v>
      </c>
      <c r="BE672">
        <v>9.8000000000000007</v>
      </c>
      <c r="BF672">
        <v>9.8000000000000007</v>
      </c>
      <c r="BG672">
        <v>0</v>
      </c>
      <c r="BH672">
        <v>0</v>
      </c>
      <c r="BI672">
        <v>9.9</v>
      </c>
      <c r="BJ672">
        <v>0</v>
      </c>
      <c r="BK672">
        <v>0</v>
      </c>
    </row>
    <row r="673" spans="1:63" x14ac:dyDescent="0.25">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1</v>
      </c>
      <c r="Q673" s="3">
        <v>0</v>
      </c>
      <c r="R673">
        <v>0</v>
      </c>
      <c r="S673" s="3">
        <v>0</v>
      </c>
      <c r="T673" s="3">
        <v>0</v>
      </c>
      <c r="U673">
        <v>0</v>
      </c>
      <c r="V673">
        <v>1</v>
      </c>
      <c r="W673">
        <v>0</v>
      </c>
      <c r="X673">
        <v>10</v>
      </c>
      <c r="Y673">
        <v>0</v>
      </c>
      <c r="Z673">
        <v>0</v>
      </c>
      <c r="AA673">
        <v>0</v>
      </c>
      <c r="AB673">
        <v>0</v>
      </c>
      <c r="AC673">
        <v>1</v>
      </c>
      <c r="AD673">
        <v>0</v>
      </c>
      <c r="AE673">
        <v>0</v>
      </c>
      <c r="AF673">
        <v>0</v>
      </c>
      <c r="AG673">
        <v>0</v>
      </c>
      <c r="AH673">
        <v>0</v>
      </c>
      <c r="AI673">
        <v>1</v>
      </c>
      <c r="AJ673">
        <v>0</v>
      </c>
      <c r="AK673">
        <v>0</v>
      </c>
      <c r="AL673">
        <v>0</v>
      </c>
      <c r="AM673">
        <v>0</v>
      </c>
      <c r="AN673">
        <v>0</v>
      </c>
      <c r="AO673">
        <v>0</v>
      </c>
      <c r="AP673">
        <v>1</v>
      </c>
      <c r="AQ673">
        <v>0</v>
      </c>
      <c r="AR673">
        <v>0</v>
      </c>
      <c r="AS673">
        <v>0</v>
      </c>
      <c r="AT673">
        <v>0</v>
      </c>
      <c r="AU673">
        <v>0</v>
      </c>
      <c r="AV673">
        <v>1</v>
      </c>
      <c r="AW673">
        <v>0</v>
      </c>
      <c r="AX673">
        <v>0</v>
      </c>
      <c r="AY673">
        <v>0</v>
      </c>
      <c r="AZ673">
        <v>0</v>
      </c>
      <c r="BA673">
        <v>0</v>
      </c>
      <c r="BB673">
        <v>0</v>
      </c>
      <c r="BC673">
        <v>1</v>
      </c>
      <c r="BD673">
        <v>0</v>
      </c>
      <c r="BE673">
        <v>0</v>
      </c>
      <c r="BF673">
        <v>0</v>
      </c>
      <c r="BG673">
        <v>0</v>
      </c>
      <c r="BH673">
        <v>0</v>
      </c>
      <c r="BI673">
        <v>1</v>
      </c>
      <c r="BJ673">
        <v>0</v>
      </c>
      <c r="BK673">
        <v>0</v>
      </c>
    </row>
    <row r="674" spans="1:63" x14ac:dyDescent="0.25">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1</v>
      </c>
      <c r="Q674" s="3">
        <v>0</v>
      </c>
      <c r="R674">
        <v>0</v>
      </c>
      <c r="S674" s="3">
        <v>0</v>
      </c>
      <c r="T674" s="3">
        <v>0</v>
      </c>
      <c r="U674">
        <v>0</v>
      </c>
      <c r="V674">
        <v>1</v>
      </c>
      <c r="W674">
        <v>0</v>
      </c>
      <c r="X674">
        <v>0</v>
      </c>
      <c r="Y674">
        <v>0</v>
      </c>
      <c r="Z674">
        <v>0</v>
      </c>
      <c r="AA674">
        <v>0</v>
      </c>
      <c r="AB674">
        <v>0</v>
      </c>
      <c r="AC674">
        <v>26.7</v>
      </c>
      <c r="AD674">
        <v>0</v>
      </c>
      <c r="AE674">
        <v>0</v>
      </c>
      <c r="AF674">
        <v>0</v>
      </c>
      <c r="AG674">
        <v>0</v>
      </c>
      <c r="AH674">
        <v>0</v>
      </c>
      <c r="AI674">
        <v>1</v>
      </c>
      <c r="AJ674">
        <v>0</v>
      </c>
      <c r="AK674">
        <v>0</v>
      </c>
      <c r="AL674">
        <v>0</v>
      </c>
      <c r="AM674">
        <v>0</v>
      </c>
      <c r="AN674">
        <v>0</v>
      </c>
      <c r="AO674">
        <v>0</v>
      </c>
      <c r="AP674">
        <v>1</v>
      </c>
      <c r="AQ674">
        <v>0</v>
      </c>
      <c r="AR674">
        <v>0</v>
      </c>
      <c r="AS674">
        <v>0</v>
      </c>
      <c r="AT674">
        <v>0</v>
      </c>
      <c r="AU674">
        <v>0</v>
      </c>
      <c r="AV674">
        <v>1</v>
      </c>
      <c r="AW674">
        <v>0</v>
      </c>
      <c r="AX674">
        <v>0</v>
      </c>
      <c r="AY674">
        <v>0</v>
      </c>
      <c r="AZ674">
        <v>0</v>
      </c>
      <c r="BA674">
        <v>0</v>
      </c>
      <c r="BB674">
        <v>0</v>
      </c>
      <c r="BC674">
        <v>1</v>
      </c>
      <c r="BD674">
        <v>0</v>
      </c>
      <c r="BE674">
        <v>0</v>
      </c>
      <c r="BF674">
        <v>29.9</v>
      </c>
      <c r="BG674">
        <v>0</v>
      </c>
      <c r="BH674">
        <v>0</v>
      </c>
      <c r="BI674">
        <v>1</v>
      </c>
      <c r="BJ674">
        <v>0</v>
      </c>
      <c r="BK674">
        <v>0</v>
      </c>
    </row>
    <row r="675" spans="1:63" x14ac:dyDescent="0.25">
      <c r="A675" s="3">
        <v>8</v>
      </c>
      <c r="B675" s="1">
        <v>8310</v>
      </c>
      <c r="C675" s="3" t="s">
        <v>768</v>
      </c>
      <c r="D675" t="s">
        <v>1563</v>
      </c>
      <c r="E675" s="3">
        <v>2</v>
      </c>
      <c r="F675" t="s">
        <v>13769</v>
      </c>
      <c r="G675" s="3">
        <v>220104005</v>
      </c>
      <c r="H675">
        <v>220104</v>
      </c>
      <c r="I675" s="3" t="s">
        <v>13768</v>
      </c>
      <c r="J675" t="s">
        <v>10393</v>
      </c>
      <c r="K675" s="3">
        <v>2</v>
      </c>
      <c r="L675">
        <v>0</v>
      </c>
      <c r="M675" s="3">
        <v>0</v>
      </c>
      <c r="N675">
        <v>26.4</v>
      </c>
      <c r="O675" s="3">
        <v>0</v>
      </c>
      <c r="P675">
        <v>1</v>
      </c>
      <c r="Q675" s="3">
        <v>0</v>
      </c>
      <c r="R675">
        <v>0</v>
      </c>
      <c r="S675" s="3">
        <v>0</v>
      </c>
      <c r="T675" s="3">
        <v>0</v>
      </c>
      <c r="U675">
        <v>0</v>
      </c>
      <c r="V675">
        <v>1</v>
      </c>
      <c r="W675">
        <v>0</v>
      </c>
      <c r="X675">
        <v>0</v>
      </c>
      <c r="Y675">
        <v>0</v>
      </c>
      <c r="Z675">
        <v>0</v>
      </c>
      <c r="AA675">
        <v>0</v>
      </c>
      <c r="AB675">
        <v>0</v>
      </c>
      <c r="AC675">
        <v>26.7</v>
      </c>
      <c r="AD675">
        <v>0</v>
      </c>
      <c r="AE675">
        <v>0</v>
      </c>
      <c r="AF675">
        <v>0</v>
      </c>
      <c r="AG675">
        <v>0</v>
      </c>
      <c r="AH675">
        <v>30.5</v>
      </c>
      <c r="AI675">
        <v>1</v>
      </c>
      <c r="AJ675">
        <v>0</v>
      </c>
      <c r="AK675">
        <v>0</v>
      </c>
      <c r="AL675">
        <v>25.9</v>
      </c>
      <c r="AM675">
        <v>0</v>
      </c>
      <c r="AN675">
        <v>0</v>
      </c>
      <c r="AO675">
        <v>0</v>
      </c>
      <c r="AP675">
        <v>1</v>
      </c>
      <c r="AQ675">
        <v>0</v>
      </c>
      <c r="AR675">
        <v>0</v>
      </c>
      <c r="AS675">
        <v>0</v>
      </c>
      <c r="AT675">
        <v>0</v>
      </c>
      <c r="AU675">
        <v>0</v>
      </c>
      <c r="AV675">
        <v>1</v>
      </c>
      <c r="AW675">
        <v>0</v>
      </c>
      <c r="AX675">
        <v>0</v>
      </c>
      <c r="AY675">
        <v>0</v>
      </c>
      <c r="AZ675">
        <v>0</v>
      </c>
      <c r="BA675">
        <v>0</v>
      </c>
      <c r="BB675">
        <v>0</v>
      </c>
      <c r="BC675">
        <v>1</v>
      </c>
      <c r="BD675">
        <v>0</v>
      </c>
      <c r="BE675">
        <v>0</v>
      </c>
      <c r="BF675">
        <v>59.8</v>
      </c>
      <c r="BG675">
        <v>0</v>
      </c>
      <c r="BH675">
        <v>0</v>
      </c>
      <c r="BI675">
        <v>1</v>
      </c>
      <c r="BJ675">
        <v>0</v>
      </c>
      <c r="BK675">
        <v>0</v>
      </c>
    </row>
    <row r="676" spans="1:63" x14ac:dyDescent="0.25">
      <c r="A676" s="3">
        <v>8</v>
      </c>
      <c r="B676" s="1">
        <v>8310</v>
      </c>
      <c r="C676" s="3" t="s">
        <v>768</v>
      </c>
      <c r="D676" t="s">
        <v>1563</v>
      </c>
      <c r="E676" s="3">
        <v>3</v>
      </c>
      <c r="F676" t="s">
        <v>13367</v>
      </c>
      <c r="G676" s="3">
        <v>220104005</v>
      </c>
      <c r="H676">
        <v>220104</v>
      </c>
      <c r="I676" s="3" t="s">
        <v>13768</v>
      </c>
      <c r="J676" t="s">
        <v>10393</v>
      </c>
      <c r="K676" s="3">
        <v>3</v>
      </c>
      <c r="L676">
        <v>0</v>
      </c>
      <c r="M676" s="3">
        <v>0</v>
      </c>
      <c r="N676">
        <v>26.4</v>
      </c>
      <c r="O676" s="3">
        <v>0</v>
      </c>
      <c r="P676">
        <v>1</v>
      </c>
      <c r="Q676" s="3">
        <v>0</v>
      </c>
      <c r="R676">
        <v>0</v>
      </c>
      <c r="S676" s="3">
        <v>0</v>
      </c>
      <c r="T676" s="3">
        <v>0</v>
      </c>
      <c r="U676">
        <v>0</v>
      </c>
      <c r="V676">
        <v>1</v>
      </c>
      <c r="W676">
        <v>0</v>
      </c>
      <c r="X676">
        <v>0</v>
      </c>
      <c r="Y676">
        <v>0</v>
      </c>
      <c r="Z676">
        <v>0</v>
      </c>
      <c r="AA676">
        <v>0</v>
      </c>
      <c r="AB676">
        <v>0</v>
      </c>
      <c r="AC676">
        <v>1</v>
      </c>
      <c r="AD676">
        <v>0</v>
      </c>
      <c r="AE676">
        <v>0</v>
      </c>
      <c r="AF676">
        <v>0</v>
      </c>
      <c r="AG676">
        <v>0</v>
      </c>
      <c r="AH676">
        <v>30.5</v>
      </c>
      <c r="AI676">
        <v>1</v>
      </c>
      <c r="AJ676">
        <v>0</v>
      </c>
      <c r="AK676">
        <v>0</v>
      </c>
      <c r="AL676">
        <v>25.9</v>
      </c>
      <c r="AM676">
        <v>0</v>
      </c>
      <c r="AN676">
        <v>0</v>
      </c>
      <c r="AO676">
        <v>0</v>
      </c>
      <c r="AP676">
        <v>1</v>
      </c>
      <c r="AQ676">
        <v>0</v>
      </c>
      <c r="AR676">
        <v>0</v>
      </c>
      <c r="AS676">
        <v>0</v>
      </c>
      <c r="AT676">
        <v>0</v>
      </c>
      <c r="AU676">
        <v>0</v>
      </c>
      <c r="AV676">
        <v>1</v>
      </c>
      <c r="AW676">
        <v>0</v>
      </c>
      <c r="AX676">
        <v>0</v>
      </c>
      <c r="AY676">
        <v>0</v>
      </c>
      <c r="AZ676">
        <v>0</v>
      </c>
      <c r="BA676">
        <v>0</v>
      </c>
      <c r="BB676">
        <v>0</v>
      </c>
      <c r="BC676">
        <v>1</v>
      </c>
      <c r="BD676">
        <v>0</v>
      </c>
      <c r="BE676">
        <v>0</v>
      </c>
      <c r="BF676">
        <v>29.9</v>
      </c>
      <c r="BG676">
        <v>0</v>
      </c>
      <c r="BH676">
        <v>0</v>
      </c>
      <c r="BI676">
        <v>1</v>
      </c>
      <c r="BJ676">
        <v>0</v>
      </c>
      <c r="BK676">
        <v>0</v>
      </c>
    </row>
    <row r="677" spans="1:63" x14ac:dyDescent="0.25">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1</v>
      </c>
      <c r="Q677" s="3">
        <v>0</v>
      </c>
      <c r="R677">
        <v>0</v>
      </c>
      <c r="S677" s="3">
        <v>0</v>
      </c>
      <c r="T677" s="3">
        <v>0</v>
      </c>
      <c r="U677">
        <v>0</v>
      </c>
      <c r="V677">
        <v>1</v>
      </c>
      <c r="W677">
        <v>0</v>
      </c>
      <c r="X677">
        <v>0</v>
      </c>
      <c r="Y677">
        <v>0</v>
      </c>
      <c r="Z677">
        <v>0</v>
      </c>
      <c r="AA677">
        <v>0</v>
      </c>
      <c r="AB677">
        <v>0</v>
      </c>
      <c r="AC677">
        <v>26.7</v>
      </c>
      <c r="AD677">
        <v>0</v>
      </c>
      <c r="AE677">
        <v>0</v>
      </c>
      <c r="AF677">
        <v>0</v>
      </c>
      <c r="AG677">
        <v>0</v>
      </c>
      <c r="AH677">
        <v>0</v>
      </c>
      <c r="AI677">
        <v>1</v>
      </c>
      <c r="AJ677">
        <v>0</v>
      </c>
      <c r="AK677">
        <v>0</v>
      </c>
      <c r="AL677">
        <v>0</v>
      </c>
      <c r="AM677">
        <v>0</v>
      </c>
      <c r="AN677">
        <v>0</v>
      </c>
      <c r="AO677">
        <v>0</v>
      </c>
      <c r="AP677">
        <v>1</v>
      </c>
      <c r="AQ677">
        <v>0</v>
      </c>
      <c r="AR677">
        <v>0</v>
      </c>
      <c r="AS677">
        <v>0</v>
      </c>
      <c r="AT677">
        <v>0</v>
      </c>
      <c r="AU677">
        <v>0</v>
      </c>
      <c r="AV677">
        <v>1</v>
      </c>
      <c r="AW677">
        <v>0</v>
      </c>
      <c r="AX677">
        <v>0</v>
      </c>
      <c r="AY677">
        <v>0</v>
      </c>
      <c r="AZ677">
        <v>0</v>
      </c>
      <c r="BA677">
        <v>0</v>
      </c>
      <c r="BB677">
        <v>0</v>
      </c>
      <c r="BC677">
        <v>1</v>
      </c>
      <c r="BD677">
        <v>0</v>
      </c>
      <c r="BE677">
        <v>0</v>
      </c>
      <c r="BF677">
        <v>29.9</v>
      </c>
      <c r="BG677">
        <v>0</v>
      </c>
      <c r="BH677">
        <v>0</v>
      </c>
      <c r="BI677">
        <v>1</v>
      </c>
      <c r="BJ677">
        <v>0</v>
      </c>
      <c r="BK677">
        <v>0</v>
      </c>
    </row>
    <row r="678" spans="1:63" x14ac:dyDescent="0.25">
      <c r="A678">
        <v>8</v>
      </c>
      <c r="B678" s="1">
        <v>8311</v>
      </c>
      <c r="C678" t="s">
        <v>768</v>
      </c>
      <c r="D678" t="s">
        <v>678</v>
      </c>
      <c r="E678">
        <v>1</v>
      </c>
      <c r="F678" t="s">
        <v>13767</v>
      </c>
      <c r="G678">
        <v>220104005</v>
      </c>
      <c r="H678">
        <v>220104</v>
      </c>
      <c r="I678" t="s">
        <v>13768</v>
      </c>
      <c r="J678" t="s">
        <v>10393</v>
      </c>
      <c r="K678">
        <v>1</v>
      </c>
      <c r="L678">
        <v>14.3</v>
      </c>
      <c r="M678">
        <v>0</v>
      </c>
      <c r="N678">
        <v>0</v>
      </c>
      <c r="O678">
        <v>0</v>
      </c>
      <c r="P678">
        <v>1</v>
      </c>
      <c r="Q678">
        <v>7</v>
      </c>
      <c r="R678">
        <v>0</v>
      </c>
      <c r="S678">
        <v>0</v>
      </c>
      <c r="T678">
        <v>0</v>
      </c>
      <c r="U678">
        <v>0</v>
      </c>
      <c r="V678">
        <v>6.9</v>
      </c>
      <c r="W678">
        <v>6.9</v>
      </c>
      <c r="X678">
        <v>0</v>
      </c>
      <c r="Y678">
        <v>7.2</v>
      </c>
      <c r="Z678">
        <v>0</v>
      </c>
      <c r="AA678">
        <v>7.1</v>
      </c>
      <c r="AB678">
        <v>0</v>
      </c>
      <c r="AC678">
        <v>1</v>
      </c>
      <c r="AD678">
        <v>14</v>
      </c>
      <c r="AE678">
        <v>0</v>
      </c>
      <c r="AF678">
        <v>0</v>
      </c>
      <c r="AG678">
        <v>6.9</v>
      </c>
      <c r="AH678">
        <v>0</v>
      </c>
      <c r="AI678">
        <v>1</v>
      </c>
      <c r="AJ678">
        <v>0</v>
      </c>
      <c r="AK678">
        <v>0</v>
      </c>
      <c r="AL678">
        <v>0</v>
      </c>
      <c r="AM678">
        <v>21.4</v>
      </c>
      <c r="AN678">
        <v>0</v>
      </c>
      <c r="AO678">
        <v>0</v>
      </c>
      <c r="AP678">
        <v>1</v>
      </c>
      <c r="AQ678">
        <v>0</v>
      </c>
      <c r="AR678">
        <v>0</v>
      </c>
      <c r="AS678">
        <v>6.5</v>
      </c>
      <c r="AT678">
        <v>6.5</v>
      </c>
      <c r="AU678">
        <v>0</v>
      </c>
      <c r="AV678">
        <v>1</v>
      </c>
      <c r="AW678">
        <v>0</v>
      </c>
      <c r="AX678">
        <v>0</v>
      </c>
      <c r="AY678">
        <v>0</v>
      </c>
      <c r="AZ678">
        <v>0</v>
      </c>
      <c r="BA678">
        <v>0</v>
      </c>
      <c r="BB678">
        <v>7.1</v>
      </c>
      <c r="BC678">
        <v>7</v>
      </c>
      <c r="BD678">
        <v>7</v>
      </c>
      <c r="BE678">
        <v>6.6</v>
      </c>
      <c r="BF678">
        <v>0</v>
      </c>
      <c r="BG678">
        <v>0</v>
      </c>
      <c r="BH678">
        <v>0</v>
      </c>
      <c r="BI678">
        <v>1</v>
      </c>
      <c r="BJ678">
        <v>0</v>
      </c>
      <c r="BK678">
        <v>0</v>
      </c>
    </row>
    <row r="679" spans="1:63" x14ac:dyDescent="0.25">
      <c r="A679">
        <v>8</v>
      </c>
      <c r="B679" s="1">
        <v>8311</v>
      </c>
      <c r="C679" t="s">
        <v>768</v>
      </c>
      <c r="D679" t="s">
        <v>678</v>
      </c>
      <c r="E679">
        <v>2</v>
      </c>
      <c r="F679" t="s">
        <v>13769</v>
      </c>
      <c r="G679">
        <v>220104005</v>
      </c>
      <c r="H679">
        <v>220104</v>
      </c>
      <c r="I679" t="s">
        <v>13768</v>
      </c>
      <c r="J679" t="s">
        <v>10393</v>
      </c>
      <c r="K679">
        <v>2</v>
      </c>
      <c r="L679">
        <v>21.5</v>
      </c>
      <c r="M679">
        <v>0</v>
      </c>
      <c r="N679">
        <v>7.1</v>
      </c>
      <c r="O679">
        <v>0</v>
      </c>
      <c r="P679">
        <v>1</v>
      </c>
      <c r="Q679">
        <v>14</v>
      </c>
      <c r="R679">
        <v>0</v>
      </c>
      <c r="S679">
        <v>0</v>
      </c>
      <c r="T679">
        <v>19.600000000000001</v>
      </c>
      <c r="U679">
        <v>6.5</v>
      </c>
      <c r="V679">
        <v>12.9</v>
      </c>
      <c r="W679">
        <v>6.4</v>
      </c>
      <c r="X679">
        <v>13.7</v>
      </c>
      <c r="Y679">
        <v>7.2</v>
      </c>
      <c r="Z679">
        <v>0</v>
      </c>
      <c r="AA679">
        <v>14.2</v>
      </c>
      <c r="AB679">
        <v>7.1</v>
      </c>
      <c r="AC679">
        <v>14.1</v>
      </c>
      <c r="AD679">
        <v>21</v>
      </c>
      <c r="AE679">
        <v>6.6</v>
      </c>
      <c r="AF679">
        <v>0</v>
      </c>
      <c r="AG679">
        <v>6.5</v>
      </c>
      <c r="AH679">
        <v>0</v>
      </c>
      <c r="AI679">
        <v>1</v>
      </c>
      <c r="AJ679">
        <v>6.4</v>
      </c>
      <c r="AK679">
        <v>6.9</v>
      </c>
      <c r="AL679">
        <v>0</v>
      </c>
      <c r="AM679">
        <v>21.4</v>
      </c>
      <c r="AN679">
        <v>14.2</v>
      </c>
      <c r="AO679">
        <v>0</v>
      </c>
      <c r="AP679">
        <v>1</v>
      </c>
      <c r="AQ679">
        <v>7</v>
      </c>
      <c r="AR679">
        <v>0</v>
      </c>
      <c r="AS679">
        <v>6.5</v>
      </c>
      <c r="AT679">
        <v>19.5</v>
      </c>
      <c r="AU679">
        <v>6.5</v>
      </c>
      <c r="AV679">
        <v>1</v>
      </c>
      <c r="AW679">
        <v>6.4</v>
      </c>
      <c r="AX679">
        <v>0</v>
      </c>
      <c r="AY679">
        <v>7.2</v>
      </c>
      <c r="AZ679">
        <v>0</v>
      </c>
      <c r="BA679">
        <v>0</v>
      </c>
      <c r="BB679">
        <v>7.1</v>
      </c>
      <c r="BC679">
        <v>21.1</v>
      </c>
      <c r="BD679">
        <v>21</v>
      </c>
      <c r="BE679">
        <v>13.2</v>
      </c>
      <c r="BF679">
        <v>0</v>
      </c>
      <c r="BG679">
        <v>0</v>
      </c>
      <c r="BH679">
        <v>0</v>
      </c>
      <c r="BI679">
        <v>1</v>
      </c>
      <c r="BJ679">
        <v>6.4</v>
      </c>
      <c r="BK679">
        <v>19.600000000000001</v>
      </c>
    </row>
    <row r="680" spans="1:63" x14ac:dyDescent="0.25">
      <c r="A680">
        <v>8</v>
      </c>
      <c r="B680" s="1">
        <v>8311</v>
      </c>
      <c r="C680" t="s">
        <v>768</v>
      </c>
      <c r="D680" t="s">
        <v>678</v>
      </c>
      <c r="E680">
        <v>3</v>
      </c>
      <c r="F680" t="s">
        <v>13367</v>
      </c>
      <c r="G680">
        <v>220104005</v>
      </c>
      <c r="H680">
        <v>220104</v>
      </c>
      <c r="I680" t="s">
        <v>13768</v>
      </c>
      <c r="J680" t="s">
        <v>10393</v>
      </c>
      <c r="K680">
        <v>3</v>
      </c>
      <c r="L680">
        <v>7.2</v>
      </c>
      <c r="M680">
        <v>0</v>
      </c>
      <c r="N680">
        <v>7.1</v>
      </c>
      <c r="O680">
        <v>0</v>
      </c>
      <c r="P680">
        <v>1</v>
      </c>
      <c r="Q680">
        <v>7</v>
      </c>
      <c r="R680">
        <v>0</v>
      </c>
      <c r="S680">
        <v>0</v>
      </c>
      <c r="T680">
        <v>19.600000000000001</v>
      </c>
      <c r="U680">
        <v>6.5</v>
      </c>
      <c r="V680">
        <v>6.4</v>
      </c>
      <c r="W680">
        <v>0</v>
      </c>
      <c r="X680">
        <v>13.7</v>
      </c>
      <c r="Y680">
        <v>0</v>
      </c>
      <c r="Z680">
        <v>0</v>
      </c>
      <c r="AA680">
        <v>7.1</v>
      </c>
      <c r="AB680">
        <v>7.1</v>
      </c>
      <c r="AC680">
        <v>14.1</v>
      </c>
      <c r="AD680">
        <v>7</v>
      </c>
      <c r="AE680">
        <v>6.6</v>
      </c>
      <c r="AF680">
        <v>0</v>
      </c>
      <c r="AG680">
        <v>0</v>
      </c>
      <c r="AH680">
        <v>0</v>
      </c>
      <c r="AI680">
        <v>1</v>
      </c>
      <c r="AJ680">
        <v>6.4</v>
      </c>
      <c r="AK680">
        <v>6.9</v>
      </c>
      <c r="AL680">
        <v>0</v>
      </c>
      <c r="AM680">
        <v>7.1</v>
      </c>
      <c r="AN680">
        <v>14.2</v>
      </c>
      <c r="AO680">
        <v>0</v>
      </c>
      <c r="AP680">
        <v>1</v>
      </c>
      <c r="AQ680">
        <v>7</v>
      </c>
      <c r="AR680">
        <v>0</v>
      </c>
      <c r="AS680">
        <v>0</v>
      </c>
      <c r="AT680">
        <v>13</v>
      </c>
      <c r="AU680">
        <v>6.5</v>
      </c>
      <c r="AV680">
        <v>1</v>
      </c>
      <c r="AW680">
        <v>6.4</v>
      </c>
      <c r="AX680">
        <v>0</v>
      </c>
      <c r="AY680">
        <v>7.2</v>
      </c>
      <c r="AZ680">
        <v>0</v>
      </c>
      <c r="BA680">
        <v>0</v>
      </c>
      <c r="BB680">
        <v>0</v>
      </c>
      <c r="BC680">
        <v>14.1</v>
      </c>
      <c r="BD680">
        <v>14</v>
      </c>
      <c r="BE680">
        <v>6.6</v>
      </c>
      <c r="BF680">
        <v>0</v>
      </c>
      <c r="BG680">
        <v>0</v>
      </c>
      <c r="BH680">
        <v>0</v>
      </c>
      <c r="BI680">
        <v>1</v>
      </c>
      <c r="BJ680">
        <v>6.4</v>
      </c>
      <c r="BK680">
        <v>19.600000000000001</v>
      </c>
    </row>
    <row r="681" spans="1:63" x14ac:dyDescent="0.25">
      <c r="A681">
        <v>8</v>
      </c>
      <c r="B681" s="1">
        <v>8311</v>
      </c>
      <c r="C681" t="s">
        <v>768</v>
      </c>
      <c r="D681" t="s">
        <v>678</v>
      </c>
      <c r="E681">
        <v>4</v>
      </c>
      <c r="F681" t="s">
        <v>13369</v>
      </c>
      <c r="G681">
        <v>220104005</v>
      </c>
      <c r="H681">
        <v>220104</v>
      </c>
      <c r="I681" t="s">
        <v>13768</v>
      </c>
      <c r="J681" t="s">
        <v>10393</v>
      </c>
      <c r="K681">
        <v>4</v>
      </c>
      <c r="L681">
        <v>14.3</v>
      </c>
      <c r="M681">
        <v>0</v>
      </c>
      <c r="N681">
        <v>0</v>
      </c>
      <c r="O681">
        <v>0</v>
      </c>
      <c r="P681">
        <v>1</v>
      </c>
      <c r="Q681">
        <v>7</v>
      </c>
      <c r="R681">
        <v>0</v>
      </c>
      <c r="S681">
        <v>0</v>
      </c>
      <c r="T681">
        <v>0</v>
      </c>
      <c r="U681">
        <v>0</v>
      </c>
      <c r="V681">
        <v>6.4</v>
      </c>
      <c r="W681">
        <v>6.4</v>
      </c>
      <c r="X681">
        <v>0</v>
      </c>
      <c r="Y681">
        <v>7.2</v>
      </c>
      <c r="Z681">
        <v>0</v>
      </c>
      <c r="AA681">
        <v>7.1</v>
      </c>
      <c r="AB681">
        <v>0</v>
      </c>
      <c r="AC681">
        <v>1</v>
      </c>
      <c r="AD681">
        <v>14</v>
      </c>
      <c r="AE681">
        <v>0</v>
      </c>
      <c r="AF681">
        <v>0</v>
      </c>
      <c r="AG681">
        <v>6.5</v>
      </c>
      <c r="AH681">
        <v>0</v>
      </c>
      <c r="AI681">
        <v>1</v>
      </c>
      <c r="AJ681">
        <v>0</v>
      </c>
      <c r="AK681">
        <v>0</v>
      </c>
      <c r="AL681">
        <v>0</v>
      </c>
      <c r="AM681">
        <v>14.2</v>
      </c>
      <c r="AN681">
        <v>0</v>
      </c>
      <c r="AO681">
        <v>0</v>
      </c>
      <c r="AP681">
        <v>1</v>
      </c>
      <c r="AQ681">
        <v>0</v>
      </c>
      <c r="AR681">
        <v>0</v>
      </c>
      <c r="AS681">
        <v>6.5</v>
      </c>
      <c r="AT681">
        <v>6.5</v>
      </c>
      <c r="AU681">
        <v>0</v>
      </c>
      <c r="AV681">
        <v>1</v>
      </c>
      <c r="AW681">
        <v>0</v>
      </c>
      <c r="AX681">
        <v>0</v>
      </c>
      <c r="AY681">
        <v>0</v>
      </c>
      <c r="AZ681">
        <v>0</v>
      </c>
      <c r="BA681">
        <v>0</v>
      </c>
      <c r="BB681">
        <v>7.1</v>
      </c>
      <c r="BC681">
        <v>7</v>
      </c>
      <c r="BD681">
        <v>7</v>
      </c>
      <c r="BE681">
        <v>6.6</v>
      </c>
      <c r="BF681">
        <v>0</v>
      </c>
      <c r="BG681">
        <v>0</v>
      </c>
      <c r="BH681">
        <v>0</v>
      </c>
      <c r="BI681">
        <v>1</v>
      </c>
      <c r="BJ681">
        <v>0</v>
      </c>
      <c r="BK681">
        <v>0</v>
      </c>
    </row>
    <row r="682" spans="1:63" x14ac:dyDescent="0.25">
      <c r="A682">
        <v>8</v>
      </c>
      <c r="B682" s="1">
        <v>8312</v>
      </c>
      <c r="C682" t="s">
        <v>768</v>
      </c>
      <c r="D682" t="s">
        <v>1568</v>
      </c>
      <c r="E682">
        <v>1</v>
      </c>
      <c r="F682" t="s">
        <v>13767</v>
      </c>
      <c r="G682">
        <v>220104005</v>
      </c>
      <c r="H682">
        <v>220104</v>
      </c>
      <c r="I682" t="s">
        <v>13768</v>
      </c>
      <c r="J682" t="s">
        <v>10393</v>
      </c>
      <c r="K682">
        <v>1</v>
      </c>
      <c r="L682">
        <v>0</v>
      </c>
      <c r="M682">
        <v>0</v>
      </c>
      <c r="N682">
        <v>0</v>
      </c>
      <c r="O682">
        <v>7</v>
      </c>
      <c r="P682">
        <v>1</v>
      </c>
      <c r="Q682">
        <v>0</v>
      </c>
      <c r="R682">
        <v>0</v>
      </c>
      <c r="S682">
        <v>0</v>
      </c>
      <c r="T682">
        <v>0</v>
      </c>
      <c r="U682">
        <v>0</v>
      </c>
      <c r="V682">
        <v>1</v>
      </c>
      <c r="W682">
        <v>6.6</v>
      </c>
      <c r="X682">
        <v>0</v>
      </c>
      <c r="Y682">
        <v>0</v>
      </c>
      <c r="Z682">
        <v>0</v>
      </c>
      <c r="AA682">
        <v>0</v>
      </c>
      <c r="AB682">
        <v>0</v>
      </c>
      <c r="AC682">
        <v>1</v>
      </c>
      <c r="AD682">
        <v>0</v>
      </c>
      <c r="AE682">
        <v>0</v>
      </c>
      <c r="AF682">
        <v>0</v>
      </c>
      <c r="AG682">
        <v>0</v>
      </c>
      <c r="AH682">
        <v>0</v>
      </c>
      <c r="AI682">
        <v>1</v>
      </c>
      <c r="AJ682">
        <v>0</v>
      </c>
      <c r="AK682">
        <v>0</v>
      </c>
      <c r="AL682">
        <v>0</v>
      </c>
      <c r="AM682">
        <v>0</v>
      </c>
      <c r="AN682">
        <v>0</v>
      </c>
      <c r="AO682">
        <v>0</v>
      </c>
      <c r="AP682">
        <v>1</v>
      </c>
      <c r="AQ682">
        <v>6.9</v>
      </c>
      <c r="AR682">
        <v>0</v>
      </c>
      <c r="AS682">
        <v>0</v>
      </c>
      <c r="AT682">
        <v>0</v>
      </c>
      <c r="AU682">
        <v>0</v>
      </c>
      <c r="AV682">
        <v>1</v>
      </c>
      <c r="AW682">
        <v>0</v>
      </c>
      <c r="AX682">
        <v>0</v>
      </c>
      <c r="AY682">
        <v>0</v>
      </c>
      <c r="AZ682">
        <v>0</v>
      </c>
      <c r="BA682">
        <v>0</v>
      </c>
      <c r="BB682">
        <v>0</v>
      </c>
      <c r="BC682">
        <v>1</v>
      </c>
      <c r="BD682">
        <v>6.9</v>
      </c>
      <c r="BE682">
        <v>0</v>
      </c>
      <c r="BF682">
        <v>0</v>
      </c>
      <c r="BG682">
        <v>0</v>
      </c>
      <c r="BH682">
        <v>0</v>
      </c>
      <c r="BI682">
        <v>7.2</v>
      </c>
      <c r="BJ682">
        <v>0</v>
      </c>
      <c r="BK682">
        <v>0</v>
      </c>
    </row>
    <row r="683" spans="1:63" x14ac:dyDescent="0.25">
      <c r="A683">
        <v>8</v>
      </c>
      <c r="B683" s="1">
        <v>8312</v>
      </c>
      <c r="C683" t="s">
        <v>768</v>
      </c>
      <c r="D683" t="s">
        <v>1568</v>
      </c>
      <c r="E683">
        <v>2</v>
      </c>
      <c r="F683" t="s">
        <v>13769</v>
      </c>
      <c r="G683">
        <v>220104005</v>
      </c>
      <c r="H683">
        <v>220104</v>
      </c>
      <c r="I683" t="s">
        <v>13768</v>
      </c>
      <c r="J683" t="s">
        <v>10393</v>
      </c>
      <c r="K683">
        <v>2</v>
      </c>
      <c r="L683">
        <v>0</v>
      </c>
      <c r="M683">
        <v>0</v>
      </c>
      <c r="N683">
        <v>7</v>
      </c>
      <c r="O683">
        <v>13.9</v>
      </c>
      <c r="P683">
        <v>6.9</v>
      </c>
      <c r="Q683">
        <v>0</v>
      </c>
      <c r="R683">
        <v>7.3</v>
      </c>
      <c r="S683">
        <v>7.3</v>
      </c>
      <c r="T683">
        <v>21.8</v>
      </c>
      <c r="U683">
        <v>14.5</v>
      </c>
      <c r="V683">
        <v>7.2</v>
      </c>
      <c r="W683">
        <v>21.7</v>
      </c>
      <c r="X683">
        <v>0</v>
      </c>
      <c r="Y683">
        <v>7.1</v>
      </c>
      <c r="Z683">
        <v>7.1</v>
      </c>
      <c r="AA683">
        <v>7</v>
      </c>
      <c r="AB683">
        <v>27.8</v>
      </c>
      <c r="AC683">
        <v>1</v>
      </c>
      <c r="AD683">
        <v>0</v>
      </c>
      <c r="AE683">
        <v>7.3</v>
      </c>
      <c r="AF683">
        <v>21.9</v>
      </c>
      <c r="AG683">
        <v>0</v>
      </c>
      <c r="AH683">
        <v>0</v>
      </c>
      <c r="AI683">
        <v>1</v>
      </c>
      <c r="AJ683">
        <v>7.2</v>
      </c>
      <c r="AK683">
        <v>0</v>
      </c>
      <c r="AL683">
        <v>7.1</v>
      </c>
      <c r="AM683">
        <v>7.1</v>
      </c>
      <c r="AN683">
        <v>7</v>
      </c>
      <c r="AO683">
        <v>0</v>
      </c>
      <c r="AP683">
        <v>1</v>
      </c>
      <c r="AQ683">
        <v>13.7</v>
      </c>
      <c r="AR683">
        <v>0</v>
      </c>
      <c r="AS683">
        <v>0</v>
      </c>
      <c r="AT683">
        <v>0</v>
      </c>
      <c r="AU683">
        <v>0</v>
      </c>
      <c r="AV683">
        <v>1</v>
      </c>
      <c r="AW683">
        <v>14.4</v>
      </c>
      <c r="AX683">
        <v>6.6</v>
      </c>
      <c r="AY683">
        <v>7.1</v>
      </c>
      <c r="AZ683">
        <v>0</v>
      </c>
      <c r="BA683">
        <v>7</v>
      </c>
      <c r="BB683">
        <v>7</v>
      </c>
      <c r="BC683">
        <v>1</v>
      </c>
      <c r="BD683">
        <v>13.7</v>
      </c>
      <c r="BE683">
        <v>0</v>
      </c>
      <c r="BF683">
        <v>0</v>
      </c>
      <c r="BG683">
        <v>7.3</v>
      </c>
      <c r="BH683">
        <v>0</v>
      </c>
      <c r="BI683">
        <v>14.4</v>
      </c>
      <c r="BJ683">
        <v>0</v>
      </c>
      <c r="BK683">
        <v>21.8</v>
      </c>
    </row>
    <row r="684" spans="1:63" x14ac:dyDescent="0.25">
      <c r="A684">
        <v>8</v>
      </c>
      <c r="B684" s="1">
        <v>8312</v>
      </c>
      <c r="C684" t="s">
        <v>768</v>
      </c>
      <c r="D684" t="s">
        <v>1568</v>
      </c>
      <c r="E684">
        <v>3</v>
      </c>
      <c r="F684" t="s">
        <v>13367</v>
      </c>
      <c r="G684">
        <v>220104005</v>
      </c>
      <c r="H684">
        <v>220104</v>
      </c>
      <c r="I684" t="s">
        <v>13768</v>
      </c>
      <c r="J684" t="s">
        <v>10393</v>
      </c>
      <c r="K684">
        <v>3</v>
      </c>
      <c r="L684">
        <v>0</v>
      </c>
      <c r="M684">
        <v>0</v>
      </c>
      <c r="N684">
        <v>7</v>
      </c>
      <c r="O684">
        <v>7</v>
      </c>
      <c r="P684">
        <v>6.9</v>
      </c>
      <c r="Q684">
        <v>0</v>
      </c>
      <c r="R684">
        <v>7.3</v>
      </c>
      <c r="S684">
        <v>7.3</v>
      </c>
      <c r="T684">
        <v>21.8</v>
      </c>
      <c r="U684">
        <v>14.5</v>
      </c>
      <c r="V684">
        <v>7.2</v>
      </c>
      <c r="W684">
        <v>14.4</v>
      </c>
      <c r="X684">
        <v>0</v>
      </c>
      <c r="Y684">
        <v>7.1</v>
      </c>
      <c r="Z684">
        <v>7.1</v>
      </c>
      <c r="AA684">
        <v>7</v>
      </c>
      <c r="AB684">
        <v>27.8</v>
      </c>
      <c r="AC684">
        <v>1</v>
      </c>
      <c r="AD684">
        <v>0</v>
      </c>
      <c r="AE684">
        <v>7.3</v>
      </c>
      <c r="AF684">
        <v>21.9</v>
      </c>
      <c r="AG684">
        <v>0</v>
      </c>
      <c r="AH684">
        <v>0</v>
      </c>
      <c r="AI684">
        <v>1</v>
      </c>
      <c r="AJ684">
        <v>7.2</v>
      </c>
      <c r="AK684">
        <v>0</v>
      </c>
      <c r="AL684">
        <v>7.1</v>
      </c>
      <c r="AM684">
        <v>7.1</v>
      </c>
      <c r="AN684">
        <v>7</v>
      </c>
      <c r="AO684">
        <v>0</v>
      </c>
      <c r="AP684">
        <v>1</v>
      </c>
      <c r="AQ684">
        <v>6.9</v>
      </c>
      <c r="AR684">
        <v>0</v>
      </c>
      <c r="AS684">
        <v>0</v>
      </c>
      <c r="AT684">
        <v>0</v>
      </c>
      <c r="AU684">
        <v>0</v>
      </c>
      <c r="AV684">
        <v>1</v>
      </c>
      <c r="AW684">
        <v>14.4</v>
      </c>
      <c r="AX684">
        <v>6.6</v>
      </c>
      <c r="AY684">
        <v>7.1</v>
      </c>
      <c r="AZ684">
        <v>0</v>
      </c>
      <c r="BA684">
        <v>7</v>
      </c>
      <c r="BB684">
        <v>7</v>
      </c>
      <c r="BC684">
        <v>1</v>
      </c>
      <c r="BD684">
        <v>6.9</v>
      </c>
      <c r="BE684">
        <v>0</v>
      </c>
      <c r="BF684">
        <v>0</v>
      </c>
      <c r="BG684">
        <v>7.3</v>
      </c>
      <c r="BH684">
        <v>0</v>
      </c>
      <c r="BI684">
        <v>7.2</v>
      </c>
      <c r="BJ684">
        <v>0</v>
      </c>
      <c r="BK684">
        <v>21.8</v>
      </c>
    </row>
    <row r="685" spans="1:63" x14ac:dyDescent="0.25">
      <c r="A685">
        <v>8</v>
      </c>
      <c r="B685" s="1">
        <v>8312</v>
      </c>
      <c r="C685" t="s">
        <v>768</v>
      </c>
      <c r="D685" t="s">
        <v>1568</v>
      </c>
      <c r="E685">
        <v>4</v>
      </c>
      <c r="F685" t="s">
        <v>13369</v>
      </c>
      <c r="G685">
        <v>220104005</v>
      </c>
      <c r="H685">
        <v>220104</v>
      </c>
      <c r="I685" t="s">
        <v>13768</v>
      </c>
      <c r="J685" t="s">
        <v>10393</v>
      </c>
      <c r="K685">
        <v>4</v>
      </c>
      <c r="L685">
        <v>0</v>
      </c>
      <c r="M685">
        <v>0</v>
      </c>
      <c r="N685">
        <v>0</v>
      </c>
      <c r="O685">
        <v>7</v>
      </c>
      <c r="P685">
        <v>1</v>
      </c>
      <c r="Q685">
        <v>0</v>
      </c>
      <c r="R685">
        <v>0</v>
      </c>
      <c r="S685">
        <v>0</v>
      </c>
      <c r="T685">
        <v>0</v>
      </c>
      <c r="U685">
        <v>0</v>
      </c>
      <c r="V685">
        <v>1</v>
      </c>
      <c r="W685">
        <v>7.2</v>
      </c>
      <c r="X685">
        <v>0</v>
      </c>
      <c r="Y685">
        <v>0</v>
      </c>
      <c r="Z685">
        <v>0</v>
      </c>
      <c r="AA685">
        <v>0</v>
      </c>
      <c r="AB685">
        <v>0</v>
      </c>
      <c r="AC685">
        <v>1</v>
      </c>
      <c r="AD685">
        <v>0</v>
      </c>
      <c r="AE685">
        <v>0</v>
      </c>
      <c r="AF685">
        <v>0</v>
      </c>
      <c r="AG685">
        <v>0</v>
      </c>
      <c r="AH685">
        <v>0</v>
      </c>
      <c r="AI685">
        <v>1</v>
      </c>
      <c r="AJ685">
        <v>0</v>
      </c>
      <c r="AK685">
        <v>0</v>
      </c>
      <c r="AL685">
        <v>0</v>
      </c>
      <c r="AM685">
        <v>0</v>
      </c>
      <c r="AN685">
        <v>0</v>
      </c>
      <c r="AO685">
        <v>0</v>
      </c>
      <c r="AP685">
        <v>1</v>
      </c>
      <c r="AQ685">
        <v>6.9</v>
      </c>
      <c r="AR685">
        <v>0</v>
      </c>
      <c r="AS685">
        <v>0</v>
      </c>
      <c r="AT685">
        <v>0</v>
      </c>
      <c r="AU685">
        <v>0</v>
      </c>
      <c r="AV685">
        <v>1</v>
      </c>
      <c r="AW685">
        <v>0</v>
      </c>
      <c r="AX685">
        <v>0</v>
      </c>
      <c r="AY685">
        <v>0</v>
      </c>
      <c r="AZ685">
        <v>0</v>
      </c>
      <c r="BA685">
        <v>0</v>
      </c>
      <c r="BB685">
        <v>0</v>
      </c>
      <c r="BC685">
        <v>1</v>
      </c>
      <c r="BD685">
        <v>6.9</v>
      </c>
      <c r="BE685">
        <v>0</v>
      </c>
      <c r="BF685">
        <v>0</v>
      </c>
      <c r="BG685">
        <v>0</v>
      </c>
      <c r="BH685">
        <v>0</v>
      </c>
      <c r="BI685">
        <v>7.2</v>
      </c>
      <c r="BJ685">
        <v>0</v>
      </c>
      <c r="BK685">
        <v>0</v>
      </c>
    </row>
    <row r="686" spans="1:63" x14ac:dyDescent="0.25">
      <c r="A686">
        <v>8</v>
      </c>
      <c r="B686" s="1">
        <v>8313</v>
      </c>
      <c r="C686" t="s">
        <v>768</v>
      </c>
      <c r="D686" t="s">
        <v>1571</v>
      </c>
      <c r="E686">
        <v>1</v>
      </c>
      <c r="F686" t="s">
        <v>13767</v>
      </c>
      <c r="G686">
        <v>220104005</v>
      </c>
      <c r="H686">
        <v>220104</v>
      </c>
      <c r="I686" t="s">
        <v>13768</v>
      </c>
      <c r="J686" t="s">
        <v>10393</v>
      </c>
      <c r="K686">
        <v>1</v>
      </c>
      <c r="L686">
        <v>4.7</v>
      </c>
      <c r="M686">
        <v>0</v>
      </c>
      <c r="N686">
        <v>0</v>
      </c>
      <c r="O686">
        <v>0</v>
      </c>
      <c r="P686">
        <v>1</v>
      </c>
      <c r="Q686">
        <v>4.5999999999999996</v>
      </c>
      <c r="R686">
        <v>0</v>
      </c>
      <c r="S686">
        <v>0</v>
      </c>
      <c r="T686">
        <v>4.5999999999999996</v>
      </c>
      <c r="U686">
        <v>0</v>
      </c>
      <c r="V686">
        <v>1</v>
      </c>
      <c r="W686">
        <v>0</v>
      </c>
      <c r="X686">
        <v>0</v>
      </c>
      <c r="Y686">
        <v>0</v>
      </c>
      <c r="Z686">
        <v>4.5999999999999996</v>
      </c>
      <c r="AA686">
        <v>0</v>
      </c>
      <c r="AB686">
        <v>0</v>
      </c>
      <c r="AC686">
        <v>1</v>
      </c>
      <c r="AD686">
        <v>0</v>
      </c>
      <c r="AE686">
        <v>0</v>
      </c>
      <c r="AF686">
        <v>0</v>
      </c>
      <c r="AG686">
        <v>0</v>
      </c>
      <c r="AH686">
        <v>0</v>
      </c>
      <c r="AI686">
        <v>1</v>
      </c>
      <c r="AJ686">
        <v>0</v>
      </c>
      <c r="AK686">
        <v>0</v>
      </c>
      <c r="AL686">
        <v>0</v>
      </c>
      <c r="AM686">
        <v>0</v>
      </c>
      <c r="AN686">
        <v>0</v>
      </c>
      <c r="AO686">
        <v>0</v>
      </c>
      <c r="AP686">
        <v>1</v>
      </c>
      <c r="AQ686">
        <v>0</v>
      </c>
      <c r="AR686">
        <v>4.9000000000000004</v>
      </c>
      <c r="AS686">
        <v>0</v>
      </c>
      <c r="AT686">
        <v>0</v>
      </c>
      <c r="AU686">
        <v>0</v>
      </c>
      <c r="AV686">
        <v>1</v>
      </c>
      <c r="AW686">
        <v>5</v>
      </c>
      <c r="AX686">
        <v>0</v>
      </c>
      <c r="AY686">
        <v>14</v>
      </c>
      <c r="AZ686">
        <v>0</v>
      </c>
      <c r="BA686">
        <v>0</v>
      </c>
      <c r="BB686">
        <v>0</v>
      </c>
      <c r="BC686">
        <v>1</v>
      </c>
      <c r="BD686">
        <v>4.5999999999999996</v>
      </c>
      <c r="BE686">
        <v>0</v>
      </c>
      <c r="BF686">
        <v>0</v>
      </c>
      <c r="BG686">
        <v>4.9000000000000004</v>
      </c>
      <c r="BH686">
        <v>0</v>
      </c>
      <c r="BI686">
        <v>5</v>
      </c>
      <c r="BJ686">
        <v>5</v>
      </c>
      <c r="BK686">
        <v>4.9000000000000004</v>
      </c>
    </row>
    <row r="687" spans="1:63" x14ac:dyDescent="0.25">
      <c r="A687">
        <v>8</v>
      </c>
      <c r="B687" s="1">
        <v>8313</v>
      </c>
      <c r="C687" t="s">
        <v>768</v>
      </c>
      <c r="D687" t="s">
        <v>1571</v>
      </c>
      <c r="E687">
        <v>2</v>
      </c>
      <c r="F687" t="s">
        <v>13769</v>
      </c>
      <c r="G687">
        <v>220104005</v>
      </c>
      <c r="H687">
        <v>220104</v>
      </c>
      <c r="I687" t="s">
        <v>13768</v>
      </c>
      <c r="J687" t="s">
        <v>10393</v>
      </c>
      <c r="K687">
        <v>2</v>
      </c>
      <c r="L687">
        <v>4.7</v>
      </c>
      <c r="M687">
        <v>13.9</v>
      </c>
      <c r="N687">
        <v>4.5999999999999996</v>
      </c>
      <c r="O687">
        <v>0</v>
      </c>
      <c r="P687">
        <v>1</v>
      </c>
      <c r="Q687">
        <v>9.1999999999999993</v>
      </c>
      <c r="R687">
        <v>4.9000000000000004</v>
      </c>
      <c r="S687">
        <v>0</v>
      </c>
      <c r="T687">
        <v>4.9000000000000004</v>
      </c>
      <c r="U687">
        <v>0</v>
      </c>
      <c r="V687">
        <v>1</v>
      </c>
      <c r="W687">
        <v>0</v>
      </c>
      <c r="X687">
        <v>0</v>
      </c>
      <c r="Y687">
        <v>4.7</v>
      </c>
      <c r="Z687">
        <v>4.5999999999999996</v>
      </c>
      <c r="AA687">
        <v>4.5999999999999996</v>
      </c>
      <c r="AB687">
        <v>0</v>
      </c>
      <c r="AC687">
        <v>4.5999999999999996</v>
      </c>
      <c r="AD687">
        <v>0</v>
      </c>
      <c r="AE687">
        <v>9.8000000000000007</v>
      </c>
      <c r="AF687">
        <v>4.9000000000000004</v>
      </c>
      <c r="AG687">
        <v>0</v>
      </c>
      <c r="AH687">
        <v>0</v>
      </c>
      <c r="AI687">
        <v>5</v>
      </c>
      <c r="AJ687">
        <v>0</v>
      </c>
      <c r="AK687">
        <v>0</v>
      </c>
      <c r="AL687">
        <v>9.3000000000000007</v>
      </c>
      <c r="AM687">
        <v>0</v>
      </c>
      <c r="AN687">
        <v>4.5999999999999996</v>
      </c>
      <c r="AO687">
        <v>4.5999999999999996</v>
      </c>
      <c r="AP687">
        <v>1</v>
      </c>
      <c r="AQ687">
        <v>4.5999999999999996</v>
      </c>
      <c r="AR687">
        <v>14.7</v>
      </c>
      <c r="AS687">
        <v>0</v>
      </c>
      <c r="AT687">
        <v>0</v>
      </c>
      <c r="AU687">
        <v>0</v>
      </c>
      <c r="AV687">
        <v>5</v>
      </c>
      <c r="AW687">
        <v>15</v>
      </c>
      <c r="AX687">
        <v>0</v>
      </c>
      <c r="AY687">
        <v>14</v>
      </c>
      <c r="AZ687">
        <v>4.5999999999999996</v>
      </c>
      <c r="BA687">
        <v>4.5999999999999996</v>
      </c>
      <c r="BB687">
        <v>4.5999999999999996</v>
      </c>
      <c r="BC687">
        <v>4.5999999999999996</v>
      </c>
      <c r="BD687">
        <v>9.1999999999999993</v>
      </c>
      <c r="BE687">
        <v>4.9000000000000004</v>
      </c>
      <c r="BF687">
        <v>0</v>
      </c>
      <c r="BG687">
        <v>14.8</v>
      </c>
      <c r="BH687">
        <v>19.899999999999999</v>
      </c>
      <c r="BI687">
        <v>15</v>
      </c>
      <c r="BJ687">
        <v>10</v>
      </c>
      <c r="BK687">
        <v>4.9000000000000004</v>
      </c>
    </row>
    <row r="688" spans="1:63" x14ac:dyDescent="0.25">
      <c r="A688">
        <v>8</v>
      </c>
      <c r="B688" s="1">
        <v>8313</v>
      </c>
      <c r="C688" t="s">
        <v>768</v>
      </c>
      <c r="D688" t="s">
        <v>1571</v>
      </c>
      <c r="E688">
        <v>3</v>
      </c>
      <c r="F688" t="s">
        <v>13367</v>
      </c>
      <c r="G688">
        <v>220104005</v>
      </c>
      <c r="H688">
        <v>220104</v>
      </c>
      <c r="I688" t="s">
        <v>13768</v>
      </c>
      <c r="J688" t="s">
        <v>10393</v>
      </c>
      <c r="K688">
        <v>3</v>
      </c>
      <c r="L688">
        <v>0</v>
      </c>
      <c r="M688">
        <v>13.9</v>
      </c>
      <c r="N688">
        <v>4.5999999999999996</v>
      </c>
      <c r="O688">
        <v>0</v>
      </c>
      <c r="P688">
        <v>1</v>
      </c>
      <c r="Q688">
        <v>4.5999999999999996</v>
      </c>
      <c r="R688">
        <v>4.9000000000000004</v>
      </c>
      <c r="S688">
        <v>0</v>
      </c>
      <c r="T688">
        <v>0</v>
      </c>
      <c r="U688">
        <v>0</v>
      </c>
      <c r="V688">
        <v>1</v>
      </c>
      <c r="W688">
        <v>0</v>
      </c>
      <c r="X688">
        <v>0</v>
      </c>
      <c r="Y688">
        <v>4.7</v>
      </c>
      <c r="Z688">
        <v>0</v>
      </c>
      <c r="AA688">
        <v>4.5999999999999996</v>
      </c>
      <c r="AB688">
        <v>0</v>
      </c>
      <c r="AC688">
        <v>4.5999999999999996</v>
      </c>
      <c r="AD688">
        <v>0</v>
      </c>
      <c r="AE688">
        <v>9.8000000000000007</v>
      </c>
      <c r="AF688">
        <v>4.9000000000000004</v>
      </c>
      <c r="AG688">
        <v>0</v>
      </c>
      <c r="AH688">
        <v>0</v>
      </c>
      <c r="AI688">
        <v>5</v>
      </c>
      <c r="AJ688">
        <v>0</v>
      </c>
      <c r="AK688">
        <v>0</v>
      </c>
      <c r="AL688">
        <v>9.3000000000000007</v>
      </c>
      <c r="AM688">
        <v>0</v>
      </c>
      <c r="AN688">
        <v>4.5999999999999996</v>
      </c>
      <c r="AO688">
        <v>4.5999999999999996</v>
      </c>
      <c r="AP688">
        <v>1</v>
      </c>
      <c r="AQ688">
        <v>4.5999999999999996</v>
      </c>
      <c r="AR688">
        <v>9.8000000000000007</v>
      </c>
      <c r="AS688">
        <v>0</v>
      </c>
      <c r="AT688">
        <v>0</v>
      </c>
      <c r="AU688">
        <v>0</v>
      </c>
      <c r="AV688">
        <v>5</v>
      </c>
      <c r="AW688">
        <v>10</v>
      </c>
      <c r="AX688">
        <v>0</v>
      </c>
      <c r="AY688">
        <v>4.7</v>
      </c>
      <c r="AZ688">
        <v>4.5999999999999996</v>
      </c>
      <c r="BA688">
        <v>4.5999999999999996</v>
      </c>
      <c r="BB688">
        <v>4.5999999999999996</v>
      </c>
      <c r="BC688">
        <v>4.5999999999999996</v>
      </c>
      <c r="BD688">
        <v>4.5999999999999996</v>
      </c>
      <c r="BE688">
        <v>4.9000000000000004</v>
      </c>
      <c r="BF688">
        <v>0</v>
      </c>
      <c r="BG688">
        <v>9.9</v>
      </c>
      <c r="BH688">
        <v>19.899999999999999</v>
      </c>
      <c r="BI688">
        <v>10</v>
      </c>
      <c r="BJ688">
        <v>5</v>
      </c>
      <c r="BK688">
        <v>0</v>
      </c>
    </row>
    <row r="689" spans="1:63" x14ac:dyDescent="0.25">
      <c r="A689">
        <v>8</v>
      </c>
      <c r="B689" s="1">
        <v>8313</v>
      </c>
      <c r="C689" t="s">
        <v>768</v>
      </c>
      <c r="D689" t="s">
        <v>1571</v>
      </c>
      <c r="E689">
        <v>4</v>
      </c>
      <c r="F689" t="s">
        <v>13369</v>
      </c>
      <c r="G689">
        <v>220104005</v>
      </c>
      <c r="H689">
        <v>220104</v>
      </c>
      <c r="I689" t="s">
        <v>13768</v>
      </c>
      <c r="J689" t="s">
        <v>10393</v>
      </c>
      <c r="K689">
        <v>4</v>
      </c>
      <c r="L689">
        <v>4.7</v>
      </c>
      <c r="M689">
        <v>0</v>
      </c>
      <c r="N689">
        <v>0</v>
      </c>
      <c r="O689">
        <v>0</v>
      </c>
      <c r="P689">
        <v>1</v>
      </c>
      <c r="Q689">
        <v>4.5999999999999996</v>
      </c>
      <c r="R689">
        <v>0</v>
      </c>
      <c r="S689">
        <v>0</v>
      </c>
      <c r="T689">
        <v>4.9000000000000004</v>
      </c>
      <c r="U689">
        <v>0</v>
      </c>
      <c r="V689">
        <v>1</v>
      </c>
      <c r="W689">
        <v>0</v>
      </c>
      <c r="X689">
        <v>0</v>
      </c>
      <c r="Y689">
        <v>0</v>
      </c>
      <c r="Z689">
        <v>4.5999999999999996</v>
      </c>
      <c r="AA689">
        <v>0</v>
      </c>
      <c r="AB689">
        <v>0</v>
      </c>
      <c r="AC689">
        <v>1</v>
      </c>
      <c r="AD689">
        <v>0</v>
      </c>
      <c r="AE689">
        <v>0</v>
      </c>
      <c r="AF689">
        <v>0</v>
      </c>
      <c r="AG689">
        <v>0</v>
      </c>
      <c r="AH689">
        <v>0</v>
      </c>
      <c r="AI689">
        <v>1</v>
      </c>
      <c r="AJ689">
        <v>0</v>
      </c>
      <c r="AK689">
        <v>0</v>
      </c>
      <c r="AL689">
        <v>0</v>
      </c>
      <c r="AM689">
        <v>0</v>
      </c>
      <c r="AN689">
        <v>0</v>
      </c>
      <c r="AO689">
        <v>0</v>
      </c>
      <c r="AP689">
        <v>1</v>
      </c>
      <c r="AQ689">
        <v>0</v>
      </c>
      <c r="AR689">
        <v>4.9000000000000004</v>
      </c>
      <c r="AS689">
        <v>0</v>
      </c>
      <c r="AT689">
        <v>0</v>
      </c>
      <c r="AU689">
        <v>0</v>
      </c>
      <c r="AV689">
        <v>1</v>
      </c>
      <c r="AW689">
        <v>5</v>
      </c>
      <c r="AX689">
        <v>0</v>
      </c>
      <c r="AY689">
        <v>9.3000000000000007</v>
      </c>
      <c r="AZ689">
        <v>0</v>
      </c>
      <c r="BA689">
        <v>0</v>
      </c>
      <c r="BB689">
        <v>0</v>
      </c>
      <c r="BC689">
        <v>1</v>
      </c>
      <c r="BD689">
        <v>4.5999999999999996</v>
      </c>
      <c r="BE689">
        <v>0</v>
      </c>
      <c r="BF689">
        <v>0</v>
      </c>
      <c r="BG689">
        <v>4.9000000000000004</v>
      </c>
      <c r="BH689">
        <v>0</v>
      </c>
      <c r="BI689">
        <v>5</v>
      </c>
      <c r="BJ689">
        <v>5</v>
      </c>
      <c r="BK689">
        <v>4.9000000000000004</v>
      </c>
    </row>
    <row r="690" spans="1:63" x14ac:dyDescent="0.25">
      <c r="A690">
        <v>8</v>
      </c>
      <c r="B690" s="1">
        <v>8314</v>
      </c>
      <c r="C690" t="s">
        <v>768</v>
      </c>
      <c r="D690" t="s">
        <v>1574</v>
      </c>
      <c r="E690">
        <v>1</v>
      </c>
      <c r="F690" t="s">
        <v>13767</v>
      </c>
      <c r="G690">
        <v>220104005</v>
      </c>
      <c r="H690">
        <v>220104</v>
      </c>
      <c r="I690" t="s">
        <v>13768</v>
      </c>
      <c r="J690" t="s">
        <v>10393</v>
      </c>
      <c r="K690">
        <v>1</v>
      </c>
      <c r="L690">
        <v>0</v>
      </c>
      <c r="M690">
        <v>0</v>
      </c>
      <c r="N690">
        <v>0</v>
      </c>
      <c r="O690">
        <v>0</v>
      </c>
      <c r="P690">
        <v>1</v>
      </c>
      <c r="Q690">
        <v>0</v>
      </c>
      <c r="R690">
        <v>0</v>
      </c>
      <c r="S690">
        <v>0</v>
      </c>
      <c r="T690">
        <v>0</v>
      </c>
      <c r="U690">
        <v>0</v>
      </c>
      <c r="V690">
        <v>1</v>
      </c>
      <c r="W690">
        <v>0</v>
      </c>
      <c r="X690">
        <v>0</v>
      </c>
      <c r="Y690">
        <v>0</v>
      </c>
      <c r="Z690">
        <v>0</v>
      </c>
      <c r="AA690">
        <v>0</v>
      </c>
      <c r="AB690">
        <v>0</v>
      </c>
      <c r="AC690">
        <v>1</v>
      </c>
      <c r="AD690">
        <v>15</v>
      </c>
      <c r="AE690">
        <v>0</v>
      </c>
      <c r="AF690">
        <v>0</v>
      </c>
      <c r="AG690">
        <v>8</v>
      </c>
      <c r="AH690">
        <v>0</v>
      </c>
      <c r="AI690">
        <v>1</v>
      </c>
      <c r="AJ690">
        <v>7.3</v>
      </c>
      <c r="AK690">
        <v>0</v>
      </c>
      <c r="AL690">
        <v>0</v>
      </c>
      <c r="AM690">
        <v>0</v>
      </c>
      <c r="AN690">
        <v>0</v>
      </c>
      <c r="AO690">
        <v>0</v>
      </c>
      <c r="AP690">
        <v>1</v>
      </c>
      <c r="AQ690">
        <v>0</v>
      </c>
      <c r="AR690">
        <v>0</v>
      </c>
      <c r="AS690">
        <v>0</v>
      </c>
      <c r="AT690">
        <v>7.9</v>
      </c>
      <c r="AU690">
        <v>0</v>
      </c>
      <c r="AV690">
        <v>1</v>
      </c>
      <c r="AW690">
        <v>0</v>
      </c>
      <c r="AX690">
        <v>0</v>
      </c>
      <c r="AY690">
        <v>0</v>
      </c>
      <c r="AZ690">
        <v>0</v>
      </c>
      <c r="BA690">
        <v>0</v>
      </c>
      <c r="BB690">
        <v>15.1</v>
      </c>
      <c r="BC690">
        <v>15.1</v>
      </c>
      <c r="BD690">
        <v>0</v>
      </c>
      <c r="BE690">
        <v>0</v>
      </c>
      <c r="BF690">
        <v>0</v>
      </c>
      <c r="BG690">
        <v>0</v>
      </c>
      <c r="BH690">
        <v>0</v>
      </c>
      <c r="BI690">
        <v>1</v>
      </c>
      <c r="BJ690">
        <v>0</v>
      </c>
      <c r="BK690">
        <v>0</v>
      </c>
    </row>
    <row r="691" spans="1:63" x14ac:dyDescent="0.25">
      <c r="A691">
        <v>8</v>
      </c>
      <c r="B691" s="1">
        <v>8314</v>
      </c>
      <c r="C691" t="s">
        <v>768</v>
      </c>
      <c r="D691" t="s">
        <v>1574</v>
      </c>
      <c r="E691">
        <v>2</v>
      </c>
      <c r="F691" t="s">
        <v>13769</v>
      </c>
      <c r="G691">
        <v>220104005</v>
      </c>
      <c r="H691">
        <v>220104</v>
      </c>
      <c r="I691" t="s">
        <v>13768</v>
      </c>
      <c r="J691" t="s">
        <v>10393</v>
      </c>
      <c r="K691">
        <v>2</v>
      </c>
      <c r="L691">
        <v>0</v>
      </c>
      <c r="M691">
        <v>0</v>
      </c>
      <c r="N691">
        <v>0</v>
      </c>
      <c r="O691">
        <v>0</v>
      </c>
      <c r="P691">
        <v>1</v>
      </c>
      <c r="Q691">
        <v>0</v>
      </c>
      <c r="R691">
        <v>0</v>
      </c>
      <c r="S691">
        <v>16.5</v>
      </c>
      <c r="T691">
        <v>8</v>
      </c>
      <c r="U691">
        <v>0</v>
      </c>
      <c r="V691">
        <v>1</v>
      </c>
      <c r="W691">
        <v>0</v>
      </c>
      <c r="X691">
        <v>14.8</v>
      </c>
      <c r="Y691">
        <v>0</v>
      </c>
      <c r="Z691">
        <v>0</v>
      </c>
      <c r="AA691">
        <v>0</v>
      </c>
      <c r="AB691">
        <v>15.1</v>
      </c>
      <c r="AC691">
        <v>1</v>
      </c>
      <c r="AD691">
        <v>15</v>
      </c>
      <c r="AE691">
        <v>8.5</v>
      </c>
      <c r="AF691">
        <v>8.1999999999999993</v>
      </c>
      <c r="AG691">
        <v>8</v>
      </c>
      <c r="AH691">
        <v>0</v>
      </c>
      <c r="AI691">
        <v>1</v>
      </c>
      <c r="AJ691">
        <v>7.3</v>
      </c>
      <c r="AK691">
        <v>0</v>
      </c>
      <c r="AL691">
        <v>0</v>
      </c>
      <c r="AM691">
        <v>0</v>
      </c>
      <c r="AN691">
        <v>0</v>
      </c>
      <c r="AO691">
        <v>15.1</v>
      </c>
      <c r="AP691">
        <v>1</v>
      </c>
      <c r="AQ691">
        <v>15</v>
      </c>
      <c r="AR691">
        <v>8.4</v>
      </c>
      <c r="AS691">
        <v>0</v>
      </c>
      <c r="AT691">
        <v>7.9</v>
      </c>
      <c r="AU691">
        <v>0</v>
      </c>
      <c r="AV691">
        <v>1</v>
      </c>
      <c r="AW691">
        <v>0</v>
      </c>
      <c r="AX691">
        <v>44.3</v>
      </c>
      <c r="AY691">
        <v>0</v>
      </c>
      <c r="AZ691">
        <v>0</v>
      </c>
      <c r="BA691">
        <v>15.2</v>
      </c>
      <c r="BB691">
        <v>15.1</v>
      </c>
      <c r="BC691">
        <v>15.1</v>
      </c>
      <c r="BD691">
        <v>0</v>
      </c>
      <c r="BE691">
        <v>8.3000000000000007</v>
      </c>
      <c r="BF691">
        <v>0</v>
      </c>
      <c r="BG691">
        <v>0</v>
      </c>
      <c r="BH691">
        <v>0</v>
      </c>
      <c r="BI691">
        <v>7.4</v>
      </c>
      <c r="BJ691">
        <v>0</v>
      </c>
      <c r="BK691">
        <v>8</v>
      </c>
    </row>
    <row r="692" spans="1:63" x14ac:dyDescent="0.25">
      <c r="A692">
        <v>8</v>
      </c>
      <c r="B692" s="1">
        <v>8314</v>
      </c>
      <c r="C692" t="s">
        <v>768</v>
      </c>
      <c r="D692" t="s">
        <v>1574</v>
      </c>
      <c r="E692">
        <v>3</v>
      </c>
      <c r="F692" t="s">
        <v>13367</v>
      </c>
      <c r="G692">
        <v>220104005</v>
      </c>
      <c r="H692">
        <v>220104</v>
      </c>
      <c r="I692" t="s">
        <v>13768</v>
      </c>
      <c r="J692" t="s">
        <v>10393</v>
      </c>
      <c r="K692">
        <v>3</v>
      </c>
      <c r="L692">
        <v>0</v>
      </c>
      <c r="M692">
        <v>0</v>
      </c>
      <c r="N692">
        <v>0</v>
      </c>
      <c r="O692">
        <v>0</v>
      </c>
      <c r="P692">
        <v>1</v>
      </c>
      <c r="Q692">
        <v>0</v>
      </c>
      <c r="R692">
        <v>0</v>
      </c>
      <c r="S692">
        <v>16.5</v>
      </c>
      <c r="T692">
        <v>8</v>
      </c>
      <c r="U692">
        <v>0</v>
      </c>
      <c r="V692">
        <v>1</v>
      </c>
      <c r="W692">
        <v>0</v>
      </c>
      <c r="X692">
        <v>14.8</v>
      </c>
      <c r="Y692">
        <v>0</v>
      </c>
      <c r="Z692">
        <v>0</v>
      </c>
      <c r="AA692">
        <v>0</v>
      </c>
      <c r="AB692">
        <v>15.1</v>
      </c>
      <c r="AC692">
        <v>1</v>
      </c>
      <c r="AD692">
        <v>0</v>
      </c>
      <c r="AE692">
        <v>8.5</v>
      </c>
      <c r="AF692">
        <v>8.1999999999999993</v>
      </c>
      <c r="AG692">
        <v>0</v>
      </c>
      <c r="AH692">
        <v>0</v>
      </c>
      <c r="AI692">
        <v>1</v>
      </c>
      <c r="AJ692">
        <v>0</v>
      </c>
      <c r="AK692">
        <v>0</v>
      </c>
      <c r="AL692">
        <v>0</v>
      </c>
      <c r="AM692">
        <v>0</v>
      </c>
      <c r="AN692">
        <v>0</v>
      </c>
      <c r="AO692">
        <v>15.1</v>
      </c>
      <c r="AP692">
        <v>1</v>
      </c>
      <c r="AQ692">
        <v>15</v>
      </c>
      <c r="AR692">
        <v>8.4</v>
      </c>
      <c r="AS692">
        <v>0</v>
      </c>
      <c r="AT692">
        <v>0</v>
      </c>
      <c r="AU692">
        <v>0</v>
      </c>
      <c r="AV692">
        <v>1</v>
      </c>
      <c r="AW692">
        <v>0</v>
      </c>
      <c r="AX692">
        <v>44.3</v>
      </c>
      <c r="AY692">
        <v>0</v>
      </c>
      <c r="AZ692">
        <v>0</v>
      </c>
      <c r="BA692">
        <v>15.2</v>
      </c>
      <c r="BB692">
        <v>0</v>
      </c>
      <c r="BC692">
        <v>1</v>
      </c>
      <c r="BD692">
        <v>0</v>
      </c>
      <c r="BE692">
        <v>8.3000000000000007</v>
      </c>
      <c r="BF692">
        <v>0</v>
      </c>
      <c r="BG692">
        <v>0</v>
      </c>
      <c r="BH692">
        <v>0</v>
      </c>
      <c r="BI692">
        <v>7.4</v>
      </c>
      <c r="BJ692">
        <v>0</v>
      </c>
      <c r="BK692">
        <v>8</v>
      </c>
    </row>
    <row r="693" spans="1:63" x14ac:dyDescent="0.25">
      <c r="A693">
        <v>8</v>
      </c>
      <c r="B693" s="1">
        <v>8314</v>
      </c>
      <c r="C693" t="s">
        <v>768</v>
      </c>
      <c r="D693" t="s">
        <v>1574</v>
      </c>
      <c r="E693">
        <v>4</v>
      </c>
      <c r="F693" t="s">
        <v>13369</v>
      </c>
      <c r="G693">
        <v>220104005</v>
      </c>
      <c r="H693">
        <v>220104</v>
      </c>
      <c r="I693" t="s">
        <v>13768</v>
      </c>
      <c r="J693" t="s">
        <v>10393</v>
      </c>
      <c r="K693">
        <v>4</v>
      </c>
      <c r="L693">
        <v>0</v>
      </c>
      <c r="M693">
        <v>0</v>
      </c>
      <c r="N693">
        <v>0</v>
      </c>
      <c r="O693">
        <v>0</v>
      </c>
      <c r="P693">
        <v>1</v>
      </c>
      <c r="Q693">
        <v>0</v>
      </c>
      <c r="R693">
        <v>0</v>
      </c>
      <c r="S693">
        <v>0</v>
      </c>
      <c r="T693">
        <v>0</v>
      </c>
      <c r="U693">
        <v>0</v>
      </c>
      <c r="V693">
        <v>1</v>
      </c>
      <c r="W693">
        <v>0</v>
      </c>
      <c r="X693">
        <v>0</v>
      </c>
      <c r="Y693">
        <v>0</v>
      </c>
      <c r="Z693">
        <v>0</v>
      </c>
      <c r="AA693">
        <v>0</v>
      </c>
      <c r="AB693">
        <v>0</v>
      </c>
      <c r="AC693">
        <v>1</v>
      </c>
      <c r="AD693">
        <v>15</v>
      </c>
      <c r="AE693">
        <v>0</v>
      </c>
      <c r="AF693">
        <v>0</v>
      </c>
      <c r="AG693">
        <v>8</v>
      </c>
      <c r="AH693">
        <v>0</v>
      </c>
      <c r="AI693">
        <v>1</v>
      </c>
      <c r="AJ693">
        <v>7.3</v>
      </c>
      <c r="AK693">
        <v>0</v>
      </c>
      <c r="AL693">
        <v>0</v>
      </c>
      <c r="AM693">
        <v>0</v>
      </c>
      <c r="AN693">
        <v>0</v>
      </c>
      <c r="AO693">
        <v>0</v>
      </c>
      <c r="AP693">
        <v>1</v>
      </c>
      <c r="AQ693">
        <v>0</v>
      </c>
      <c r="AR693">
        <v>0</v>
      </c>
      <c r="AS693">
        <v>0</v>
      </c>
      <c r="AT693">
        <v>7.9</v>
      </c>
      <c r="AU693">
        <v>0</v>
      </c>
      <c r="AV693">
        <v>1</v>
      </c>
      <c r="AW693">
        <v>0</v>
      </c>
      <c r="AX693">
        <v>0</v>
      </c>
      <c r="AY693">
        <v>0</v>
      </c>
      <c r="AZ693">
        <v>0</v>
      </c>
      <c r="BA693">
        <v>0</v>
      </c>
      <c r="BB693">
        <v>15.1</v>
      </c>
      <c r="BC693">
        <v>15.1</v>
      </c>
      <c r="BD693">
        <v>0</v>
      </c>
      <c r="BE693">
        <v>0</v>
      </c>
      <c r="BF693">
        <v>0</v>
      </c>
      <c r="BG693">
        <v>0</v>
      </c>
      <c r="BH693">
        <v>0</v>
      </c>
      <c r="BI693">
        <v>1</v>
      </c>
      <c r="BJ693">
        <v>0</v>
      </c>
      <c r="BK693">
        <v>0</v>
      </c>
    </row>
    <row r="694" spans="1:63" x14ac:dyDescent="0.25">
      <c r="A694">
        <v>9</v>
      </c>
      <c r="B694" s="1">
        <v>9101</v>
      </c>
      <c r="C694" t="s">
        <v>762</v>
      </c>
      <c r="D694" t="s">
        <v>1577</v>
      </c>
      <c r="E694">
        <v>1</v>
      </c>
      <c r="F694" t="s">
        <v>13767</v>
      </c>
      <c r="G694">
        <v>220104005</v>
      </c>
      <c r="H694">
        <v>220104</v>
      </c>
      <c r="I694" t="s">
        <v>13768</v>
      </c>
      <c r="J694" t="s">
        <v>10393</v>
      </c>
      <c r="K694">
        <v>1</v>
      </c>
      <c r="L694">
        <v>0.4</v>
      </c>
      <c r="M694">
        <v>0</v>
      </c>
      <c r="N694">
        <v>0</v>
      </c>
      <c r="O694">
        <v>0.4</v>
      </c>
      <c r="P694">
        <v>0.7</v>
      </c>
      <c r="Q694">
        <v>1</v>
      </c>
      <c r="R694">
        <v>0.3</v>
      </c>
      <c r="S694">
        <v>0.7</v>
      </c>
      <c r="T694">
        <v>0</v>
      </c>
      <c r="U694">
        <v>0.3</v>
      </c>
      <c r="V694">
        <v>1</v>
      </c>
      <c r="W694">
        <v>0.3</v>
      </c>
      <c r="X694">
        <v>0</v>
      </c>
      <c r="Y694">
        <v>0</v>
      </c>
      <c r="Z694">
        <v>0.4</v>
      </c>
      <c r="AA694">
        <v>0</v>
      </c>
      <c r="AB694">
        <v>0.7</v>
      </c>
      <c r="AC694">
        <v>1</v>
      </c>
      <c r="AD694">
        <v>0.3</v>
      </c>
      <c r="AE694">
        <v>0.7</v>
      </c>
      <c r="AF694">
        <v>0</v>
      </c>
      <c r="AG694">
        <v>0</v>
      </c>
      <c r="AH694">
        <v>0.7</v>
      </c>
      <c r="AI694">
        <v>0.7</v>
      </c>
      <c r="AJ694">
        <v>0.3</v>
      </c>
      <c r="AK694">
        <v>1</v>
      </c>
      <c r="AL694">
        <v>0</v>
      </c>
      <c r="AM694">
        <v>0</v>
      </c>
      <c r="AN694">
        <v>1.1000000000000001</v>
      </c>
      <c r="AO694">
        <v>0.4</v>
      </c>
      <c r="AP694">
        <v>0.4</v>
      </c>
      <c r="AQ694">
        <v>0.3</v>
      </c>
      <c r="AR694">
        <v>0.9</v>
      </c>
      <c r="AS694">
        <v>0.6</v>
      </c>
      <c r="AT694">
        <v>0</v>
      </c>
      <c r="AU694">
        <v>1.5</v>
      </c>
      <c r="AV694">
        <v>0.9</v>
      </c>
      <c r="AW694">
        <v>0</v>
      </c>
      <c r="AX694">
        <v>0.7</v>
      </c>
      <c r="AY694">
        <v>0</v>
      </c>
      <c r="AZ694">
        <v>0.7</v>
      </c>
      <c r="BA694">
        <v>0.7</v>
      </c>
      <c r="BB694">
        <v>0.4</v>
      </c>
      <c r="BC694">
        <v>0.4</v>
      </c>
      <c r="BD694">
        <v>0.7</v>
      </c>
      <c r="BE694">
        <v>0.3</v>
      </c>
      <c r="BF694">
        <v>0.6</v>
      </c>
      <c r="BG694">
        <v>0.9</v>
      </c>
      <c r="BH694">
        <v>1.5</v>
      </c>
      <c r="BI694">
        <v>1.4</v>
      </c>
      <c r="BJ694">
        <v>0.6</v>
      </c>
      <c r="BK694">
        <v>0</v>
      </c>
    </row>
    <row r="695" spans="1:63" x14ac:dyDescent="0.25">
      <c r="A695">
        <v>9</v>
      </c>
      <c r="B695" s="1">
        <v>9101</v>
      </c>
      <c r="C695" t="s">
        <v>762</v>
      </c>
      <c r="D695" t="s">
        <v>1577</v>
      </c>
      <c r="E695">
        <v>2</v>
      </c>
      <c r="F695" t="s">
        <v>13769</v>
      </c>
      <c r="G695">
        <v>220104005</v>
      </c>
      <c r="H695">
        <v>220104</v>
      </c>
      <c r="I695" t="s">
        <v>13768</v>
      </c>
      <c r="J695" t="s">
        <v>10393</v>
      </c>
      <c r="K695">
        <v>2</v>
      </c>
      <c r="L695">
        <v>2.9</v>
      </c>
      <c r="M695">
        <v>2.9</v>
      </c>
      <c r="N695">
        <v>6.5</v>
      </c>
      <c r="O695">
        <v>5.3</v>
      </c>
      <c r="P695">
        <v>4.5999999999999996</v>
      </c>
      <c r="Q695">
        <v>6.3</v>
      </c>
      <c r="R695">
        <v>3.7</v>
      </c>
      <c r="S695">
        <v>4.5999999999999996</v>
      </c>
      <c r="T695">
        <v>2.1</v>
      </c>
      <c r="U695">
        <v>4.0999999999999996</v>
      </c>
      <c r="V695">
        <v>2.9</v>
      </c>
      <c r="W695">
        <v>4.9000000000000004</v>
      </c>
      <c r="X695">
        <v>9.6</v>
      </c>
      <c r="Y695">
        <v>5.5</v>
      </c>
      <c r="Z695">
        <v>2.9</v>
      </c>
      <c r="AA695">
        <v>4.3</v>
      </c>
      <c r="AB695">
        <v>6.4</v>
      </c>
      <c r="AC695">
        <v>4.2</v>
      </c>
      <c r="AD695">
        <v>3.8</v>
      </c>
      <c r="AE695">
        <v>4.5999999999999996</v>
      </c>
      <c r="AF695">
        <v>4.8</v>
      </c>
      <c r="AG695">
        <v>3.6</v>
      </c>
      <c r="AH695">
        <v>2.9</v>
      </c>
      <c r="AI695">
        <v>4.3</v>
      </c>
      <c r="AJ695">
        <v>3.1</v>
      </c>
      <c r="AK695">
        <v>4.5999999999999996</v>
      </c>
      <c r="AL695">
        <v>5.5</v>
      </c>
      <c r="AM695">
        <v>6.5</v>
      </c>
      <c r="AN695">
        <v>5.4</v>
      </c>
      <c r="AO695">
        <v>7.8</v>
      </c>
      <c r="AP695">
        <v>4.9000000000000004</v>
      </c>
      <c r="AQ695">
        <v>4.5</v>
      </c>
      <c r="AR695">
        <v>5.5</v>
      </c>
      <c r="AS695">
        <v>3.3</v>
      </c>
      <c r="AT695">
        <v>3</v>
      </c>
      <c r="AU695">
        <v>6.4</v>
      </c>
      <c r="AV695">
        <v>3.8</v>
      </c>
      <c r="AW695">
        <v>3.4</v>
      </c>
      <c r="AX695">
        <v>6.3</v>
      </c>
      <c r="AY695">
        <v>2.6</v>
      </c>
      <c r="AZ695">
        <v>5.4</v>
      </c>
      <c r="BA695">
        <v>5.4</v>
      </c>
      <c r="BB695">
        <v>6</v>
      </c>
      <c r="BC695">
        <v>6.7</v>
      </c>
      <c r="BD695">
        <v>3.8</v>
      </c>
      <c r="BE695">
        <v>3.4</v>
      </c>
      <c r="BF695">
        <v>3</v>
      </c>
      <c r="BG695">
        <v>4.7</v>
      </c>
      <c r="BH695">
        <v>5</v>
      </c>
      <c r="BI695">
        <v>4.3</v>
      </c>
      <c r="BJ695">
        <v>7.4</v>
      </c>
      <c r="BK695">
        <v>2.1</v>
      </c>
    </row>
    <row r="696" spans="1:63" x14ac:dyDescent="0.25">
      <c r="A696">
        <v>9</v>
      </c>
      <c r="B696" s="1">
        <v>9101</v>
      </c>
      <c r="C696" t="s">
        <v>762</v>
      </c>
      <c r="D696" t="s">
        <v>1577</v>
      </c>
      <c r="E696">
        <v>3</v>
      </c>
      <c r="F696" t="s">
        <v>13367</v>
      </c>
      <c r="G696">
        <v>220104005</v>
      </c>
      <c r="H696">
        <v>220104</v>
      </c>
      <c r="I696" t="s">
        <v>13768</v>
      </c>
      <c r="J696" t="s">
        <v>10393</v>
      </c>
      <c r="K696">
        <v>3</v>
      </c>
      <c r="L696">
        <v>2.6</v>
      </c>
      <c r="M696">
        <v>2.9</v>
      </c>
      <c r="N696">
        <v>6.5</v>
      </c>
      <c r="O696">
        <v>5</v>
      </c>
      <c r="P696">
        <v>3.9</v>
      </c>
      <c r="Q696">
        <v>5.2</v>
      </c>
      <c r="R696">
        <v>3.4</v>
      </c>
      <c r="S696">
        <v>4</v>
      </c>
      <c r="T696">
        <v>2.1</v>
      </c>
      <c r="U696">
        <v>3.8</v>
      </c>
      <c r="V696">
        <v>2.9</v>
      </c>
      <c r="W696">
        <v>4.5999999999999996</v>
      </c>
      <c r="X696">
        <v>9.6</v>
      </c>
      <c r="Y696">
        <v>5.5</v>
      </c>
      <c r="Z696">
        <v>2.5</v>
      </c>
      <c r="AA696">
        <v>4.3</v>
      </c>
      <c r="AB696">
        <v>5.7</v>
      </c>
      <c r="AC696">
        <v>4.2</v>
      </c>
      <c r="AD696">
        <v>3.5</v>
      </c>
      <c r="AE696">
        <v>4</v>
      </c>
      <c r="AF696">
        <v>4.8</v>
      </c>
      <c r="AG696">
        <v>3.6</v>
      </c>
      <c r="AH696">
        <v>2.4</v>
      </c>
      <c r="AI696">
        <v>3.8</v>
      </c>
      <c r="AJ696">
        <v>2.9</v>
      </c>
      <c r="AK696">
        <v>3.6</v>
      </c>
      <c r="AL696">
        <v>5.5</v>
      </c>
      <c r="AM696">
        <v>6.5</v>
      </c>
      <c r="AN696">
        <v>4.3</v>
      </c>
      <c r="AO696">
        <v>7.5</v>
      </c>
      <c r="AP696">
        <v>4.5999999999999996</v>
      </c>
      <c r="AQ696">
        <v>4.2</v>
      </c>
      <c r="AR696">
        <v>4.5999999999999996</v>
      </c>
      <c r="AS696">
        <v>2.7</v>
      </c>
      <c r="AT696">
        <v>3</v>
      </c>
      <c r="AU696">
        <v>5.3</v>
      </c>
      <c r="AV696">
        <v>2.9</v>
      </c>
      <c r="AW696">
        <v>3.4</v>
      </c>
      <c r="AX696">
        <v>5.3</v>
      </c>
      <c r="AY696">
        <v>2.6</v>
      </c>
      <c r="AZ696">
        <v>4.7</v>
      </c>
      <c r="BA696">
        <v>4.7</v>
      </c>
      <c r="BB696">
        <v>5.7</v>
      </c>
      <c r="BC696">
        <v>6.3</v>
      </c>
      <c r="BD696">
        <v>3.1</v>
      </c>
      <c r="BE696">
        <v>3.1</v>
      </c>
      <c r="BF696">
        <v>2.7</v>
      </c>
      <c r="BG696">
        <v>3.9</v>
      </c>
      <c r="BH696">
        <v>3.5</v>
      </c>
      <c r="BI696">
        <v>2.9</v>
      </c>
      <c r="BJ696">
        <v>6.8</v>
      </c>
      <c r="BK696">
        <v>2.1</v>
      </c>
    </row>
    <row r="697" spans="1:63" x14ac:dyDescent="0.25">
      <c r="A697">
        <v>9</v>
      </c>
      <c r="B697" s="1">
        <v>9101</v>
      </c>
      <c r="C697" t="s">
        <v>762</v>
      </c>
      <c r="D697" t="s">
        <v>1577</v>
      </c>
      <c r="E697">
        <v>4</v>
      </c>
      <c r="F697" t="s">
        <v>13369</v>
      </c>
      <c r="G697">
        <v>220104005</v>
      </c>
      <c r="H697">
        <v>220104</v>
      </c>
      <c r="I697" t="s">
        <v>13768</v>
      </c>
      <c r="J697" t="s">
        <v>10393</v>
      </c>
      <c r="K697">
        <v>4</v>
      </c>
      <c r="L697">
        <v>0.4</v>
      </c>
      <c r="M697">
        <v>0</v>
      </c>
      <c r="N697">
        <v>0</v>
      </c>
      <c r="O697">
        <v>0.4</v>
      </c>
      <c r="P697">
        <v>0.7</v>
      </c>
      <c r="Q697">
        <v>1</v>
      </c>
      <c r="R697">
        <v>0.3</v>
      </c>
      <c r="S697">
        <v>0.6</v>
      </c>
      <c r="T697">
        <v>0</v>
      </c>
      <c r="U697">
        <v>0.3</v>
      </c>
      <c r="V697">
        <v>1</v>
      </c>
      <c r="W697">
        <v>0.3</v>
      </c>
      <c r="X697">
        <v>0</v>
      </c>
      <c r="Y697">
        <v>0</v>
      </c>
      <c r="Z697">
        <v>0.4</v>
      </c>
      <c r="AA697">
        <v>0</v>
      </c>
      <c r="AB697">
        <v>0.7</v>
      </c>
      <c r="AC697">
        <v>1</v>
      </c>
      <c r="AD697">
        <v>0.3</v>
      </c>
      <c r="AE697">
        <v>0.6</v>
      </c>
      <c r="AF697">
        <v>0</v>
      </c>
      <c r="AG697">
        <v>0</v>
      </c>
      <c r="AH697">
        <v>0.6</v>
      </c>
      <c r="AI697">
        <v>0.6</v>
      </c>
      <c r="AJ697">
        <v>0.3</v>
      </c>
      <c r="AK697">
        <v>1</v>
      </c>
      <c r="AL697">
        <v>0</v>
      </c>
      <c r="AM697">
        <v>0</v>
      </c>
      <c r="AN697">
        <v>1.1000000000000001</v>
      </c>
      <c r="AO697">
        <v>0.4</v>
      </c>
      <c r="AP697">
        <v>0.4</v>
      </c>
      <c r="AQ697">
        <v>0.3</v>
      </c>
      <c r="AR697">
        <v>0.9</v>
      </c>
      <c r="AS697">
        <v>0.6</v>
      </c>
      <c r="AT697">
        <v>0</v>
      </c>
      <c r="AU697">
        <v>1.2</v>
      </c>
      <c r="AV697">
        <v>0.9</v>
      </c>
      <c r="AW697">
        <v>0</v>
      </c>
      <c r="AX697">
        <v>1</v>
      </c>
      <c r="AY697">
        <v>0</v>
      </c>
      <c r="AZ697">
        <v>0.7</v>
      </c>
      <c r="BA697">
        <v>0.7</v>
      </c>
      <c r="BB697">
        <v>0.4</v>
      </c>
      <c r="BC697">
        <v>0.4</v>
      </c>
      <c r="BD697">
        <v>0.7</v>
      </c>
      <c r="BE697">
        <v>0.3</v>
      </c>
      <c r="BF697">
        <v>0.3</v>
      </c>
      <c r="BG697">
        <v>0.9</v>
      </c>
      <c r="BH697">
        <v>1.5</v>
      </c>
      <c r="BI697">
        <v>1.4</v>
      </c>
      <c r="BJ697">
        <v>0.6</v>
      </c>
      <c r="BK697">
        <v>0</v>
      </c>
    </row>
    <row r="698" spans="1:63" x14ac:dyDescent="0.25">
      <c r="A698">
        <v>9</v>
      </c>
      <c r="B698" s="1">
        <v>9102</v>
      </c>
      <c r="C698" t="s">
        <v>762</v>
      </c>
      <c r="D698" t="s">
        <v>1580</v>
      </c>
      <c r="E698">
        <v>1</v>
      </c>
      <c r="F698" t="s">
        <v>13767</v>
      </c>
      <c r="G698">
        <v>220104005</v>
      </c>
      <c r="H698">
        <v>220104</v>
      </c>
      <c r="I698" t="s">
        <v>13768</v>
      </c>
      <c r="J698" t="s">
        <v>10393</v>
      </c>
      <c r="K698">
        <v>1</v>
      </c>
      <c r="L698">
        <v>0</v>
      </c>
      <c r="M698">
        <v>7.9</v>
      </c>
      <c r="N698">
        <v>0</v>
      </c>
      <c r="O698">
        <v>0</v>
      </c>
      <c r="P698">
        <v>3.9</v>
      </c>
      <c r="Q698">
        <v>0</v>
      </c>
      <c r="R698">
        <v>0</v>
      </c>
      <c r="S698">
        <v>3.9</v>
      </c>
      <c r="T698">
        <v>0</v>
      </c>
      <c r="U698">
        <v>0</v>
      </c>
      <c r="V698">
        <v>1</v>
      </c>
      <c r="W698">
        <v>0</v>
      </c>
      <c r="X698">
        <v>0</v>
      </c>
      <c r="Y698">
        <v>0</v>
      </c>
      <c r="Z698">
        <v>0</v>
      </c>
      <c r="AA698">
        <v>0</v>
      </c>
      <c r="AB698">
        <v>3.9</v>
      </c>
      <c r="AC698">
        <v>11.8</v>
      </c>
      <c r="AD698">
        <v>7.9</v>
      </c>
      <c r="AE698">
        <v>4</v>
      </c>
      <c r="AF698">
        <v>0</v>
      </c>
      <c r="AG698">
        <v>0</v>
      </c>
      <c r="AH698">
        <v>0</v>
      </c>
      <c r="AI698">
        <v>1</v>
      </c>
      <c r="AJ698">
        <v>0</v>
      </c>
      <c r="AK698">
        <v>0</v>
      </c>
      <c r="AL698">
        <v>0</v>
      </c>
      <c r="AM698">
        <v>0</v>
      </c>
      <c r="AN698">
        <v>0</v>
      </c>
      <c r="AO698">
        <v>0</v>
      </c>
      <c r="AP698">
        <v>1</v>
      </c>
      <c r="AQ698">
        <v>0</v>
      </c>
      <c r="AR698">
        <v>0</v>
      </c>
      <c r="AS698">
        <v>0</v>
      </c>
      <c r="AT698">
        <v>0</v>
      </c>
      <c r="AU698">
        <v>0</v>
      </c>
      <c r="AV698">
        <v>4</v>
      </c>
      <c r="AW698">
        <v>0</v>
      </c>
      <c r="AX698">
        <v>0</v>
      </c>
      <c r="AY698">
        <v>0</v>
      </c>
      <c r="AZ698">
        <v>0</v>
      </c>
      <c r="BA698">
        <v>0</v>
      </c>
      <c r="BB698">
        <v>0</v>
      </c>
      <c r="BC698">
        <v>1</v>
      </c>
      <c r="BD698">
        <v>3.9</v>
      </c>
      <c r="BE698">
        <v>4</v>
      </c>
      <c r="BF698">
        <v>0</v>
      </c>
      <c r="BG698">
        <v>0</v>
      </c>
      <c r="BH698">
        <v>0</v>
      </c>
      <c r="BI698">
        <v>4</v>
      </c>
      <c r="BJ698">
        <v>0</v>
      </c>
      <c r="BK698">
        <v>0</v>
      </c>
    </row>
    <row r="699" spans="1:63" x14ac:dyDescent="0.25">
      <c r="A699">
        <v>9</v>
      </c>
      <c r="B699" s="1">
        <v>9102</v>
      </c>
      <c r="C699" t="s">
        <v>762</v>
      </c>
      <c r="D699" t="s">
        <v>1580</v>
      </c>
      <c r="E699">
        <v>2</v>
      </c>
      <c r="F699" t="s">
        <v>13769</v>
      </c>
      <c r="G699">
        <v>220104005</v>
      </c>
      <c r="H699">
        <v>220104</v>
      </c>
      <c r="I699" t="s">
        <v>13768</v>
      </c>
      <c r="J699" t="s">
        <v>10393</v>
      </c>
      <c r="K699">
        <v>2</v>
      </c>
      <c r="L699">
        <v>11.8</v>
      </c>
      <c r="M699">
        <v>15.7</v>
      </c>
      <c r="N699">
        <v>3.9</v>
      </c>
      <c r="O699">
        <v>3.9</v>
      </c>
      <c r="P699">
        <v>7.9</v>
      </c>
      <c r="Q699">
        <v>3.9</v>
      </c>
      <c r="R699">
        <v>0</v>
      </c>
      <c r="S699">
        <v>4</v>
      </c>
      <c r="T699">
        <v>8</v>
      </c>
      <c r="U699">
        <v>12</v>
      </c>
      <c r="V699">
        <v>12.1</v>
      </c>
      <c r="W699">
        <v>8.1</v>
      </c>
      <c r="X699">
        <v>0</v>
      </c>
      <c r="Y699">
        <v>0</v>
      </c>
      <c r="Z699">
        <v>11.8</v>
      </c>
      <c r="AA699">
        <v>7.9</v>
      </c>
      <c r="AB699">
        <v>7.9</v>
      </c>
      <c r="AC699">
        <v>3.9</v>
      </c>
      <c r="AD699">
        <v>7.9</v>
      </c>
      <c r="AE699">
        <v>7.9</v>
      </c>
      <c r="AF699">
        <v>0</v>
      </c>
      <c r="AG699">
        <v>4</v>
      </c>
      <c r="AH699">
        <v>12</v>
      </c>
      <c r="AI699">
        <v>4</v>
      </c>
      <c r="AJ699">
        <v>0</v>
      </c>
      <c r="AK699">
        <v>0</v>
      </c>
      <c r="AL699">
        <v>3.9</v>
      </c>
      <c r="AM699">
        <v>0</v>
      </c>
      <c r="AN699">
        <v>7.9</v>
      </c>
      <c r="AO699">
        <v>3.9</v>
      </c>
      <c r="AP699">
        <v>7.9</v>
      </c>
      <c r="AQ699">
        <v>3.9</v>
      </c>
      <c r="AR699">
        <v>4</v>
      </c>
      <c r="AS699">
        <v>19.899999999999999</v>
      </c>
      <c r="AT699">
        <v>0</v>
      </c>
      <c r="AU699">
        <v>0</v>
      </c>
      <c r="AV699">
        <v>4</v>
      </c>
      <c r="AW699">
        <v>4.0999999999999996</v>
      </c>
      <c r="AX699">
        <v>0</v>
      </c>
      <c r="AY699">
        <v>3.9</v>
      </c>
      <c r="AZ699">
        <v>7.9</v>
      </c>
      <c r="BA699">
        <v>3.9</v>
      </c>
      <c r="BB699">
        <v>7.9</v>
      </c>
      <c r="BC699">
        <v>1</v>
      </c>
      <c r="BD699">
        <v>11.8</v>
      </c>
      <c r="BE699">
        <v>7.9</v>
      </c>
      <c r="BF699">
        <v>0</v>
      </c>
      <c r="BG699">
        <v>4</v>
      </c>
      <c r="BH699">
        <v>8</v>
      </c>
      <c r="BI699">
        <v>12.1</v>
      </c>
      <c r="BJ699">
        <v>4.0999999999999996</v>
      </c>
      <c r="BK699">
        <v>8</v>
      </c>
    </row>
    <row r="700" spans="1:63" x14ac:dyDescent="0.25">
      <c r="A700">
        <v>9</v>
      </c>
      <c r="B700" s="1">
        <v>9102</v>
      </c>
      <c r="C700" t="s">
        <v>762</v>
      </c>
      <c r="D700" t="s">
        <v>1580</v>
      </c>
      <c r="E700">
        <v>3</v>
      </c>
      <c r="F700" t="s">
        <v>13367</v>
      </c>
      <c r="G700">
        <v>220104005</v>
      </c>
      <c r="H700">
        <v>220104</v>
      </c>
      <c r="I700" t="s">
        <v>13768</v>
      </c>
      <c r="J700" t="s">
        <v>10393</v>
      </c>
      <c r="K700">
        <v>3</v>
      </c>
      <c r="L700">
        <v>11.8</v>
      </c>
      <c r="M700">
        <v>7.9</v>
      </c>
      <c r="N700">
        <v>3.9</v>
      </c>
      <c r="O700">
        <v>3.9</v>
      </c>
      <c r="P700">
        <v>3.9</v>
      </c>
      <c r="Q700">
        <v>3.9</v>
      </c>
      <c r="R700">
        <v>0</v>
      </c>
      <c r="S700">
        <v>0</v>
      </c>
      <c r="T700">
        <v>8</v>
      </c>
      <c r="U700">
        <v>12</v>
      </c>
      <c r="V700">
        <v>12.1</v>
      </c>
      <c r="W700">
        <v>8.1</v>
      </c>
      <c r="X700">
        <v>0</v>
      </c>
      <c r="Y700">
        <v>0</v>
      </c>
      <c r="Z700">
        <v>11.8</v>
      </c>
      <c r="AA700">
        <v>7.9</v>
      </c>
      <c r="AB700">
        <v>7.9</v>
      </c>
      <c r="AC700">
        <v>3.9</v>
      </c>
      <c r="AD700">
        <v>7.9</v>
      </c>
      <c r="AE700">
        <v>4</v>
      </c>
      <c r="AF700">
        <v>0</v>
      </c>
      <c r="AG700">
        <v>4</v>
      </c>
      <c r="AH700">
        <v>12</v>
      </c>
      <c r="AI700">
        <v>4</v>
      </c>
      <c r="AJ700">
        <v>0</v>
      </c>
      <c r="AK700">
        <v>0</v>
      </c>
      <c r="AL700">
        <v>3.9</v>
      </c>
      <c r="AM700">
        <v>0</v>
      </c>
      <c r="AN700">
        <v>7.9</v>
      </c>
      <c r="AO700">
        <v>3.9</v>
      </c>
      <c r="AP700">
        <v>7.9</v>
      </c>
      <c r="AQ700">
        <v>3.9</v>
      </c>
      <c r="AR700">
        <v>4</v>
      </c>
      <c r="AS700">
        <v>19.899999999999999</v>
      </c>
      <c r="AT700">
        <v>0</v>
      </c>
      <c r="AU700">
        <v>0</v>
      </c>
      <c r="AV700">
        <v>1</v>
      </c>
      <c r="AW700">
        <v>4.0999999999999996</v>
      </c>
      <c r="AX700">
        <v>0</v>
      </c>
      <c r="AY700">
        <v>3.9</v>
      </c>
      <c r="AZ700">
        <v>7.9</v>
      </c>
      <c r="BA700">
        <v>3.9</v>
      </c>
      <c r="BB700">
        <v>7.9</v>
      </c>
      <c r="BC700">
        <v>1</v>
      </c>
      <c r="BD700">
        <v>7.9</v>
      </c>
      <c r="BE700">
        <v>4</v>
      </c>
      <c r="BF700">
        <v>0</v>
      </c>
      <c r="BG700">
        <v>4</v>
      </c>
      <c r="BH700">
        <v>8</v>
      </c>
      <c r="BI700">
        <v>4</v>
      </c>
      <c r="BJ700">
        <v>4.0999999999999996</v>
      </c>
      <c r="BK700">
        <v>8</v>
      </c>
    </row>
    <row r="701" spans="1:63" x14ac:dyDescent="0.25">
      <c r="A701">
        <v>9</v>
      </c>
      <c r="B701" s="1">
        <v>9102</v>
      </c>
      <c r="C701" t="s">
        <v>762</v>
      </c>
      <c r="D701" t="s">
        <v>1580</v>
      </c>
      <c r="E701">
        <v>4</v>
      </c>
      <c r="F701" t="s">
        <v>13369</v>
      </c>
      <c r="G701">
        <v>220104005</v>
      </c>
      <c r="H701">
        <v>220104</v>
      </c>
      <c r="I701" t="s">
        <v>13768</v>
      </c>
      <c r="J701" t="s">
        <v>10393</v>
      </c>
      <c r="K701">
        <v>4</v>
      </c>
      <c r="L701">
        <v>0</v>
      </c>
      <c r="M701">
        <v>7.9</v>
      </c>
      <c r="N701">
        <v>0</v>
      </c>
      <c r="O701">
        <v>0</v>
      </c>
      <c r="P701">
        <v>3.9</v>
      </c>
      <c r="Q701">
        <v>0</v>
      </c>
      <c r="R701">
        <v>0</v>
      </c>
      <c r="S701">
        <v>4</v>
      </c>
      <c r="T701">
        <v>0</v>
      </c>
      <c r="U701">
        <v>0</v>
      </c>
      <c r="V701">
        <v>1</v>
      </c>
      <c r="W701">
        <v>0</v>
      </c>
      <c r="X701">
        <v>0</v>
      </c>
      <c r="Y701">
        <v>0</v>
      </c>
      <c r="Z701">
        <v>0</v>
      </c>
      <c r="AA701">
        <v>0</v>
      </c>
      <c r="AB701">
        <v>3.9</v>
      </c>
      <c r="AC701">
        <v>3.9</v>
      </c>
      <c r="AD701">
        <v>7.9</v>
      </c>
      <c r="AE701">
        <v>4</v>
      </c>
      <c r="AF701">
        <v>0</v>
      </c>
      <c r="AG701">
        <v>0</v>
      </c>
      <c r="AH701">
        <v>0</v>
      </c>
      <c r="AI701">
        <v>1</v>
      </c>
      <c r="AJ701">
        <v>0</v>
      </c>
      <c r="AK701">
        <v>0</v>
      </c>
      <c r="AL701">
        <v>0</v>
      </c>
      <c r="AM701">
        <v>0</v>
      </c>
      <c r="AN701">
        <v>0</v>
      </c>
      <c r="AO701">
        <v>0</v>
      </c>
      <c r="AP701">
        <v>1</v>
      </c>
      <c r="AQ701">
        <v>0</v>
      </c>
      <c r="AR701">
        <v>0</v>
      </c>
      <c r="AS701">
        <v>0</v>
      </c>
      <c r="AT701">
        <v>0</v>
      </c>
      <c r="AU701">
        <v>0</v>
      </c>
      <c r="AV701">
        <v>4</v>
      </c>
      <c r="AW701">
        <v>0</v>
      </c>
      <c r="AX701">
        <v>0</v>
      </c>
      <c r="AY701">
        <v>0</v>
      </c>
      <c r="AZ701">
        <v>0</v>
      </c>
      <c r="BA701">
        <v>0</v>
      </c>
      <c r="BB701">
        <v>0</v>
      </c>
      <c r="BC701">
        <v>1</v>
      </c>
      <c r="BD701">
        <v>3.9</v>
      </c>
      <c r="BE701">
        <v>4</v>
      </c>
      <c r="BF701">
        <v>0</v>
      </c>
      <c r="BG701">
        <v>0</v>
      </c>
      <c r="BH701">
        <v>0</v>
      </c>
      <c r="BI701">
        <v>8.1</v>
      </c>
      <c r="BJ701">
        <v>0</v>
      </c>
      <c r="BK701">
        <v>0</v>
      </c>
    </row>
    <row r="702" spans="1:63" x14ac:dyDescent="0.25">
      <c r="A702">
        <v>9</v>
      </c>
      <c r="B702" s="1">
        <v>9103</v>
      </c>
      <c r="C702" t="s">
        <v>762</v>
      </c>
      <c r="D702" t="s">
        <v>1583</v>
      </c>
      <c r="E702">
        <v>1</v>
      </c>
      <c r="F702" t="s">
        <v>13767</v>
      </c>
      <c r="G702">
        <v>220104005</v>
      </c>
      <c r="H702">
        <v>220104</v>
      </c>
      <c r="I702" t="s">
        <v>13768</v>
      </c>
      <c r="J702" t="s">
        <v>10393</v>
      </c>
      <c r="K702">
        <v>1</v>
      </c>
      <c r="L702">
        <v>0</v>
      </c>
      <c r="M702">
        <v>0</v>
      </c>
      <c r="N702">
        <v>0</v>
      </c>
      <c r="O702">
        <v>0</v>
      </c>
      <c r="P702">
        <v>1</v>
      </c>
      <c r="Q702">
        <v>0</v>
      </c>
      <c r="R702">
        <v>0</v>
      </c>
      <c r="S702">
        <v>0</v>
      </c>
      <c r="T702">
        <v>0</v>
      </c>
      <c r="U702">
        <v>5.6</v>
      </c>
      <c r="V702">
        <v>1</v>
      </c>
      <c r="W702">
        <v>0</v>
      </c>
      <c r="X702">
        <v>0</v>
      </c>
      <c r="Y702">
        <v>0</v>
      </c>
      <c r="Z702">
        <v>0</v>
      </c>
      <c r="AA702">
        <v>5.5</v>
      </c>
      <c r="AB702">
        <v>0</v>
      </c>
      <c r="AC702">
        <v>1</v>
      </c>
      <c r="AD702">
        <v>0</v>
      </c>
      <c r="AE702">
        <v>0</v>
      </c>
      <c r="AF702">
        <v>0</v>
      </c>
      <c r="AG702">
        <v>5.3</v>
      </c>
      <c r="AH702">
        <v>0</v>
      </c>
      <c r="AI702">
        <v>1</v>
      </c>
      <c r="AJ702">
        <v>0</v>
      </c>
      <c r="AK702">
        <v>11.1</v>
      </c>
      <c r="AL702">
        <v>0</v>
      </c>
      <c r="AM702">
        <v>0</v>
      </c>
      <c r="AN702">
        <v>0</v>
      </c>
      <c r="AO702">
        <v>0</v>
      </c>
      <c r="AP702">
        <v>1</v>
      </c>
      <c r="AQ702">
        <v>0</v>
      </c>
      <c r="AR702">
        <v>0</v>
      </c>
      <c r="AS702">
        <v>0</v>
      </c>
      <c r="AT702">
        <v>0</v>
      </c>
      <c r="AU702">
        <v>0</v>
      </c>
      <c r="AV702">
        <v>1</v>
      </c>
      <c r="AW702">
        <v>0</v>
      </c>
      <c r="AX702">
        <v>0</v>
      </c>
      <c r="AY702">
        <v>0</v>
      </c>
      <c r="AZ702">
        <v>0</v>
      </c>
      <c r="BA702">
        <v>0</v>
      </c>
      <c r="BB702">
        <v>0</v>
      </c>
      <c r="BC702">
        <v>1</v>
      </c>
      <c r="BD702">
        <v>0</v>
      </c>
      <c r="BE702">
        <v>0</v>
      </c>
      <c r="BF702">
        <v>0</v>
      </c>
      <c r="BG702">
        <v>0</v>
      </c>
      <c r="BH702">
        <v>0</v>
      </c>
      <c r="BI702">
        <v>5.3</v>
      </c>
      <c r="BJ702">
        <v>5.4</v>
      </c>
      <c r="BK702">
        <v>0</v>
      </c>
    </row>
    <row r="703" spans="1:63" x14ac:dyDescent="0.25">
      <c r="A703">
        <v>9</v>
      </c>
      <c r="B703" s="1">
        <v>9103</v>
      </c>
      <c r="C703" t="s">
        <v>762</v>
      </c>
      <c r="D703" t="s">
        <v>1583</v>
      </c>
      <c r="E703">
        <v>2</v>
      </c>
      <c r="F703" t="s">
        <v>13769</v>
      </c>
      <c r="G703">
        <v>220104005</v>
      </c>
      <c r="H703">
        <v>220104</v>
      </c>
      <c r="I703" t="s">
        <v>13768</v>
      </c>
      <c r="J703" t="s">
        <v>10393</v>
      </c>
      <c r="K703">
        <v>2</v>
      </c>
      <c r="L703">
        <v>10.9</v>
      </c>
      <c r="M703">
        <v>0</v>
      </c>
      <c r="N703">
        <v>5.5</v>
      </c>
      <c r="O703">
        <v>0</v>
      </c>
      <c r="P703">
        <v>11.1</v>
      </c>
      <c r="Q703">
        <v>0</v>
      </c>
      <c r="R703">
        <v>5.3</v>
      </c>
      <c r="S703">
        <v>10.6</v>
      </c>
      <c r="T703">
        <v>10.6</v>
      </c>
      <c r="U703">
        <v>10.7</v>
      </c>
      <c r="V703">
        <v>1</v>
      </c>
      <c r="W703">
        <v>0</v>
      </c>
      <c r="X703">
        <v>5.5</v>
      </c>
      <c r="Y703">
        <v>0</v>
      </c>
      <c r="Z703">
        <v>5.5</v>
      </c>
      <c r="AA703">
        <v>16.5</v>
      </c>
      <c r="AB703">
        <v>11.1</v>
      </c>
      <c r="AC703">
        <v>5.5</v>
      </c>
      <c r="AD703">
        <v>5.6</v>
      </c>
      <c r="AE703">
        <v>0</v>
      </c>
      <c r="AF703">
        <v>5.3</v>
      </c>
      <c r="AG703">
        <v>10.6</v>
      </c>
      <c r="AH703">
        <v>5.3</v>
      </c>
      <c r="AI703">
        <v>5.3</v>
      </c>
      <c r="AJ703">
        <v>5.4</v>
      </c>
      <c r="AK703">
        <v>11.1</v>
      </c>
      <c r="AL703">
        <v>5.5</v>
      </c>
      <c r="AM703">
        <v>0</v>
      </c>
      <c r="AN703">
        <v>5.5</v>
      </c>
      <c r="AO703">
        <v>5.5</v>
      </c>
      <c r="AP703">
        <v>5.5</v>
      </c>
      <c r="AQ703">
        <v>5.6</v>
      </c>
      <c r="AR703">
        <v>0</v>
      </c>
      <c r="AS703">
        <v>5.3</v>
      </c>
      <c r="AT703">
        <v>0</v>
      </c>
      <c r="AU703">
        <v>5.3</v>
      </c>
      <c r="AV703">
        <v>10.7</v>
      </c>
      <c r="AW703">
        <v>10.7</v>
      </c>
      <c r="AX703">
        <v>16.600000000000001</v>
      </c>
      <c r="AY703">
        <v>0</v>
      </c>
      <c r="AZ703">
        <v>5.5</v>
      </c>
      <c r="BA703">
        <v>0</v>
      </c>
      <c r="BB703">
        <v>5.5</v>
      </c>
      <c r="BC703">
        <v>1</v>
      </c>
      <c r="BD703">
        <v>0</v>
      </c>
      <c r="BE703">
        <v>5.3</v>
      </c>
      <c r="BF703">
        <v>5.3</v>
      </c>
      <c r="BG703">
        <v>5.3</v>
      </c>
      <c r="BH703">
        <v>5.3</v>
      </c>
      <c r="BI703">
        <v>5.3</v>
      </c>
      <c r="BJ703">
        <v>5.4</v>
      </c>
      <c r="BK703">
        <v>10.6</v>
      </c>
    </row>
    <row r="704" spans="1:63" x14ac:dyDescent="0.25">
      <c r="A704">
        <v>9</v>
      </c>
      <c r="B704" s="1">
        <v>9103</v>
      </c>
      <c r="C704" t="s">
        <v>762</v>
      </c>
      <c r="D704" t="s">
        <v>1583</v>
      </c>
      <c r="E704">
        <v>3</v>
      </c>
      <c r="F704" t="s">
        <v>13367</v>
      </c>
      <c r="G704">
        <v>220104005</v>
      </c>
      <c r="H704">
        <v>220104</v>
      </c>
      <c r="I704" t="s">
        <v>13768</v>
      </c>
      <c r="J704" t="s">
        <v>10393</v>
      </c>
      <c r="K704">
        <v>3</v>
      </c>
      <c r="L704">
        <v>10.9</v>
      </c>
      <c r="M704">
        <v>0</v>
      </c>
      <c r="N704">
        <v>5.5</v>
      </c>
      <c r="O704">
        <v>0</v>
      </c>
      <c r="P704">
        <v>11.1</v>
      </c>
      <c r="Q704">
        <v>0</v>
      </c>
      <c r="R704">
        <v>5.3</v>
      </c>
      <c r="S704">
        <v>10.6</v>
      </c>
      <c r="T704">
        <v>10.6</v>
      </c>
      <c r="U704">
        <v>5.3</v>
      </c>
      <c r="V704">
        <v>1</v>
      </c>
      <c r="W704">
        <v>0</v>
      </c>
      <c r="X704">
        <v>5.5</v>
      </c>
      <c r="Y704">
        <v>0</v>
      </c>
      <c r="Z704">
        <v>5.5</v>
      </c>
      <c r="AA704">
        <v>16.5</v>
      </c>
      <c r="AB704">
        <v>11.1</v>
      </c>
      <c r="AC704">
        <v>5.5</v>
      </c>
      <c r="AD704">
        <v>5.6</v>
      </c>
      <c r="AE704">
        <v>0</v>
      </c>
      <c r="AF704">
        <v>5.3</v>
      </c>
      <c r="AG704">
        <v>5.3</v>
      </c>
      <c r="AH704">
        <v>5.3</v>
      </c>
      <c r="AI704">
        <v>5.3</v>
      </c>
      <c r="AJ704">
        <v>5.4</v>
      </c>
      <c r="AK704">
        <v>0</v>
      </c>
      <c r="AL704">
        <v>5.5</v>
      </c>
      <c r="AM704">
        <v>0</v>
      </c>
      <c r="AN704">
        <v>5.5</v>
      </c>
      <c r="AO704">
        <v>5.5</v>
      </c>
      <c r="AP704">
        <v>5.5</v>
      </c>
      <c r="AQ704">
        <v>5.6</v>
      </c>
      <c r="AR704">
        <v>0</v>
      </c>
      <c r="AS704">
        <v>5.3</v>
      </c>
      <c r="AT704">
        <v>0</v>
      </c>
      <c r="AU704">
        <v>5.3</v>
      </c>
      <c r="AV704">
        <v>10.7</v>
      </c>
      <c r="AW704">
        <v>10.7</v>
      </c>
      <c r="AX704">
        <v>16.600000000000001</v>
      </c>
      <c r="AY704">
        <v>0</v>
      </c>
      <c r="AZ704">
        <v>5.5</v>
      </c>
      <c r="BA704">
        <v>0</v>
      </c>
      <c r="BB704">
        <v>5.5</v>
      </c>
      <c r="BC704">
        <v>1</v>
      </c>
      <c r="BD704">
        <v>0</v>
      </c>
      <c r="BE704">
        <v>5.3</v>
      </c>
      <c r="BF704">
        <v>5.3</v>
      </c>
      <c r="BG704">
        <v>5.3</v>
      </c>
      <c r="BH704">
        <v>5.3</v>
      </c>
      <c r="BI704">
        <v>1</v>
      </c>
      <c r="BJ704">
        <v>0</v>
      </c>
      <c r="BK704">
        <v>10.6</v>
      </c>
    </row>
    <row r="705" spans="1:63" x14ac:dyDescent="0.25">
      <c r="A705">
        <v>9</v>
      </c>
      <c r="B705" s="1">
        <v>9103</v>
      </c>
      <c r="C705" t="s">
        <v>762</v>
      </c>
      <c r="D705" t="s">
        <v>1583</v>
      </c>
      <c r="E705">
        <v>4</v>
      </c>
      <c r="F705" t="s">
        <v>13369</v>
      </c>
      <c r="G705">
        <v>220104005</v>
      </c>
      <c r="H705">
        <v>220104</v>
      </c>
      <c r="I705" t="s">
        <v>13768</v>
      </c>
      <c r="J705" t="s">
        <v>10393</v>
      </c>
      <c r="K705">
        <v>4</v>
      </c>
      <c r="L705">
        <v>0</v>
      </c>
      <c r="M705">
        <v>0</v>
      </c>
      <c r="N705">
        <v>0</v>
      </c>
      <c r="O705">
        <v>0</v>
      </c>
      <c r="P705">
        <v>1</v>
      </c>
      <c r="Q705">
        <v>0</v>
      </c>
      <c r="R705">
        <v>0</v>
      </c>
      <c r="S705">
        <v>0</v>
      </c>
      <c r="T705">
        <v>0</v>
      </c>
      <c r="U705">
        <v>5.3</v>
      </c>
      <c r="V705">
        <v>1</v>
      </c>
      <c r="W705">
        <v>0</v>
      </c>
      <c r="X705">
        <v>0</v>
      </c>
      <c r="Y705">
        <v>0</v>
      </c>
      <c r="Z705">
        <v>0</v>
      </c>
      <c r="AA705">
        <v>5.5</v>
      </c>
      <c r="AB705">
        <v>0</v>
      </c>
      <c r="AC705">
        <v>1</v>
      </c>
      <c r="AD705">
        <v>0</v>
      </c>
      <c r="AE705">
        <v>0</v>
      </c>
      <c r="AF705">
        <v>0</v>
      </c>
      <c r="AG705">
        <v>5.3</v>
      </c>
      <c r="AH705">
        <v>0</v>
      </c>
      <c r="AI705">
        <v>1</v>
      </c>
      <c r="AJ705">
        <v>0</v>
      </c>
      <c r="AK705">
        <v>11.1</v>
      </c>
      <c r="AL705">
        <v>0</v>
      </c>
      <c r="AM705">
        <v>0</v>
      </c>
      <c r="AN705">
        <v>0</v>
      </c>
      <c r="AO705">
        <v>0</v>
      </c>
      <c r="AP705">
        <v>1</v>
      </c>
      <c r="AQ705">
        <v>0</v>
      </c>
      <c r="AR705">
        <v>0</v>
      </c>
      <c r="AS705">
        <v>0</v>
      </c>
      <c r="AT705">
        <v>0</v>
      </c>
      <c r="AU705">
        <v>0</v>
      </c>
      <c r="AV705">
        <v>1</v>
      </c>
      <c r="AW705">
        <v>0</v>
      </c>
      <c r="AX705">
        <v>0</v>
      </c>
      <c r="AY705">
        <v>0</v>
      </c>
      <c r="AZ705">
        <v>0</v>
      </c>
      <c r="BA705">
        <v>0</v>
      </c>
      <c r="BB705">
        <v>0</v>
      </c>
      <c r="BC705">
        <v>1</v>
      </c>
      <c r="BD705">
        <v>0</v>
      </c>
      <c r="BE705">
        <v>0</v>
      </c>
      <c r="BF705">
        <v>0</v>
      </c>
      <c r="BG705">
        <v>0</v>
      </c>
      <c r="BH705">
        <v>0</v>
      </c>
      <c r="BI705">
        <v>5.3</v>
      </c>
      <c r="BJ705">
        <v>5.4</v>
      </c>
      <c r="BK705">
        <v>0</v>
      </c>
    </row>
    <row r="706" spans="1:63" x14ac:dyDescent="0.25">
      <c r="A706">
        <v>9</v>
      </c>
      <c r="B706" s="1">
        <v>9104</v>
      </c>
      <c r="C706" t="s">
        <v>762</v>
      </c>
      <c r="D706" t="s">
        <v>1586</v>
      </c>
      <c r="E706">
        <v>1</v>
      </c>
      <c r="F706" t="s">
        <v>13767</v>
      </c>
      <c r="G706">
        <v>220104005</v>
      </c>
      <c r="H706">
        <v>220104</v>
      </c>
      <c r="I706" t="s">
        <v>13768</v>
      </c>
      <c r="J706" t="s">
        <v>10393</v>
      </c>
      <c r="K706">
        <v>1</v>
      </c>
      <c r="L706">
        <v>0</v>
      </c>
      <c r="M706">
        <v>0</v>
      </c>
      <c r="N706">
        <v>0</v>
      </c>
      <c r="O706">
        <v>0</v>
      </c>
      <c r="P706">
        <v>1</v>
      </c>
      <c r="Q706">
        <v>0</v>
      </c>
      <c r="R706">
        <v>0</v>
      </c>
      <c r="S706">
        <v>0</v>
      </c>
      <c r="T706">
        <v>0</v>
      </c>
      <c r="U706">
        <v>0</v>
      </c>
      <c r="V706">
        <v>1</v>
      </c>
      <c r="W706">
        <v>0</v>
      </c>
      <c r="X706">
        <v>12.8</v>
      </c>
      <c r="Y706">
        <v>0</v>
      </c>
      <c r="Z706">
        <v>0</v>
      </c>
      <c r="AA706">
        <v>0</v>
      </c>
      <c r="AB706">
        <v>0</v>
      </c>
      <c r="AC706">
        <v>1</v>
      </c>
      <c r="AD706">
        <v>0</v>
      </c>
      <c r="AE706">
        <v>0</v>
      </c>
      <c r="AF706">
        <v>0</v>
      </c>
      <c r="AG706">
        <v>0</v>
      </c>
      <c r="AH706">
        <v>0</v>
      </c>
      <c r="AI706">
        <v>1</v>
      </c>
      <c r="AJ706">
        <v>0</v>
      </c>
      <c r="AK706">
        <v>0</v>
      </c>
      <c r="AL706">
        <v>0</v>
      </c>
      <c r="AM706">
        <v>0</v>
      </c>
      <c r="AN706">
        <v>0</v>
      </c>
      <c r="AO706">
        <v>13.4</v>
      </c>
      <c r="AP706">
        <v>1</v>
      </c>
      <c r="AQ706">
        <v>0</v>
      </c>
      <c r="AR706">
        <v>0</v>
      </c>
      <c r="AS706">
        <v>0</v>
      </c>
      <c r="AT706">
        <v>0</v>
      </c>
      <c r="AU706">
        <v>0</v>
      </c>
      <c r="AV706">
        <v>1</v>
      </c>
      <c r="AW706">
        <v>12.3</v>
      </c>
      <c r="AX706">
        <v>0</v>
      </c>
      <c r="AY706">
        <v>0</v>
      </c>
      <c r="AZ706">
        <v>0</v>
      </c>
      <c r="BA706">
        <v>0</v>
      </c>
      <c r="BB706">
        <v>0</v>
      </c>
      <c r="BC706">
        <v>1</v>
      </c>
      <c r="BD706">
        <v>0</v>
      </c>
      <c r="BE706">
        <v>0</v>
      </c>
      <c r="BF706">
        <v>0</v>
      </c>
      <c r="BG706">
        <v>0</v>
      </c>
      <c r="BH706">
        <v>0</v>
      </c>
      <c r="BI706">
        <v>1</v>
      </c>
      <c r="BJ706">
        <v>0</v>
      </c>
      <c r="BK706">
        <v>0</v>
      </c>
    </row>
    <row r="707" spans="1:63" x14ac:dyDescent="0.25">
      <c r="A707">
        <v>9</v>
      </c>
      <c r="B707" s="1">
        <v>9104</v>
      </c>
      <c r="C707" t="s">
        <v>762</v>
      </c>
      <c r="D707" t="s">
        <v>1586</v>
      </c>
      <c r="E707">
        <v>2</v>
      </c>
      <c r="F707" t="s">
        <v>13769</v>
      </c>
      <c r="G707">
        <v>220104005</v>
      </c>
      <c r="H707">
        <v>220104</v>
      </c>
      <c r="I707" t="s">
        <v>13768</v>
      </c>
      <c r="J707" t="s">
        <v>10393</v>
      </c>
      <c r="K707">
        <v>2</v>
      </c>
      <c r="L707">
        <v>13.6</v>
      </c>
      <c r="M707">
        <v>0</v>
      </c>
      <c r="N707">
        <v>0</v>
      </c>
      <c r="O707">
        <v>13.4</v>
      </c>
      <c r="P707">
        <v>13.3</v>
      </c>
      <c r="Q707">
        <v>13.3</v>
      </c>
      <c r="R707">
        <v>0</v>
      </c>
      <c r="S707">
        <v>0</v>
      </c>
      <c r="T707">
        <v>0</v>
      </c>
      <c r="U707">
        <v>0</v>
      </c>
      <c r="V707">
        <v>37.4</v>
      </c>
      <c r="W707">
        <v>0</v>
      </c>
      <c r="X707">
        <v>12.8</v>
      </c>
      <c r="Y707">
        <v>0</v>
      </c>
      <c r="Z707">
        <v>0</v>
      </c>
      <c r="AA707">
        <v>27</v>
      </c>
      <c r="AB707">
        <v>26.8</v>
      </c>
      <c r="AC707">
        <v>13.3</v>
      </c>
      <c r="AD707">
        <v>0</v>
      </c>
      <c r="AE707">
        <v>0</v>
      </c>
      <c r="AF707">
        <v>25.4</v>
      </c>
      <c r="AG707">
        <v>0</v>
      </c>
      <c r="AH707">
        <v>0</v>
      </c>
      <c r="AI707">
        <v>1</v>
      </c>
      <c r="AJ707">
        <v>0</v>
      </c>
      <c r="AK707">
        <v>0</v>
      </c>
      <c r="AL707">
        <v>0</v>
      </c>
      <c r="AM707">
        <v>13.6</v>
      </c>
      <c r="AN707">
        <v>27</v>
      </c>
      <c r="AO707">
        <v>13.4</v>
      </c>
      <c r="AP707">
        <v>13.3</v>
      </c>
      <c r="AQ707">
        <v>0</v>
      </c>
      <c r="AR707">
        <v>0</v>
      </c>
      <c r="AS707">
        <v>12.7</v>
      </c>
      <c r="AT707">
        <v>0</v>
      </c>
      <c r="AU707">
        <v>0</v>
      </c>
      <c r="AV707">
        <v>12.4</v>
      </c>
      <c r="AW707">
        <v>24.7</v>
      </c>
      <c r="AX707">
        <v>0</v>
      </c>
      <c r="AY707">
        <v>0</v>
      </c>
      <c r="AZ707">
        <v>0</v>
      </c>
      <c r="BA707">
        <v>0</v>
      </c>
      <c r="BB707">
        <v>13.4</v>
      </c>
      <c r="BC707">
        <v>13.3</v>
      </c>
      <c r="BD707">
        <v>13.3</v>
      </c>
      <c r="BE707">
        <v>0</v>
      </c>
      <c r="BF707">
        <v>0</v>
      </c>
      <c r="BG707">
        <v>0</v>
      </c>
      <c r="BH707">
        <v>0</v>
      </c>
      <c r="BI707">
        <v>1</v>
      </c>
      <c r="BJ707">
        <v>12.3</v>
      </c>
      <c r="BK707">
        <v>0</v>
      </c>
    </row>
    <row r="708" spans="1:63" x14ac:dyDescent="0.25">
      <c r="A708">
        <v>9</v>
      </c>
      <c r="B708" s="1">
        <v>9104</v>
      </c>
      <c r="C708" t="s">
        <v>762</v>
      </c>
      <c r="D708" t="s">
        <v>1586</v>
      </c>
      <c r="E708">
        <v>3</v>
      </c>
      <c r="F708" t="s">
        <v>13367</v>
      </c>
      <c r="G708">
        <v>220104005</v>
      </c>
      <c r="H708">
        <v>220104</v>
      </c>
      <c r="I708" t="s">
        <v>13768</v>
      </c>
      <c r="J708" t="s">
        <v>10393</v>
      </c>
      <c r="K708">
        <v>3</v>
      </c>
      <c r="L708">
        <v>13.6</v>
      </c>
      <c r="M708">
        <v>0</v>
      </c>
      <c r="N708">
        <v>0</v>
      </c>
      <c r="O708">
        <v>13.4</v>
      </c>
      <c r="P708">
        <v>13.3</v>
      </c>
      <c r="Q708">
        <v>13.3</v>
      </c>
      <c r="R708">
        <v>0</v>
      </c>
      <c r="S708">
        <v>0</v>
      </c>
      <c r="T708">
        <v>0</v>
      </c>
      <c r="U708">
        <v>0</v>
      </c>
      <c r="V708">
        <v>37.4</v>
      </c>
      <c r="W708">
        <v>0</v>
      </c>
      <c r="X708">
        <v>0</v>
      </c>
      <c r="Y708">
        <v>0</v>
      </c>
      <c r="Z708">
        <v>0</v>
      </c>
      <c r="AA708">
        <v>27</v>
      </c>
      <c r="AB708">
        <v>26.8</v>
      </c>
      <c r="AC708">
        <v>13.3</v>
      </c>
      <c r="AD708">
        <v>0</v>
      </c>
      <c r="AE708">
        <v>0</v>
      </c>
      <c r="AF708">
        <v>25.4</v>
      </c>
      <c r="AG708">
        <v>0</v>
      </c>
      <c r="AH708">
        <v>0</v>
      </c>
      <c r="AI708">
        <v>1</v>
      </c>
      <c r="AJ708">
        <v>0</v>
      </c>
      <c r="AK708">
        <v>0</v>
      </c>
      <c r="AL708">
        <v>0</v>
      </c>
      <c r="AM708">
        <v>13.6</v>
      </c>
      <c r="AN708">
        <v>27</v>
      </c>
      <c r="AO708">
        <v>0</v>
      </c>
      <c r="AP708">
        <v>13.3</v>
      </c>
      <c r="AQ708">
        <v>0</v>
      </c>
      <c r="AR708">
        <v>0</v>
      </c>
      <c r="AS708">
        <v>12.7</v>
      </c>
      <c r="AT708">
        <v>0</v>
      </c>
      <c r="AU708">
        <v>0</v>
      </c>
      <c r="AV708">
        <v>12.4</v>
      </c>
      <c r="AW708">
        <v>12.3</v>
      </c>
      <c r="AX708">
        <v>0</v>
      </c>
      <c r="AY708">
        <v>0</v>
      </c>
      <c r="AZ708">
        <v>0</v>
      </c>
      <c r="BA708">
        <v>0</v>
      </c>
      <c r="BB708">
        <v>13.4</v>
      </c>
      <c r="BC708">
        <v>13.3</v>
      </c>
      <c r="BD708">
        <v>13.3</v>
      </c>
      <c r="BE708">
        <v>0</v>
      </c>
      <c r="BF708">
        <v>0</v>
      </c>
      <c r="BG708">
        <v>0</v>
      </c>
      <c r="BH708">
        <v>0</v>
      </c>
      <c r="BI708">
        <v>1</v>
      </c>
      <c r="BJ708">
        <v>12.3</v>
      </c>
      <c r="BK708">
        <v>0</v>
      </c>
    </row>
    <row r="709" spans="1:63" x14ac:dyDescent="0.25">
      <c r="A709">
        <v>9</v>
      </c>
      <c r="B709" s="1">
        <v>9104</v>
      </c>
      <c r="C709" t="s">
        <v>762</v>
      </c>
      <c r="D709" t="s">
        <v>1586</v>
      </c>
      <c r="E709">
        <v>4</v>
      </c>
      <c r="F709" t="s">
        <v>13369</v>
      </c>
      <c r="G709">
        <v>220104005</v>
      </c>
      <c r="H709">
        <v>220104</v>
      </c>
      <c r="I709" t="s">
        <v>13768</v>
      </c>
      <c r="J709" t="s">
        <v>10393</v>
      </c>
      <c r="K709">
        <v>4</v>
      </c>
      <c r="L709">
        <v>0</v>
      </c>
      <c r="M709">
        <v>0</v>
      </c>
      <c r="N709">
        <v>0</v>
      </c>
      <c r="O709">
        <v>0</v>
      </c>
      <c r="P709">
        <v>1</v>
      </c>
      <c r="Q709">
        <v>0</v>
      </c>
      <c r="R709">
        <v>0</v>
      </c>
      <c r="S709">
        <v>0</v>
      </c>
      <c r="T709">
        <v>0</v>
      </c>
      <c r="U709">
        <v>0</v>
      </c>
      <c r="V709">
        <v>1</v>
      </c>
      <c r="W709">
        <v>0</v>
      </c>
      <c r="X709">
        <v>12.8</v>
      </c>
      <c r="Y709">
        <v>0</v>
      </c>
      <c r="Z709">
        <v>0</v>
      </c>
      <c r="AA709">
        <v>0</v>
      </c>
      <c r="AB709">
        <v>0</v>
      </c>
      <c r="AC709">
        <v>1</v>
      </c>
      <c r="AD709">
        <v>0</v>
      </c>
      <c r="AE709">
        <v>0</v>
      </c>
      <c r="AF709">
        <v>0</v>
      </c>
      <c r="AG709">
        <v>0</v>
      </c>
      <c r="AH709">
        <v>0</v>
      </c>
      <c r="AI709">
        <v>1</v>
      </c>
      <c r="AJ709">
        <v>0</v>
      </c>
      <c r="AK709">
        <v>0</v>
      </c>
      <c r="AL709">
        <v>0</v>
      </c>
      <c r="AM709">
        <v>0</v>
      </c>
      <c r="AN709">
        <v>0</v>
      </c>
      <c r="AO709">
        <v>13.4</v>
      </c>
      <c r="AP709">
        <v>1</v>
      </c>
      <c r="AQ709">
        <v>0</v>
      </c>
      <c r="AR709">
        <v>0</v>
      </c>
      <c r="AS709">
        <v>0</v>
      </c>
      <c r="AT709">
        <v>0</v>
      </c>
      <c r="AU709">
        <v>0</v>
      </c>
      <c r="AV709">
        <v>1</v>
      </c>
      <c r="AW709">
        <v>12.3</v>
      </c>
      <c r="AX709">
        <v>0</v>
      </c>
      <c r="AY709">
        <v>0</v>
      </c>
      <c r="AZ709">
        <v>0</v>
      </c>
      <c r="BA709">
        <v>0</v>
      </c>
      <c r="BB709">
        <v>0</v>
      </c>
      <c r="BC709">
        <v>1</v>
      </c>
      <c r="BD709">
        <v>0</v>
      </c>
      <c r="BE709">
        <v>0</v>
      </c>
      <c r="BF709">
        <v>0</v>
      </c>
      <c r="BG709">
        <v>0</v>
      </c>
      <c r="BH709">
        <v>0</v>
      </c>
      <c r="BI709">
        <v>1</v>
      </c>
      <c r="BJ709">
        <v>0</v>
      </c>
      <c r="BK709">
        <v>0</v>
      </c>
    </row>
    <row r="710" spans="1:63" x14ac:dyDescent="0.25">
      <c r="A710">
        <v>9</v>
      </c>
      <c r="B710" s="1">
        <v>9105</v>
      </c>
      <c r="C710" t="s">
        <v>762</v>
      </c>
      <c r="D710" t="s">
        <v>1589</v>
      </c>
      <c r="E710">
        <v>1</v>
      </c>
      <c r="F710" t="s">
        <v>13767</v>
      </c>
      <c r="G710">
        <v>220104005</v>
      </c>
      <c r="H710">
        <v>220104</v>
      </c>
      <c r="I710" t="s">
        <v>13768</v>
      </c>
      <c r="J710" t="s">
        <v>10393</v>
      </c>
      <c r="K710">
        <v>1</v>
      </c>
      <c r="L710">
        <v>0</v>
      </c>
      <c r="M710">
        <v>0</v>
      </c>
      <c r="N710">
        <v>0</v>
      </c>
      <c r="O710">
        <v>0</v>
      </c>
      <c r="P710">
        <v>1</v>
      </c>
      <c r="Q710">
        <v>0</v>
      </c>
      <c r="R710">
        <v>0</v>
      </c>
      <c r="S710">
        <v>0</v>
      </c>
      <c r="T710">
        <v>0</v>
      </c>
      <c r="U710">
        <v>0</v>
      </c>
      <c r="V710">
        <v>1</v>
      </c>
      <c r="W710">
        <v>0</v>
      </c>
      <c r="X710">
        <v>0</v>
      </c>
      <c r="Y710">
        <v>0</v>
      </c>
      <c r="Z710">
        <v>0</v>
      </c>
      <c r="AA710">
        <v>0</v>
      </c>
      <c r="AB710">
        <v>8</v>
      </c>
      <c r="AC710">
        <v>8</v>
      </c>
      <c r="AD710">
        <v>0</v>
      </c>
      <c r="AE710">
        <v>0</v>
      </c>
      <c r="AF710">
        <v>0</v>
      </c>
      <c r="AG710">
        <v>0</v>
      </c>
      <c r="AH710">
        <v>0</v>
      </c>
      <c r="AI710">
        <v>1</v>
      </c>
      <c r="AJ710">
        <v>0</v>
      </c>
      <c r="AK710">
        <v>0</v>
      </c>
      <c r="AL710">
        <v>0</v>
      </c>
      <c r="AM710">
        <v>0</v>
      </c>
      <c r="AN710">
        <v>0</v>
      </c>
      <c r="AO710">
        <v>0</v>
      </c>
      <c r="AP710">
        <v>1</v>
      </c>
      <c r="AQ710">
        <v>0</v>
      </c>
      <c r="AR710">
        <v>0</v>
      </c>
      <c r="AS710">
        <v>0</v>
      </c>
      <c r="AT710">
        <v>0</v>
      </c>
      <c r="AU710">
        <v>0</v>
      </c>
      <c r="AV710">
        <v>1</v>
      </c>
      <c r="AW710">
        <v>0</v>
      </c>
      <c r="AX710">
        <v>0</v>
      </c>
      <c r="AY710">
        <v>4</v>
      </c>
      <c r="AZ710">
        <v>0</v>
      </c>
      <c r="BA710">
        <v>0</v>
      </c>
      <c r="BB710">
        <v>4</v>
      </c>
      <c r="BC710">
        <v>4</v>
      </c>
      <c r="BD710">
        <v>0</v>
      </c>
      <c r="BE710">
        <v>0</v>
      </c>
      <c r="BF710">
        <v>0</v>
      </c>
      <c r="BG710">
        <v>3.5</v>
      </c>
      <c r="BH710">
        <v>0</v>
      </c>
      <c r="BI710">
        <v>1</v>
      </c>
      <c r="BJ710">
        <v>0</v>
      </c>
      <c r="BK710">
        <v>0</v>
      </c>
    </row>
    <row r="711" spans="1:63" x14ac:dyDescent="0.25">
      <c r="A711">
        <v>9</v>
      </c>
      <c r="B711" s="1">
        <v>9105</v>
      </c>
      <c r="C711" t="s">
        <v>762</v>
      </c>
      <c r="D711" t="s">
        <v>1589</v>
      </c>
      <c r="E711">
        <v>2</v>
      </c>
      <c r="F711" t="s">
        <v>13769</v>
      </c>
      <c r="G711">
        <v>220104005</v>
      </c>
      <c r="H711">
        <v>220104</v>
      </c>
      <c r="I711" t="s">
        <v>13768</v>
      </c>
      <c r="J711" t="s">
        <v>10393</v>
      </c>
      <c r="K711">
        <v>2</v>
      </c>
      <c r="L711">
        <v>4</v>
      </c>
      <c r="M711">
        <v>0</v>
      </c>
      <c r="N711">
        <v>0</v>
      </c>
      <c r="O711">
        <v>0</v>
      </c>
      <c r="P711">
        <v>1</v>
      </c>
      <c r="Q711">
        <v>0</v>
      </c>
      <c r="R711">
        <v>0</v>
      </c>
      <c r="S711">
        <v>0</v>
      </c>
      <c r="T711">
        <v>7</v>
      </c>
      <c r="U711">
        <v>7</v>
      </c>
      <c r="V711">
        <v>3.5</v>
      </c>
      <c r="W711">
        <v>3.5</v>
      </c>
      <c r="X711">
        <v>7.9</v>
      </c>
      <c r="Y711">
        <v>0</v>
      </c>
      <c r="Z711">
        <v>12</v>
      </c>
      <c r="AA711">
        <v>0</v>
      </c>
      <c r="AB711">
        <v>12</v>
      </c>
      <c r="AC711">
        <v>8</v>
      </c>
      <c r="AD711">
        <v>12</v>
      </c>
      <c r="AE711">
        <v>7.1</v>
      </c>
      <c r="AF711">
        <v>0</v>
      </c>
      <c r="AG711">
        <v>3.5</v>
      </c>
      <c r="AH711">
        <v>0</v>
      </c>
      <c r="AI711">
        <v>3.5</v>
      </c>
      <c r="AJ711">
        <v>3.5</v>
      </c>
      <c r="AK711">
        <v>0</v>
      </c>
      <c r="AL711">
        <v>8</v>
      </c>
      <c r="AM711">
        <v>4</v>
      </c>
      <c r="AN711">
        <v>8</v>
      </c>
      <c r="AO711">
        <v>8</v>
      </c>
      <c r="AP711">
        <v>8</v>
      </c>
      <c r="AQ711">
        <v>8</v>
      </c>
      <c r="AR711">
        <v>0</v>
      </c>
      <c r="AS711">
        <v>7</v>
      </c>
      <c r="AT711">
        <v>7</v>
      </c>
      <c r="AU711">
        <v>17.399999999999999</v>
      </c>
      <c r="AV711">
        <v>1</v>
      </c>
      <c r="AW711">
        <v>3.5</v>
      </c>
      <c r="AX711">
        <v>15.7</v>
      </c>
      <c r="AY711">
        <v>8</v>
      </c>
      <c r="AZ711">
        <v>0</v>
      </c>
      <c r="BA711">
        <v>0</v>
      </c>
      <c r="BB711">
        <v>8</v>
      </c>
      <c r="BC711">
        <v>8</v>
      </c>
      <c r="BD711">
        <v>8</v>
      </c>
      <c r="BE711">
        <v>3.5</v>
      </c>
      <c r="BF711">
        <v>0</v>
      </c>
      <c r="BG711">
        <v>7</v>
      </c>
      <c r="BH711">
        <v>0</v>
      </c>
      <c r="BI711">
        <v>3.5</v>
      </c>
      <c r="BJ711">
        <v>6.9</v>
      </c>
      <c r="BK711">
        <v>7</v>
      </c>
    </row>
    <row r="712" spans="1:63" x14ac:dyDescent="0.25">
      <c r="A712">
        <v>9</v>
      </c>
      <c r="B712" s="1">
        <v>9105</v>
      </c>
      <c r="C712" t="s">
        <v>762</v>
      </c>
      <c r="D712" t="s">
        <v>1589</v>
      </c>
      <c r="E712">
        <v>3</v>
      </c>
      <c r="F712" t="s">
        <v>13367</v>
      </c>
      <c r="G712">
        <v>220104005</v>
      </c>
      <c r="H712">
        <v>220104</v>
      </c>
      <c r="I712" t="s">
        <v>13768</v>
      </c>
      <c r="J712" t="s">
        <v>10393</v>
      </c>
      <c r="K712">
        <v>3</v>
      </c>
      <c r="L712">
        <v>4</v>
      </c>
      <c r="M712">
        <v>0</v>
      </c>
      <c r="N712">
        <v>0</v>
      </c>
      <c r="O712">
        <v>0</v>
      </c>
      <c r="P712">
        <v>1</v>
      </c>
      <c r="Q712">
        <v>0</v>
      </c>
      <c r="R712">
        <v>0</v>
      </c>
      <c r="S712">
        <v>0</v>
      </c>
      <c r="T712">
        <v>7</v>
      </c>
      <c r="U712">
        <v>7</v>
      </c>
      <c r="V712">
        <v>3.5</v>
      </c>
      <c r="W712">
        <v>3.5</v>
      </c>
      <c r="X712">
        <v>7.9</v>
      </c>
      <c r="Y712">
        <v>0</v>
      </c>
      <c r="Z712">
        <v>12</v>
      </c>
      <c r="AA712">
        <v>0</v>
      </c>
      <c r="AB712">
        <v>12</v>
      </c>
      <c r="AC712">
        <v>8</v>
      </c>
      <c r="AD712">
        <v>12</v>
      </c>
      <c r="AE712">
        <v>7.1</v>
      </c>
      <c r="AF712">
        <v>0</v>
      </c>
      <c r="AG712">
        <v>3.5</v>
      </c>
      <c r="AH712">
        <v>0</v>
      </c>
      <c r="AI712">
        <v>3.5</v>
      </c>
      <c r="AJ712">
        <v>3.5</v>
      </c>
      <c r="AK712">
        <v>0</v>
      </c>
      <c r="AL712">
        <v>8</v>
      </c>
      <c r="AM712">
        <v>4</v>
      </c>
      <c r="AN712">
        <v>8</v>
      </c>
      <c r="AO712">
        <v>8</v>
      </c>
      <c r="AP712">
        <v>8</v>
      </c>
      <c r="AQ712">
        <v>8</v>
      </c>
      <c r="AR712">
        <v>0</v>
      </c>
      <c r="AS712">
        <v>7</v>
      </c>
      <c r="AT712">
        <v>7</v>
      </c>
      <c r="AU712">
        <v>17.399999999999999</v>
      </c>
      <c r="AV712">
        <v>1</v>
      </c>
      <c r="AW712">
        <v>3.5</v>
      </c>
      <c r="AX712">
        <v>15.7</v>
      </c>
      <c r="AY712">
        <v>4</v>
      </c>
      <c r="AZ712">
        <v>0</v>
      </c>
      <c r="BA712">
        <v>0</v>
      </c>
      <c r="BB712">
        <v>4</v>
      </c>
      <c r="BC712">
        <v>4</v>
      </c>
      <c r="BD712">
        <v>8</v>
      </c>
      <c r="BE712">
        <v>3.5</v>
      </c>
      <c r="BF712">
        <v>0</v>
      </c>
      <c r="BG712">
        <v>3.5</v>
      </c>
      <c r="BH712">
        <v>0</v>
      </c>
      <c r="BI712">
        <v>3.5</v>
      </c>
      <c r="BJ712">
        <v>6.9</v>
      </c>
      <c r="BK712">
        <v>7</v>
      </c>
    </row>
    <row r="713" spans="1:63" x14ac:dyDescent="0.25">
      <c r="A713">
        <v>9</v>
      </c>
      <c r="B713" s="1">
        <v>9105</v>
      </c>
      <c r="C713" t="s">
        <v>762</v>
      </c>
      <c r="D713" t="s">
        <v>1589</v>
      </c>
      <c r="E713">
        <v>4</v>
      </c>
      <c r="F713" t="s">
        <v>13369</v>
      </c>
      <c r="G713">
        <v>220104005</v>
      </c>
      <c r="H713">
        <v>220104</v>
      </c>
      <c r="I713" t="s">
        <v>13768</v>
      </c>
      <c r="J713" t="s">
        <v>10393</v>
      </c>
      <c r="K713">
        <v>4</v>
      </c>
      <c r="L713">
        <v>0</v>
      </c>
      <c r="M713">
        <v>0</v>
      </c>
      <c r="N713">
        <v>0</v>
      </c>
      <c r="O713">
        <v>0</v>
      </c>
      <c r="P713">
        <v>1</v>
      </c>
      <c r="Q713">
        <v>0</v>
      </c>
      <c r="R713">
        <v>0</v>
      </c>
      <c r="S713">
        <v>0</v>
      </c>
      <c r="T713">
        <v>0</v>
      </c>
      <c r="U713">
        <v>0</v>
      </c>
      <c r="V713">
        <v>1</v>
      </c>
      <c r="W713">
        <v>0</v>
      </c>
      <c r="X713">
        <v>0</v>
      </c>
      <c r="Y713">
        <v>0</v>
      </c>
      <c r="Z713">
        <v>0</v>
      </c>
      <c r="AA713">
        <v>0</v>
      </c>
      <c r="AB713">
        <v>8</v>
      </c>
      <c r="AC713">
        <v>4</v>
      </c>
      <c r="AD713">
        <v>0</v>
      </c>
      <c r="AE713">
        <v>0</v>
      </c>
      <c r="AF713">
        <v>0</v>
      </c>
      <c r="AG713">
        <v>0</v>
      </c>
      <c r="AH713">
        <v>0</v>
      </c>
      <c r="AI713">
        <v>1</v>
      </c>
      <c r="AJ713">
        <v>0</v>
      </c>
      <c r="AK713">
        <v>0</v>
      </c>
      <c r="AL713">
        <v>0</v>
      </c>
      <c r="AM713">
        <v>0</v>
      </c>
      <c r="AN713">
        <v>0</v>
      </c>
      <c r="AO713">
        <v>0</v>
      </c>
      <c r="AP713">
        <v>1</v>
      </c>
      <c r="AQ713">
        <v>0</v>
      </c>
      <c r="AR713">
        <v>0</v>
      </c>
      <c r="AS713">
        <v>0</v>
      </c>
      <c r="AT713">
        <v>0</v>
      </c>
      <c r="AU713">
        <v>0</v>
      </c>
      <c r="AV713">
        <v>1</v>
      </c>
      <c r="AW713">
        <v>0</v>
      </c>
      <c r="AX713">
        <v>0</v>
      </c>
      <c r="AY713">
        <v>4</v>
      </c>
      <c r="AZ713">
        <v>0</v>
      </c>
      <c r="BA713">
        <v>0</v>
      </c>
      <c r="BB713">
        <v>4</v>
      </c>
      <c r="BC713">
        <v>4</v>
      </c>
      <c r="BD713">
        <v>0</v>
      </c>
      <c r="BE713">
        <v>0</v>
      </c>
      <c r="BF713">
        <v>0</v>
      </c>
      <c r="BG713">
        <v>3.5</v>
      </c>
      <c r="BH713">
        <v>0</v>
      </c>
      <c r="BI713">
        <v>1</v>
      </c>
      <c r="BJ713">
        <v>0</v>
      </c>
      <c r="BK713">
        <v>0</v>
      </c>
    </row>
    <row r="714" spans="1:63" x14ac:dyDescent="0.25">
      <c r="A714">
        <v>9</v>
      </c>
      <c r="B714" s="1">
        <v>9106</v>
      </c>
      <c r="C714" t="s">
        <v>762</v>
      </c>
      <c r="D714" t="s">
        <v>1592</v>
      </c>
      <c r="E714">
        <v>1</v>
      </c>
      <c r="F714" t="s">
        <v>13767</v>
      </c>
      <c r="G714">
        <v>220104005</v>
      </c>
      <c r="H714">
        <v>220104</v>
      </c>
      <c r="I714" t="s">
        <v>13768</v>
      </c>
      <c r="J714" t="s">
        <v>10393</v>
      </c>
      <c r="K714">
        <v>1</v>
      </c>
      <c r="L714">
        <v>0</v>
      </c>
      <c r="M714">
        <v>0</v>
      </c>
      <c r="N714">
        <v>0</v>
      </c>
      <c r="O714">
        <v>0</v>
      </c>
      <c r="P714">
        <v>1</v>
      </c>
      <c r="Q714">
        <v>0</v>
      </c>
      <c r="R714">
        <v>0</v>
      </c>
      <c r="S714">
        <v>0</v>
      </c>
      <c r="T714">
        <v>0</v>
      </c>
      <c r="U714">
        <v>0</v>
      </c>
      <c r="V714">
        <v>1</v>
      </c>
      <c r="W714">
        <v>0</v>
      </c>
      <c r="X714">
        <v>0</v>
      </c>
      <c r="Y714">
        <v>0</v>
      </c>
      <c r="Z714">
        <v>0</v>
      </c>
      <c r="AA714">
        <v>0</v>
      </c>
      <c r="AB714">
        <v>0</v>
      </c>
      <c r="AC714">
        <v>1</v>
      </c>
      <c r="AD714">
        <v>0</v>
      </c>
      <c r="AE714">
        <v>9.5</v>
      </c>
      <c r="AF714">
        <v>0</v>
      </c>
      <c r="AG714">
        <v>0</v>
      </c>
      <c r="AH714">
        <v>0</v>
      </c>
      <c r="AI714">
        <v>1</v>
      </c>
      <c r="AJ714">
        <v>0</v>
      </c>
      <c r="AK714">
        <v>0</v>
      </c>
      <c r="AL714">
        <v>0</v>
      </c>
      <c r="AM714">
        <v>0</v>
      </c>
      <c r="AN714">
        <v>0</v>
      </c>
      <c r="AO714">
        <v>0</v>
      </c>
      <c r="AP714">
        <v>1</v>
      </c>
      <c r="AQ714">
        <v>0</v>
      </c>
      <c r="AR714">
        <v>0</v>
      </c>
      <c r="AS714">
        <v>0</v>
      </c>
      <c r="AT714">
        <v>0</v>
      </c>
      <c r="AU714">
        <v>0</v>
      </c>
      <c r="AV714">
        <v>1</v>
      </c>
      <c r="AW714">
        <v>0</v>
      </c>
      <c r="AX714">
        <v>0</v>
      </c>
      <c r="AY714">
        <v>0</v>
      </c>
      <c r="AZ714">
        <v>0</v>
      </c>
      <c r="BA714">
        <v>0</v>
      </c>
      <c r="BB714">
        <v>0</v>
      </c>
      <c r="BC714">
        <v>1</v>
      </c>
      <c r="BD714">
        <v>0</v>
      </c>
      <c r="BE714">
        <v>0</v>
      </c>
      <c r="BF714">
        <v>0</v>
      </c>
      <c r="BG714">
        <v>0</v>
      </c>
      <c r="BH714">
        <v>0</v>
      </c>
      <c r="BI714">
        <v>1</v>
      </c>
      <c r="BJ714">
        <v>0</v>
      </c>
      <c r="BK714">
        <v>0</v>
      </c>
    </row>
    <row r="715" spans="1:63" x14ac:dyDescent="0.25">
      <c r="A715">
        <v>9</v>
      </c>
      <c r="B715" s="1">
        <v>9106</v>
      </c>
      <c r="C715" t="s">
        <v>762</v>
      </c>
      <c r="D715" t="s">
        <v>1592</v>
      </c>
      <c r="E715">
        <v>2</v>
      </c>
      <c r="F715" t="s">
        <v>13769</v>
      </c>
      <c r="G715">
        <v>220104005</v>
      </c>
      <c r="H715">
        <v>220104</v>
      </c>
      <c r="I715" t="s">
        <v>13768</v>
      </c>
      <c r="J715" t="s">
        <v>10393</v>
      </c>
      <c r="K715">
        <v>2</v>
      </c>
      <c r="L715">
        <v>23.5</v>
      </c>
      <c r="M715">
        <v>7.9</v>
      </c>
      <c r="N715">
        <v>0</v>
      </c>
      <c r="O715">
        <v>7.9</v>
      </c>
      <c r="P715">
        <v>1</v>
      </c>
      <c r="Q715">
        <v>7.9</v>
      </c>
      <c r="R715">
        <v>0</v>
      </c>
      <c r="S715">
        <v>0</v>
      </c>
      <c r="T715">
        <v>0</v>
      </c>
      <c r="U715">
        <v>0</v>
      </c>
      <c r="V715">
        <v>1</v>
      </c>
      <c r="W715">
        <v>0</v>
      </c>
      <c r="X715">
        <v>0</v>
      </c>
      <c r="Y715">
        <v>23.5</v>
      </c>
      <c r="Z715">
        <v>39.299999999999997</v>
      </c>
      <c r="AA715">
        <v>7.9</v>
      </c>
      <c r="AB715">
        <v>15.8</v>
      </c>
      <c r="AC715">
        <v>1</v>
      </c>
      <c r="AD715">
        <v>15.8</v>
      </c>
      <c r="AE715">
        <v>9.5</v>
      </c>
      <c r="AF715">
        <v>0</v>
      </c>
      <c r="AG715">
        <v>0</v>
      </c>
      <c r="AH715">
        <v>0</v>
      </c>
      <c r="AI715">
        <v>1</v>
      </c>
      <c r="AJ715">
        <v>20.8</v>
      </c>
      <c r="AK715">
        <v>7.9</v>
      </c>
      <c r="AL715">
        <v>7.8</v>
      </c>
      <c r="AM715">
        <v>15.7</v>
      </c>
      <c r="AN715">
        <v>0</v>
      </c>
      <c r="AO715">
        <v>0</v>
      </c>
      <c r="AP715">
        <v>1</v>
      </c>
      <c r="AQ715">
        <v>7.9</v>
      </c>
      <c r="AR715">
        <v>9.5</v>
      </c>
      <c r="AS715">
        <v>0</v>
      </c>
      <c r="AT715">
        <v>9.9</v>
      </c>
      <c r="AU715">
        <v>0</v>
      </c>
      <c r="AV715">
        <v>1</v>
      </c>
      <c r="AW715">
        <v>10.4</v>
      </c>
      <c r="AX715">
        <v>15.8</v>
      </c>
      <c r="AY715">
        <v>15.7</v>
      </c>
      <c r="AZ715">
        <v>7.9</v>
      </c>
      <c r="BA715">
        <v>23.6</v>
      </c>
      <c r="BB715">
        <v>7.9</v>
      </c>
      <c r="BC715">
        <v>1</v>
      </c>
      <c r="BD715">
        <v>0</v>
      </c>
      <c r="BE715">
        <v>0</v>
      </c>
      <c r="BF715">
        <v>0</v>
      </c>
      <c r="BG715">
        <v>9.9</v>
      </c>
      <c r="BH715">
        <v>0</v>
      </c>
      <c r="BI715">
        <v>1</v>
      </c>
      <c r="BJ715">
        <v>0</v>
      </c>
      <c r="BK715">
        <v>0</v>
      </c>
    </row>
    <row r="716" spans="1:63" x14ac:dyDescent="0.25">
      <c r="A716">
        <v>9</v>
      </c>
      <c r="B716" s="1">
        <v>9106</v>
      </c>
      <c r="C716" t="s">
        <v>762</v>
      </c>
      <c r="D716" t="s">
        <v>1592</v>
      </c>
      <c r="E716">
        <v>3</v>
      </c>
      <c r="F716" t="s">
        <v>13367</v>
      </c>
      <c r="G716">
        <v>220104005</v>
      </c>
      <c r="H716">
        <v>220104</v>
      </c>
      <c r="I716" t="s">
        <v>13768</v>
      </c>
      <c r="J716" t="s">
        <v>10393</v>
      </c>
      <c r="K716">
        <v>3</v>
      </c>
      <c r="L716">
        <v>23.5</v>
      </c>
      <c r="M716">
        <v>7.9</v>
      </c>
      <c r="N716">
        <v>0</v>
      </c>
      <c r="O716">
        <v>7.9</v>
      </c>
      <c r="P716">
        <v>1</v>
      </c>
      <c r="Q716">
        <v>7.9</v>
      </c>
      <c r="R716">
        <v>0</v>
      </c>
      <c r="S716">
        <v>0</v>
      </c>
      <c r="T716">
        <v>0</v>
      </c>
      <c r="U716">
        <v>0</v>
      </c>
      <c r="V716">
        <v>1</v>
      </c>
      <c r="W716">
        <v>0</v>
      </c>
      <c r="X716">
        <v>0</v>
      </c>
      <c r="Y716">
        <v>23.5</v>
      </c>
      <c r="Z716">
        <v>39.299999999999997</v>
      </c>
      <c r="AA716">
        <v>7.9</v>
      </c>
      <c r="AB716">
        <v>15.8</v>
      </c>
      <c r="AC716">
        <v>1</v>
      </c>
      <c r="AD716">
        <v>15.8</v>
      </c>
      <c r="AE716">
        <v>0</v>
      </c>
      <c r="AF716">
        <v>0</v>
      </c>
      <c r="AG716">
        <v>0</v>
      </c>
      <c r="AH716">
        <v>0</v>
      </c>
      <c r="AI716">
        <v>1</v>
      </c>
      <c r="AJ716">
        <v>20.8</v>
      </c>
      <c r="AK716">
        <v>7.9</v>
      </c>
      <c r="AL716">
        <v>7.8</v>
      </c>
      <c r="AM716">
        <v>15.7</v>
      </c>
      <c r="AN716">
        <v>0</v>
      </c>
      <c r="AO716">
        <v>0</v>
      </c>
      <c r="AP716">
        <v>1</v>
      </c>
      <c r="AQ716">
        <v>7.9</v>
      </c>
      <c r="AR716">
        <v>9.5</v>
      </c>
      <c r="AS716">
        <v>0</v>
      </c>
      <c r="AT716">
        <v>9.9</v>
      </c>
      <c r="AU716">
        <v>0</v>
      </c>
      <c r="AV716">
        <v>1</v>
      </c>
      <c r="AW716">
        <v>10.4</v>
      </c>
      <c r="AX716">
        <v>15.8</v>
      </c>
      <c r="AY716">
        <v>15.7</v>
      </c>
      <c r="AZ716">
        <v>7.9</v>
      </c>
      <c r="BA716">
        <v>23.6</v>
      </c>
      <c r="BB716">
        <v>7.9</v>
      </c>
      <c r="BC716">
        <v>1</v>
      </c>
      <c r="BD716">
        <v>0</v>
      </c>
      <c r="BE716">
        <v>0</v>
      </c>
      <c r="BF716">
        <v>0</v>
      </c>
      <c r="BG716">
        <v>9.9</v>
      </c>
      <c r="BH716">
        <v>0</v>
      </c>
      <c r="BI716">
        <v>1</v>
      </c>
      <c r="BJ716">
        <v>0</v>
      </c>
      <c r="BK716">
        <v>0</v>
      </c>
    </row>
    <row r="717" spans="1:63" x14ac:dyDescent="0.25">
      <c r="A717">
        <v>9</v>
      </c>
      <c r="B717" s="1">
        <v>9106</v>
      </c>
      <c r="C717" t="s">
        <v>762</v>
      </c>
      <c r="D717" t="s">
        <v>1592</v>
      </c>
      <c r="E717">
        <v>4</v>
      </c>
      <c r="F717" t="s">
        <v>13369</v>
      </c>
      <c r="G717">
        <v>220104005</v>
      </c>
      <c r="H717">
        <v>220104</v>
      </c>
      <c r="I717" t="s">
        <v>13768</v>
      </c>
      <c r="J717" t="s">
        <v>10393</v>
      </c>
      <c r="K717">
        <v>4</v>
      </c>
      <c r="L717">
        <v>0</v>
      </c>
      <c r="M717">
        <v>0</v>
      </c>
      <c r="N717">
        <v>0</v>
      </c>
      <c r="O717">
        <v>0</v>
      </c>
      <c r="P717">
        <v>1</v>
      </c>
      <c r="Q717">
        <v>0</v>
      </c>
      <c r="R717">
        <v>0</v>
      </c>
      <c r="S717">
        <v>0</v>
      </c>
      <c r="T717">
        <v>0</v>
      </c>
      <c r="U717">
        <v>0</v>
      </c>
      <c r="V717">
        <v>1</v>
      </c>
      <c r="W717">
        <v>0</v>
      </c>
      <c r="X717">
        <v>0</v>
      </c>
      <c r="Y717">
        <v>0</v>
      </c>
      <c r="Z717">
        <v>0</v>
      </c>
      <c r="AA717">
        <v>0</v>
      </c>
      <c r="AB717">
        <v>0</v>
      </c>
      <c r="AC717">
        <v>1</v>
      </c>
      <c r="AD717">
        <v>0</v>
      </c>
      <c r="AE717">
        <v>9.5</v>
      </c>
      <c r="AF717">
        <v>0</v>
      </c>
      <c r="AG717">
        <v>0</v>
      </c>
      <c r="AH717">
        <v>0</v>
      </c>
      <c r="AI717">
        <v>1</v>
      </c>
      <c r="AJ717">
        <v>0</v>
      </c>
      <c r="AK717">
        <v>0</v>
      </c>
      <c r="AL717">
        <v>0</v>
      </c>
      <c r="AM717">
        <v>0</v>
      </c>
      <c r="AN717">
        <v>0</v>
      </c>
      <c r="AO717">
        <v>0</v>
      </c>
      <c r="AP717">
        <v>1</v>
      </c>
      <c r="AQ717">
        <v>0</v>
      </c>
      <c r="AR717">
        <v>0</v>
      </c>
      <c r="AS717">
        <v>0</v>
      </c>
      <c r="AT717">
        <v>0</v>
      </c>
      <c r="AU717">
        <v>0</v>
      </c>
      <c r="AV717">
        <v>1</v>
      </c>
      <c r="AW717">
        <v>0</v>
      </c>
      <c r="AX717">
        <v>0</v>
      </c>
      <c r="AY717">
        <v>0</v>
      </c>
      <c r="AZ717">
        <v>0</v>
      </c>
      <c r="BA717">
        <v>0</v>
      </c>
      <c r="BB717">
        <v>0</v>
      </c>
      <c r="BC717">
        <v>1</v>
      </c>
      <c r="BD717">
        <v>0</v>
      </c>
      <c r="BE717">
        <v>0</v>
      </c>
      <c r="BF717">
        <v>0</v>
      </c>
      <c r="BG717">
        <v>0</v>
      </c>
      <c r="BH717">
        <v>0</v>
      </c>
      <c r="BI717">
        <v>1</v>
      </c>
      <c r="BJ717">
        <v>0</v>
      </c>
      <c r="BK717">
        <v>0</v>
      </c>
    </row>
    <row r="718" spans="1:63" x14ac:dyDescent="0.25">
      <c r="A718">
        <v>9</v>
      </c>
      <c r="B718" s="1">
        <v>9107</v>
      </c>
      <c r="C718" t="s">
        <v>762</v>
      </c>
      <c r="D718" t="s">
        <v>1595</v>
      </c>
      <c r="E718">
        <v>1</v>
      </c>
      <c r="F718" t="s">
        <v>13767</v>
      </c>
      <c r="G718">
        <v>220104005</v>
      </c>
      <c r="H718">
        <v>220104</v>
      </c>
      <c r="I718" t="s">
        <v>13768</v>
      </c>
      <c r="J718" t="s">
        <v>10393</v>
      </c>
      <c r="K718">
        <v>1</v>
      </c>
      <c r="L718">
        <v>0</v>
      </c>
      <c r="M718">
        <v>6.5</v>
      </c>
      <c r="N718">
        <v>0</v>
      </c>
      <c r="O718">
        <v>0</v>
      </c>
      <c r="P718">
        <v>1</v>
      </c>
      <c r="Q718">
        <v>6.6</v>
      </c>
      <c r="R718">
        <v>0</v>
      </c>
      <c r="S718">
        <v>0</v>
      </c>
      <c r="T718">
        <v>0</v>
      </c>
      <c r="U718">
        <v>0</v>
      </c>
      <c r="V718">
        <v>1</v>
      </c>
      <c r="W718">
        <v>0</v>
      </c>
      <c r="X718">
        <v>0</v>
      </c>
      <c r="Y718">
        <v>0</v>
      </c>
      <c r="Z718">
        <v>6.5</v>
      </c>
      <c r="AA718">
        <v>0</v>
      </c>
      <c r="AB718">
        <v>0</v>
      </c>
      <c r="AC718">
        <v>1</v>
      </c>
      <c r="AD718">
        <v>0</v>
      </c>
      <c r="AE718">
        <v>0</v>
      </c>
      <c r="AF718">
        <v>0</v>
      </c>
      <c r="AG718">
        <v>6.5</v>
      </c>
      <c r="AH718">
        <v>0</v>
      </c>
      <c r="AI718">
        <v>6.5</v>
      </c>
      <c r="AJ718">
        <v>0</v>
      </c>
      <c r="AK718">
        <v>0</v>
      </c>
      <c r="AL718">
        <v>0</v>
      </c>
      <c r="AM718">
        <v>0</v>
      </c>
      <c r="AN718">
        <v>0</v>
      </c>
      <c r="AO718">
        <v>6.6</v>
      </c>
      <c r="AP718">
        <v>1</v>
      </c>
      <c r="AQ718">
        <v>0</v>
      </c>
      <c r="AR718">
        <v>0</v>
      </c>
      <c r="AS718">
        <v>0</v>
      </c>
      <c r="AT718">
        <v>0</v>
      </c>
      <c r="AU718">
        <v>0</v>
      </c>
      <c r="AV718">
        <v>1</v>
      </c>
      <c r="AW718">
        <v>0</v>
      </c>
      <c r="AX718">
        <v>0</v>
      </c>
      <c r="AY718">
        <v>0</v>
      </c>
      <c r="AZ718">
        <v>0</v>
      </c>
      <c r="BA718">
        <v>0</v>
      </c>
      <c r="BB718">
        <v>0</v>
      </c>
      <c r="BC718">
        <v>1</v>
      </c>
      <c r="BD718">
        <v>0</v>
      </c>
      <c r="BE718">
        <v>0</v>
      </c>
      <c r="BF718">
        <v>0</v>
      </c>
      <c r="BG718">
        <v>6.5</v>
      </c>
      <c r="BH718">
        <v>0</v>
      </c>
      <c r="BI718">
        <v>1</v>
      </c>
      <c r="BJ718">
        <v>0</v>
      </c>
      <c r="BK718">
        <v>0</v>
      </c>
    </row>
    <row r="719" spans="1:63" x14ac:dyDescent="0.25">
      <c r="A719">
        <v>9</v>
      </c>
      <c r="B719" s="1">
        <v>9107</v>
      </c>
      <c r="C719" t="s">
        <v>762</v>
      </c>
      <c r="D719" t="s">
        <v>1595</v>
      </c>
      <c r="E719">
        <v>2</v>
      </c>
      <c r="F719" t="s">
        <v>13769</v>
      </c>
      <c r="G719">
        <v>220104005</v>
      </c>
      <c r="H719">
        <v>220104</v>
      </c>
      <c r="I719" t="s">
        <v>13768</v>
      </c>
      <c r="J719" t="s">
        <v>10393</v>
      </c>
      <c r="K719">
        <v>2</v>
      </c>
      <c r="L719">
        <v>0</v>
      </c>
      <c r="M719">
        <v>6.5</v>
      </c>
      <c r="N719">
        <v>0</v>
      </c>
      <c r="O719">
        <v>0</v>
      </c>
      <c r="P719">
        <v>6.6</v>
      </c>
      <c r="Q719">
        <v>6.6</v>
      </c>
      <c r="R719">
        <v>6.5</v>
      </c>
      <c r="S719">
        <v>0</v>
      </c>
      <c r="T719">
        <v>0</v>
      </c>
      <c r="U719">
        <v>0</v>
      </c>
      <c r="V719">
        <v>1</v>
      </c>
      <c r="W719">
        <v>0</v>
      </c>
      <c r="X719">
        <v>6.6</v>
      </c>
      <c r="Y719">
        <v>6.5</v>
      </c>
      <c r="Z719">
        <v>13.1</v>
      </c>
      <c r="AA719">
        <v>6.6</v>
      </c>
      <c r="AB719">
        <v>6.6</v>
      </c>
      <c r="AC719">
        <v>1</v>
      </c>
      <c r="AD719">
        <v>13.2</v>
      </c>
      <c r="AE719">
        <v>6.5</v>
      </c>
      <c r="AF719">
        <v>6.5</v>
      </c>
      <c r="AG719">
        <v>6.5</v>
      </c>
      <c r="AH719">
        <v>13</v>
      </c>
      <c r="AI719">
        <v>13.1</v>
      </c>
      <c r="AJ719">
        <v>6.5</v>
      </c>
      <c r="AK719">
        <v>6.6</v>
      </c>
      <c r="AL719">
        <v>0</v>
      </c>
      <c r="AM719">
        <v>0</v>
      </c>
      <c r="AN719">
        <v>6.6</v>
      </c>
      <c r="AO719">
        <v>6.6</v>
      </c>
      <c r="AP719">
        <v>13.2</v>
      </c>
      <c r="AQ719">
        <v>6.6</v>
      </c>
      <c r="AR719">
        <v>13</v>
      </c>
      <c r="AS719">
        <v>13</v>
      </c>
      <c r="AT719">
        <v>6.5</v>
      </c>
      <c r="AU719">
        <v>6.5</v>
      </c>
      <c r="AV719">
        <v>1</v>
      </c>
      <c r="AW719">
        <v>6.6</v>
      </c>
      <c r="AX719">
        <v>6.6</v>
      </c>
      <c r="AY719">
        <v>0</v>
      </c>
      <c r="AZ719">
        <v>0</v>
      </c>
      <c r="BA719">
        <v>6.6</v>
      </c>
      <c r="BB719">
        <v>13.1</v>
      </c>
      <c r="BC719">
        <v>1</v>
      </c>
      <c r="BD719">
        <v>0</v>
      </c>
      <c r="BE719">
        <v>0</v>
      </c>
      <c r="BF719">
        <v>6.5</v>
      </c>
      <c r="BG719">
        <v>19.5</v>
      </c>
      <c r="BH719">
        <v>0</v>
      </c>
      <c r="BI719">
        <v>1</v>
      </c>
      <c r="BJ719">
        <v>0</v>
      </c>
      <c r="BK719">
        <v>0</v>
      </c>
    </row>
    <row r="720" spans="1:63" x14ac:dyDescent="0.25">
      <c r="A720">
        <v>9</v>
      </c>
      <c r="B720" s="1">
        <v>9107</v>
      </c>
      <c r="C720" t="s">
        <v>762</v>
      </c>
      <c r="D720" t="s">
        <v>1595</v>
      </c>
      <c r="E720">
        <v>3</v>
      </c>
      <c r="F720" t="s">
        <v>13367</v>
      </c>
      <c r="G720">
        <v>220104005</v>
      </c>
      <c r="H720">
        <v>220104</v>
      </c>
      <c r="I720" t="s">
        <v>13768</v>
      </c>
      <c r="J720" t="s">
        <v>10393</v>
      </c>
      <c r="K720">
        <v>3</v>
      </c>
      <c r="L720">
        <v>0</v>
      </c>
      <c r="M720">
        <v>0</v>
      </c>
      <c r="N720">
        <v>0</v>
      </c>
      <c r="O720">
        <v>0</v>
      </c>
      <c r="P720">
        <v>6.6</v>
      </c>
      <c r="Q720">
        <v>0</v>
      </c>
      <c r="R720">
        <v>6.5</v>
      </c>
      <c r="S720">
        <v>0</v>
      </c>
      <c r="T720">
        <v>0</v>
      </c>
      <c r="U720">
        <v>0</v>
      </c>
      <c r="V720">
        <v>1</v>
      </c>
      <c r="W720">
        <v>0</v>
      </c>
      <c r="X720">
        <v>6.6</v>
      </c>
      <c r="Y720">
        <v>6.5</v>
      </c>
      <c r="Z720">
        <v>13.1</v>
      </c>
      <c r="AA720">
        <v>6.6</v>
      </c>
      <c r="AB720">
        <v>6.6</v>
      </c>
      <c r="AC720">
        <v>1</v>
      </c>
      <c r="AD720">
        <v>13.2</v>
      </c>
      <c r="AE720">
        <v>6.5</v>
      </c>
      <c r="AF720">
        <v>6.5</v>
      </c>
      <c r="AG720">
        <v>0</v>
      </c>
      <c r="AH720">
        <v>13</v>
      </c>
      <c r="AI720">
        <v>1</v>
      </c>
      <c r="AJ720">
        <v>6.5</v>
      </c>
      <c r="AK720">
        <v>6.6</v>
      </c>
      <c r="AL720">
        <v>0</v>
      </c>
      <c r="AM720">
        <v>0</v>
      </c>
      <c r="AN720">
        <v>6.6</v>
      </c>
      <c r="AO720">
        <v>0</v>
      </c>
      <c r="AP720">
        <v>13.2</v>
      </c>
      <c r="AQ720">
        <v>6.6</v>
      </c>
      <c r="AR720">
        <v>13</v>
      </c>
      <c r="AS720">
        <v>13</v>
      </c>
      <c r="AT720">
        <v>6.5</v>
      </c>
      <c r="AU720">
        <v>6.5</v>
      </c>
      <c r="AV720">
        <v>1</v>
      </c>
      <c r="AW720">
        <v>6.6</v>
      </c>
      <c r="AX720">
        <v>6.6</v>
      </c>
      <c r="AY720">
        <v>0</v>
      </c>
      <c r="AZ720">
        <v>0</v>
      </c>
      <c r="BA720">
        <v>6.6</v>
      </c>
      <c r="BB720">
        <v>13.1</v>
      </c>
      <c r="BC720">
        <v>1</v>
      </c>
      <c r="BD720">
        <v>0</v>
      </c>
      <c r="BE720">
        <v>0</v>
      </c>
      <c r="BF720">
        <v>6.5</v>
      </c>
      <c r="BG720">
        <v>13</v>
      </c>
      <c r="BH720">
        <v>0</v>
      </c>
      <c r="BI720">
        <v>1</v>
      </c>
      <c r="BJ720">
        <v>0</v>
      </c>
      <c r="BK720">
        <v>0</v>
      </c>
    </row>
    <row r="721" spans="1:63" x14ac:dyDescent="0.25">
      <c r="A721">
        <v>9</v>
      </c>
      <c r="B721" s="1">
        <v>9107</v>
      </c>
      <c r="C721" t="s">
        <v>762</v>
      </c>
      <c r="D721" t="s">
        <v>1595</v>
      </c>
      <c r="E721">
        <v>4</v>
      </c>
      <c r="F721" t="s">
        <v>13369</v>
      </c>
      <c r="G721">
        <v>220104005</v>
      </c>
      <c r="H721">
        <v>220104</v>
      </c>
      <c r="I721" t="s">
        <v>13768</v>
      </c>
      <c r="J721" t="s">
        <v>10393</v>
      </c>
      <c r="K721">
        <v>4</v>
      </c>
      <c r="L721">
        <v>0</v>
      </c>
      <c r="M721">
        <v>6.5</v>
      </c>
      <c r="N721">
        <v>0</v>
      </c>
      <c r="O721">
        <v>0</v>
      </c>
      <c r="P721">
        <v>1</v>
      </c>
      <c r="Q721">
        <v>6.6</v>
      </c>
      <c r="R721">
        <v>0</v>
      </c>
      <c r="S721">
        <v>0</v>
      </c>
      <c r="T721">
        <v>0</v>
      </c>
      <c r="U721">
        <v>0</v>
      </c>
      <c r="V721">
        <v>1</v>
      </c>
      <c r="W721">
        <v>0</v>
      </c>
      <c r="X721">
        <v>0</v>
      </c>
      <c r="Y721">
        <v>0</v>
      </c>
      <c r="Z721">
        <v>6.5</v>
      </c>
      <c r="AA721">
        <v>0</v>
      </c>
      <c r="AB721">
        <v>0</v>
      </c>
      <c r="AC721">
        <v>1</v>
      </c>
      <c r="AD721">
        <v>0</v>
      </c>
      <c r="AE721">
        <v>0</v>
      </c>
      <c r="AF721">
        <v>0</v>
      </c>
      <c r="AG721">
        <v>6.5</v>
      </c>
      <c r="AH721">
        <v>0</v>
      </c>
      <c r="AI721">
        <v>13.1</v>
      </c>
      <c r="AJ721">
        <v>0</v>
      </c>
      <c r="AK721">
        <v>0</v>
      </c>
      <c r="AL721">
        <v>0</v>
      </c>
      <c r="AM721">
        <v>0</v>
      </c>
      <c r="AN721">
        <v>0</v>
      </c>
      <c r="AO721">
        <v>6.6</v>
      </c>
      <c r="AP721">
        <v>1</v>
      </c>
      <c r="AQ721">
        <v>0</v>
      </c>
      <c r="AR721">
        <v>0</v>
      </c>
      <c r="AS721">
        <v>0</v>
      </c>
      <c r="AT721">
        <v>0</v>
      </c>
      <c r="AU721">
        <v>0</v>
      </c>
      <c r="AV721">
        <v>1</v>
      </c>
      <c r="AW721">
        <v>0</v>
      </c>
      <c r="AX721">
        <v>0</v>
      </c>
      <c r="AY721">
        <v>0</v>
      </c>
      <c r="AZ721">
        <v>0</v>
      </c>
      <c r="BA721">
        <v>0</v>
      </c>
      <c r="BB721">
        <v>0</v>
      </c>
      <c r="BC721">
        <v>1</v>
      </c>
      <c r="BD721">
        <v>0</v>
      </c>
      <c r="BE721">
        <v>0</v>
      </c>
      <c r="BF721">
        <v>0</v>
      </c>
      <c r="BG721">
        <v>6.5</v>
      </c>
      <c r="BH721">
        <v>0</v>
      </c>
      <c r="BI721">
        <v>1</v>
      </c>
      <c r="BJ721">
        <v>0</v>
      </c>
      <c r="BK721">
        <v>0</v>
      </c>
    </row>
    <row r="722" spans="1:63" x14ac:dyDescent="0.25">
      <c r="A722">
        <v>9</v>
      </c>
      <c r="B722" s="1">
        <v>9108</v>
      </c>
      <c r="C722" t="s">
        <v>762</v>
      </c>
      <c r="D722" t="s">
        <v>1598</v>
      </c>
      <c r="E722">
        <v>1</v>
      </c>
      <c r="F722" t="s">
        <v>13767</v>
      </c>
      <c r="G722">
        <v>220104005</v>
      </c>
      <c r="H722">
        <v>220104</v>
      </c>
      <c r="I722" t="s">
        <v>13768</v>
      </c>
      <c r="J722" t="s">
        <v>10393</v>
      </c>
      <c r="K722">
        <v>1</v>
      </c>
      <c r="L722">
        <v>0</v>
      </c>
      <c r="M722">
        <v>2.7</v>
      </c>
      <c r="N722">
        <v>0</v>
      </c>
      <c r="O722">
        <v>5.4</v>
      </c>
      <c r="P722">
        <v>1</v>
      </c>
      <c r="Q722">
        <v>0</v>
      </c>
      <c r="R722">
        <v>0</v>
      </c>
      <c r="S722">
        <v>0</v>
      </c>
      <c r="T722">
        <v>0</v>
      </c>
      <c r="U722">
        <v>0</v>
      </c>
      <c r="V722">
        <v>2.5</v>
      </c>
      <c r="W722">
        <v>2.5</v>
      </c>
      <c r="X722">
        <v>0</v>
      </c>
      <c r="Y722">
        <v>0</v>
      </c>
      <c r="Z722">
        <v>0</v>
      </c>
      <c r="AA722">
        <v>0</v>
      </c>
      <c r="AB722">
        <v>2.7</v>
      </c>
      <c r="AC722">
        <v>2.7</v>
      </c>
      <c r="AD722">
        <v>0</v>
      </c>
      <c r="AE722">
        <v>2.6</v>
      </c>
      <c r="AF722">
        <v>2.6</v>
      </c>
      <c r="AG722">
        <v>0</v>
      </c>
      <c r="AH722">
        <v>0</v>
      </c>
      <c r="AI722">
        <v>1</v>
      </c>
      <c r="AJ722">
        <v>2.5</v>
      </c>
      <c r="AK722">
        <v>0</v>
      </c>
      <c r="AL722">
        <v>0</v>
      </c>
      <c r="AM722">
        <v>0</v>
      </c>
      <c r="AN722">
        <v>0</v>
      </c>
      <c r="AO722">
        <v>2.7</v>
      </c>
      <c r="AP722">
        <v>1</v>
      </c>
      <c r="AQ722">
        <v>0</v>
      </c>
      <c r="AR722">
        <v>0</v>
      </c>
      <c r="AS722">
        <v>2.7</v>
      </c>
      <c r="AT722">
        <v>0</v>
      </c>
      <c r="AU722">
        <v>0</v>
      </c>
      <c r="AV722">
        <v>1</v>
      </c>
      <c r="AW722">
        <v>2.7</v>
      </c>
      <c r="AX722">
        <v>0</v>
      </c>
      <c r="AY722">
        <v>0</v>
      </c>
      <c r="AZ722">
        <v>0</v>
      </c>
      <c r="BA722">
        <v>0</v>
      </c>
      <c r="BB722">
        <v>0</v>
      </c>
      <c r="BC722">
        <v>1</v>
      </c>
      <c r="BD722">
        <v>2.6</v>
      </c>
      <c r="BE722">
        <v>0</v>
      </c>
      <c r="BF722">
        <v>8.1</v>
      </c>
      <c r="BG722">
        <v>0</v>
      </c>
      <c r="BH722">
        <v>0</v>
      </c>
      <c r="BI722">
        <v>1</v>
      </c>
      <c r="BJ722">
        <v>2.7</v>
      </c>
      <c r="BK722">
        <v>0</v>
      </c>
    </row>
    <row r="723" spans="1:63" x14ac:dyDescent="0.25">
      <c r="A723">
        <v>9</v>
      </c>
      <c r="B723" s="1">
        <v>9108</v>
      </c>
      <c r="C723" t="s">
        <v>762</v>
      </c>
      <c r="D723" t="s">
        <v>1598</v>
      </c>
      <c r="E723">
        <v>2</v>
      </c>
      <c r="F723" t="s">
        <v>13769</v>
      </c>
      <c r="G723">
        <v>220104005</v>
      </c>
      <c r="H723">
        <v>220104</v>
      </c>
      <c r="I723" t="s">
        <v>13768</v>
      </c>
      <c r="J723" t="s">
        <v>10393</v>
      </c>
      <c r="K723">
        <v>2</v>
      </c>
      <c r="L723">
        <v>2.8</v>
      </c>
      <c r="M723">
        <v>2.7</v>
      </c>
      <c r="N723">
        <v>5.4</v>
      </c>
      <c r="O723">
        <v>10.7</v>
      </c>
      <c r="P723">
        <v>2.7</v>
      </c>
      <c r="Q723">
        <v>0</v>
      </c>
      <c r="R723">
        <v>2.7</v>
      </c>
      <c r="S723">
        <v>10.9</v>
      </c>
      <c r="T723">
        <v>0</v>
      </c>
      <c r="U723">
        <v>2.7</v>
      </c>
      <c r="V723">
        <v>5.4</v>
      </c>
      <c r="W723">
        <v>5.3</v>
      </c>
      <c r="X723">
        <v>4.9000000000000004</v>
      </c>
      <c r="Y723">
        <v>2.8</v>
      </c>
      <c r="Z723">
        <v>5.5</v>
      </c>
      <c r="AA723">
        <v>2.7</v>
      </c>
      <c r="AB723">
        <v>16.100000000000001</v>
      </c>
      <c r="AC723">
        <v>2.7</v>
      </c>
      <c r="AD723">
        <v>0</v>
      </c>
      <c r="AE723">
        <v>5.5</v>
      </c>
      <c r="AF723">
        <v>2.7</v>
      </c>
      <c r="AG723">
        <v>10.8</v>
      </c>
      <c r="AH723">
        <v>2.7</v>
      </c>
      <c r="AI723">
        <v>5.4</v>
      </c>
      <c r="AJ723">
        <v>5.3</v>
      </c>
      <c r="AK723">
        <v>0</v>
      </c>
      <c r="AL723">
        <v>2.8</v>
      </c>
      <c r="AM723">
        <v>11</v>
      </c>
      <c r="AN723">
        <v>2.7</v>
      </c>
      <c r="AO723">
        <v>8</v>
      </c>
      <c r="AP723">
        <v>1</v>
      </c>
      <c r="AQ723">
        <v>2.6</v>
      </c>
      <c r="AR723">
        <v>5.5</v>
      </c>
      <c r="AS723">
        <v>8.1</v>
      </c>
      <c r="AT723">
        <v>8.1</v>
      </c>
      <c r="AU723">
        <v>2.7</v>
      </c>
      <c r="AV723">
        <v>8</v>
      </c>
      <c r="AW723">
        <v>8</v>
      </c>
      <c r="AX723">
        <v>2.5</v>
      </c>
      <c r="AY723">
        <v>5.6</v>
      </c>
      <c r="AZ723">
        <v>5.5</v>
      </c>
      <c r="BA723">
        <v>2.7</v>
      </c>
      <c r="BB723">
        <v>0</v>
      </c>
      <c r="BC723">
        <v>8</v>
      </c>
      <c r="BD723">
        <v>5.3</v>
      </c>
      <c r="BE723">
        <v>0</v>
      </c>
      <c r="BF723">
        <v>10.8</v>
      </c>
      <c r="BG723">
        <v>0</v>
      </c>
      <c r="BH723">
        <v>0</v>
      </c>
      <c r="BI723">
        <v>10.7</v>
      </c>
      <c r="BJ723">
        <v>8</v>
      </c>
      <c r="BK723">
        <v>0</v>
      </c>
    </row>
    <row r="724" spans="1:63" x14ac:dyDescent="0.25">
      <c r="A724">
        <v>9</v>
      </c>
      <c r="B724" s="1">
        <v>9108</v>
      </c>
      <c r="C724" t="s">
        <v>762</v>
      </c>
      <c r="D724" t="s">
        <v>1598</v>
      </c>
      <c r="E724">
        <v>3</v>
      </c>
      <c r="F724" t="s">
        <v>13367</v>
      </c>
      <c r="G724">
        <v>220104005</v>
      </c>
      <c r="H724">
        <v>220104</v>
      </c>
      <c r="I724" t="s">
        <v>13768</v>
      </c>
      <c r="J724" t="s">
        <v>10393</v>
      </c>
      <c r="K724">
        <v>3</v>
      </c>
      <c r="L724">
        <v>2.8</v>
      </c>
      <c r="M724">
        <v>0</v>
      </c>
      <c r="N724">
        <v>5.4</v>
      </c>
      <c r="O724">
        <v>5.4</v>
      </c>
      <c r="P724">
        <v>2.7</v>
      </c>
      <c r="Q724">
        <v>0</v>
      </c>
      <c r="R724">
        <v>2.7</v>
      </c>
      <c r="S724">
        <v>10.9</v>
      </c>
      <c r="T724">
        <v>0</v>
      </c>
      <c r="U724">
        <v>2.7</v>
      </c>
      <c r="V724">
        <v>2.7</v>
      </c>
      <c r="W724">
        <v>2.7</v>
      </c>
      <c r="X724">
        <v>4.9000000000000004</v>
      </c>
      <c r="Y724">
        <v>2.8</v>
      </c>
      <c r="Z724">
        <v>5.5</v>
      </c>
      <c r="AA724">
        <v>2.7</v>
      </c>
      <c r="AB724">
        <v>13.4</v>
      </c>
      <c r="AC724">
        <v>1</v>
      </c>
      <c r="AD724">
        <v>0</v>
      </c>
      <c r="AE724">
        <v>2.7</v>
      </c>
      <c r="AF724">
        <v>0</v>
      </c>
      <c r="AG724">
        <v>10.8</v>
      </c>
      <c r="AH724">
        <v>2.7</v>
      </c>
      <c r="AI724">
        <v>5.4</v>
      </c>
      <c r="AJ724">
        <v>2.7</v>
      </c>
      <c r="AK724">
        <v>0</v>
      </c>
      <c r="AL724">
        <v>2.8</v>
      </c>
      <c r="AM724">
        <v>11</v>
      </c>
      <c r="AN724">
        <v>2.7</v>
      </c>
      <c r="AO724">
        <v>5.4</v>
      </c>
      <c r="AP724">
        <v>1</v>
      </c>
      <c r="AQ724">
        <v>2.6</v>
      </c>
      <c r="AR724">
        <v>5.5</v>
      </c>
      <c r="AS724">
        <v>5.4</v>
      </c>
      <c r="AT724">
        <v>8.1</v>
      </c>
      <c r="AU724">
        <v>2.7</v>
      </c>
      <c r="AV724">
        <v>8</v>
      </c>
      <c r="AW724">
        <v>5.3</v>
      </c>
      <c r="AX724">
        <v>2.5</v>
      </c>
      <c r="AY724">
        <v>5.6</v>
      </c>
      <c r="AZ724">
        <v>5.5</v>
      </c>
      <c r="BA724">
        <v>2.7</v>
      </c>
      <c r="BB724">
        <v>0</v>
      </c>
      <c r="BC724">
        <v>8</v>
      </c>
      <c r="BD724">
        <v>2.6</v>
      </c>
      <c r="BE724">
        <v>0</v>
      </c>
      <c r="BF724">
        <v>2.7</v>
      </c>
      <c r="BG724">
        <v>0</v>
      </c>
      <c r="BH724">
        <v>0</v>
      </c>
      <c r="BI724">
        <v>10.7</v>
      </c>
      <c r="BJ724">
        <v>5.3</v>
      </c>
      <c r="BK724">
        <v>0</v>
      </c>
    </row>
    <row r="725" spans="1:63" x14ac:dyDescent="0.25">
      <c r="A725">
        <v>9</v>
      </c>
      <c r="B725" s="1">
        <v>9108</v>
      </c>
      <c r="C725" t="s">
        <v>762</v>
      </c>
      <c r="D725" t="s">
        <v>1598</v>
      </c>
      <c r="E725">
        <v>4</v>
      </c>
      <c r="F725" t="s">
        <v>13369</v>
      </c>
      <c r="G725">
        <v>220104005</v>
      </c>
      <c r="H725">
        <v>220104</v>
      </c>
      <c r="I725" t="s">
        <v>13768</v>
      </c>
      <c r="J725" t="s">
        <v>10393</v>
      </c>
      <c r="K725">
        <v>4</v>
      </c>
      <c r="L725">
        <v>0</v>
      </c>
      <c r="M725">
        <v>2.7</v>
      </c>
      <c r="N725">
        <v>0</v>
      </c>
      <c r="O725">
        <v>5.4</v>
      </c>
      <c r="P725">
        <v>1</v>
      </c>
      <c r="Q725">
        <v>0</v>
      </c>
      <c r="R725">
        <v>0</v>
      </c>
      <c r="S725">
        <v>0</v>
      </c>
      <c r="T725">
        <v>0</v>
      </c>
      <c r="U725">
        <v>0</v>
      </c>
      <c r="V725">
        <v>2.7</v>
      </c>
      <c r="W725">
        <v>2.7</v>
      </c>
      <c r="X725">
        <v>0</v>
      </c>
      <c r="Y725">
        <v>0</v>
      </c>
      <c r="Z725">
        <v>0</v>
      </c>
      <c r="AA725">
        <v>0</v>
      </c>
      <c r="AB725">
        <v>2.7</v>
      </c>
      <c r="AC725">
        <v>2.7</v>
      </c>
      <c r="AD725">
        <v>0</v>
      </c>
      <c r="AE725">
        <v>2.7</v>
      </c>
      <c r="AF725">
        <v>2.7</v>
      </c>
      <c r="AG725">
        <v>0</v>
      </c>
      <c r="AH725">
        <v>0</v>
      </c>
      <c r="AI725">
        <v>1</v>
      </c>
      <c r="AJ725">
        <v>2.7</v>
      </c>
      <c r="AK725">
        <v>0</v>
      </c>
      <c r="AL725">
        <v>0</v>
      </c>
      <c r="AM725">
        <v>0</v>
      </c>
      <c r="AN725">
        <v>0</v>
      </c>
      <c r="AO725">
        <v>2.7</v>
      </c>
      <c r="AP725">
        <v>1</v>
      </c>
      <c r="AQ725">
        <v>0</v>
      </c>
      <c r="AR725">
        <v>0</v>
      </c>
      <c r="AS725">
        <v>2.7</v>
      </c>
      <c r="AT725">
        <v>0</v>
      </c>
      <c r="AU725">
        <v>0</v>
      </c>
      <c r="AV725">
        <v>1</v>
      </c>
      <c r="AW725">
        <v>2.7</v>
      </c>
      <c r="AX725">
        <v>0</v>
      </c>
      <c r="AY725">
        <v>0</v>
      </c>
      <c r="AZ725">
        <v>0</v>
      </c>
      <c r="BA725">
        <v>0</v>
      </c>
      <c r="BB725">
        <v>0</v>
      </c>
      <c r="BC725">
        <v>1</v>
      </c>
      <c r="BD725">
        <v>2.6</v>
      </c>
      <c r="BE725">
        <v>0</v>
      </c>
      <c r="BF725">
        <v>8.1</v>
      </c>
      <c r="BG725">
        <v>0</v>
      </c>
      <c r="BH725">
        <v>0</v>
      </c>
      <c r="BI725">
        <v>1</v>
      </c>
      <c r="BJ725">
        <v>2.7</v>
      </c>
      <c r="BK725">
        <v>0</v>
      </c>
    </row>
    <row r="726" spans="1:63" x14ac:dyDescent="0.25">
      <c r="A726">
        <v>9</v>
      </c>
      <c r="B726" s="1">
        <v>9109</v>
      </c>
      <c r="C726" t="s">
        <v>762</v>
      </c>
      <c r="D726" t="s">
        <v>1601</v>
      </c>
      <c r="E726">
        <v>1</v>
      </c>
      <c r="F726" t="s">
        <v>13767</v>
      </c>
      <c r="G726">
        <v>220104005</v>
      </c>
      <c r="H726">
        <v>220104</v>
      </c>
      <c r="I726" t="s">
        <v>13768</v>
      </c>
      <c r="J726" t="s">
        <v>10393</v>
      </c>
      <c r="K726">
        <v>1</v>
      </c>
      <c r="L726">
        <v>0</v>
      </c>
      <c r="M726">
        <v>0</v>
      </c>
      <c r="N726">
        <v>0</v>
      </c>
      <c r="O726">
        <v>0</v>
      </c>
      <c r="P726">
        <v>1</v>
      </c>
      <c r="Q726">
        <v>0</v>
      </c>
      <c r="R726">
        <v>8.1999999999999993</v>
      </c>
      <c r="S726">
        <v>0</v>
      </c>
      <c r="T726">
        <v>0</v>
      </c>
      <c r="U726">
        <v>0</v>
      </c>
      <c r="V726">
        <v>1</v>
      </c>
      <c r="W726">
        <v>4.0999999999999996</v>
      </c>
      <c r="X726">
        <v>0</v>
      </c>
      <c r="Y726">
        <v>8.3000000000000007</v>
      </c>
      <c r="Z726">
        <v>0</v>
      </c>
      <c r="AA726">
        <v>0</v>
      </c>
      <c r="AB726">
        <v>0</v>
      </c>
      <c r="AC726">
        <v>4.0999999999999996</v>
      </c>
      <c r="AD726">
        <v>8.1999999999999993</v>
      </c>
      <c r="AE726">
        <v>4.0999999999999996</v>
      </c>
      <c r="AF726">
        <v>0</v>
      </c>
      <c r="AG726">
        <v>0</v>
      </c>
      <c r="AH726">
        <v>0</v>
      </c>
      <c r="AI726">
        <v>1</v>
      </c>
      <c r="AJ726">
        <v>4.0999999999999996</v>
      </c>
      <c r="AK726">
        <v>0</v>
      </c>
      <c r="AL726">
        <v>4.0999999999999996</v>
      </c>
      <c r="AM726">
        <v>4.0999999999999996</v>
      </c>
      <c r="AN726">
        <v>0</v>
      </c>
      <c r="AO726">
        <v>0</v>
      </c>
      <c r="AP726">
        <v>1</v>
      </c>
      <c r="AQ726">
        <v>0</v>
      </c>
      <c r="AR726">
        <v>4.7</v>
      </c>
      <c r="AS726">
        <v>0</v>
      </c>
      <c r="AT726">
        <v>0</v>
      </c>
      <c r="AU726">
        <v>0</v>
      </c>
      <c r="AV726">
        <v>4.9000000000000004</v>
      </c>
      <c r="AW726">
        <v>0</v>
      </c>
      <c r="AX726">
        <v>0</v>
      </c>
      <c r="AY726">
        <v>0</v>
      </c>
      <c r="AZ726">
        <v>0</v>
      </c>
      <c r="BA726">
        <v>4.0999999999999996</v>
      </c>
      <c r="BB726">
        <v>0</v>
      </c>
      <c r="BC726">
        <v>1</v>
      </c>
      <c r="BD726">
        <v>0</v>
      </c>
      <c r="BE726">
        <v>0</v>
      </c>
      <c r="BF726">
        <v>0</v>
      </c>
      <c r="BG726">
        <v>0</v>
      </c>
      <c r="BH726">
        <v>0</v>
      </c>
      <c r="BI726">
        <v>1</v>
      </c>
      <c r="BJ726">
        <v>0</v>
      </c>
      <c r="BK726">
        <v>0</v>
      </c>
    </row>
    <row r="727" spans="1:63" x14ac:dyDescent="0.25">
      <c r="A727">
        <v>9</v>
      </c>
      <c r="B727" s="1">
        <v>9109</v>
      </c>
      <c r="C727" t="s">
        <v>762</v>
      </c>
      <c r="D727" t="s">
        <v>1601</v>
      </c>
      <c r="E727">
        <v>2</v>
      </c>
      <c r="F727" t="s">
        <v>13769</v>
      </c>
      <c r="G727">
        <v>220104005</v>
      </c>
      <c r="H727">
        <v>220104</v>
      </c>
      <c r="I727" t="s">
        <v>13768</v>
      </c>
      <c r="J727" t="s">
        <v>10393</v>
      </c>
      <c r="K727">
        <v>2</v>
      </c>
      <c r="L727">
        <v>0</v>
      </c>
      <c r="M727">
        <v>0</v>
      </c>
      <c r="N727">
        <v>4.0999999999999996</v>
      </c>
      <c r="O727">
        <v>4.0999999999999996</v>
      </c>
      <c r="P727">
        <v>4.0999999999999996</v>
      </c>
      <c r="Q727">
        <v>0</v>
      </c>
      <c r="R727">
        <v>18.7</v>
      </c>
      <c r="S727">
        <v>0</v>
      </c>
      <c r="T727">
        <v>0</v>
      </c>
      <c r="U727">
        <v>0</v>
      </c>
      <c r="V727">
        <v>1</v>
      </c>
      <c r="W727">
        <v>9.8000000000000007</v>
      </c>
      <c r="X727">
        <v>4</v>
      </c>
      <c r="Y727">
        <v>8.3000000000000007</v>
      </c>
      <c r="Z727">
        <v>4.0999999999999996</v>
      </c>
      <c r="AA727">
        <v>0</v>
      </c>
      <c r="AB727">
        <v>4.0999999999999996</v>
      </c>
      <c r="AC727">
        <v>8.1999999999999993</v>
      </c>
      <c r="AD727">
        <v>12.3</v>
      </c>
      <c r="AE727">
        <v>4.7</v>
      </c>
      <c r="AF727">
        <v>4.7</v>
      </c>
      <c r="AG727">
        <v>0</v>
      </c>
      <c r="AH727">
        <v>0</v>
      </c>
      <c r="AI727">
        <v>9.6999999999999993</v>
      </c>
      <c r="AJ727">
        <v>14.7</v>
      </c>
      <c r="AK727">
        <v>8.1</v>
      </c>
      <c r="AL727">
        <v>8.3000000000000007</v>
      </c>
      <c r="AM727">
        <v>16.5</v>
      </c>
      <c r="AN727">
        <v>8.1999999999999993</v>
      </c>
      <c r="AO727">
        <v>0</v>
      </c>
      <c r="AP727">
        <v>8.1999999999999993</v>
      </c>
      <c r="AQ727">
        <v>4.0999999999999996</v>
      </c>
      <c r="AR727">
        <v>14.1</v>
      </c>
      <c r="AS727">
        <v>0</v>
      </c>
      <c r="AT727">
        <v>4.8</v>
      </c>
      <c r="AU727">
        <v>0</v>
      </c>
      <c r="AV727">
        <v>14.6</v>
      </c>
      <c r="AW727">
        <v>9.8000000000000007</v>
      </c>
      <c r="AX727">
        <v>16.2</v>
      </c>
      <c r="AY727">
        <v>4.0999999999999996</v>
      </c>
      <c r="AZ727">
        <v>0</v>
      </c>
      <c r="BA727">
        <v>8.1999999999999993</v>
      </c>
      <c r="BB727">
        <v>0</v>
      </c>
      <c r="BC727">
        <v>8.1999999999999993</v>
      </c>
      <c r="BD727">
        <v>0</v>
      </c>
      <c r="BE727">
        <v>0</v>
      </c>
      <c r="BF727">
        <v>9.5</v>
      </c>
      <c r="BG727">
        <v>4.8</v>
      </c>
      <c r="BH727">
        <v>0</v>
      </c>
      <c r="BI727">
        <v>4.9000000000000004</v>
      </c>
      <c r="BJ727">
        <v>4.9000000000000004</v>
      </c>
      <c r="BK727">
        <v>0</v>
      </c>
    </row>
    <row r="728" spans="1:63" x14ac:dyDescent="0.25">
      <c r="A728">
        <v>9</v>
      </c>
      <c r="B728" s="1">
        <v>9109</v>
      </c>
      <c r="C728" t="s">
        <v>762</v>
      </c>
      <c r="D728" t="s">
        <v>1601</v>
      </c>
      <c r="E728">
        <v>3</v>
      </c>
      <c r="F728" t="s">
        <v>13367</v>
      </c>
      <c r="G728">
        <v>220104005</v>
      </c>
      <c r="H728">
        <v>220104</v>
      </c>
      <c r="I728" t="s">
        <v>13768</v>
      </c>
      <c r="J728" t="s">
        <v>10393</v>
      </c>
      <c r="K728">
        <v>3</v>
      </c>
      <c r="L728">
        <v>0</v>
      </c>
      <c r="M728">
        <v>0</v>
      </c>
      <c r="N728">
        <v>4.0999999999999996</v>
      </c>
      <c r="O728">
        <v>4.0999999999999996</v>
      </c>
      <c r="P728">
        <v>4.0999999999999996</v>
      </c>
      <c r="Q728">
        <v>0</v>
      </c>
      <c r="R728">
        <v>9.3000000000000007</v>
      </c>
      <c r="S728">
        <v>0</v>
      </c>
      <c r="T728">
        <v>0</v>
      </c>
      <c r="U728">
        <v>0</v>
      </c>
      <c r="V728">
        <v>1</v>
      </c>
      <c r="W728">
        <v>4.9000000000000004</v>
      </c>
      <c r="X728">
        <v>4</v>
      </c>
      <c r="Y728">
        <v>0</v>
      </c>
      <c r="Z728">
        <v>4.0999999999999996</v>
      </c>
      <c r="AA728">
        <v>0</v>
      </c>
      <c r="AB728">
        <v>4.0999999999999996</v>
      </c>
      <c r="AC728">
        <v>4.0999999999999996</v>
      </c>
      <c r="AD728">
        <v>4.0999999999999996</v>
      </c>
      <c r="AE728">
        <v>0</v>
      </c>
      <c r="AF728">
        <v>4.7</v>
      </c>
      <c r="AG728">
        <v>0</v>
      </c>
      <c r="AH728">
        <v>0</v>
      </c>
      <c r="AI728">
        <v>9.6999999999999993</v>
      </c>
      <c r="AJ728">
        <v>9.8000000000000007</v>
      </c>
      <c r="AK728">
        <v>8.1</v>
      </c>
      <c r="AL728">
        <v>4.0999999999999996</v>
      </c>
      <c r="AM728">
        <v>12.4</v>
      </c>
      <c r="AN728">
        <v>8.1999999999999993</v>
      </c>
      <c r="AO728">
        <v>0</v>
      </c>
      <c r="AP728">
        <v>8.1999999999999993</v>
      </c>
      <c r="AQ728">
        <v>4.0999999999999996</v>
      </c>
      <c r="AR728">
        <v>9.4</v>
      </c>
      <c r="AS728">
        <v>0</v>
      </c>
      <c r="AT728">
        <v>4.8</v>
      </c>
      <c r="AU728">
        <v>0</v>
      </c>
      <c r="AV728">
        <v>9.6999999999999993</v>
      </c>
      <c r="AW728">
        <v>9.8000000000000007</v>
      </c>
      <c r="AX728">
        <v>16.2</v>
      </c>
      <c r="AY728">
        <v>4.0999999999999996</v>
      </c>
      <c r="AZ728">
        <v>0</v>
      </c>
      <c r="BA728">
        <v>4.0999999999999996</v>
      </c>
      <c r="BB728">
        <v>0</v>
      </c>
      <c r="BC728">
        <v>8.1999999999999993</v>
      </c>
      <c r="BD728">
        <v>0</v>
      </c>
      <c r="BE728">
        <v>0</v>
      </c>
      <c r="BF728">
        <v>9.5</v>
      </c>
      <c r="BG728">
        <v>4.8</v>
      </c>
      <c r="BH728">
        <v>0</v>
      </c>
      <c r="BI728">
        <v>4.9000000000000004</v>
      </c>
      <c r="BJ728">
        <v>4.9000000000000004</v>
      </c>
      <c r="BK728">
        <v>0</v>
      </c>
    </row>
    <row r="729" spans="1:63" x14ac:dyDescent="0.25">
      <c r="A729">
        <v>9</v>
      </c>
      <c r="B729" s="1">
        <v>9109</v>
      </c>
      <c r="C729" t="s">
        <v>762</v>
      </c>
      <c r="D729" t="s">
        <v>1601</v>
      </c>
      <c r="E729">
        <v>4</v>
      </c>
      <c r="F729" t="s">
        <v>13369</v>
      </c>
      <c r="G729">
        <v>220104005</v>
      </c>
      <c r="H729">
        <v>220104</v>
      </c>
      <c r="I729" t="s">
        <v>13768</v>
      </c>
      <c r="J729" t="s">
        <v>10393</v>
      </c>
      <c r="K729">
        <v>4</v>
      </c>
      <c r="L729">
        <v>0</v>
      </c>
      <c r="M729">
        <v>0</v>
      </c>
      <c r="N729">
        <v>0</v>
      </c>
      <c r="O729">
        <v>0</v>
      </c>
      <c r="P729">
        <v>1</v>
      </c>
      <c r="Q729">
        <v>0</v>
      </c>
      <c r="R729">
        <v>9.3000000000000007</v>
      </c>
      <c r="S729">
        <v>0</v>
      </c>
      <c r="T729">
        <v>0</v>
      </c>
      <c r="U729">
        <v>0</v>
      </c>
      <c r="V729">
        <v>1</v>
      </c>
      <c r="W729">
        <v>4.9000000000000004</v>
      </c>
      <c r="X729">
        <v>0</v>
      </c>
      <c r="Y729">
        <v>8.3000000000000007</v>
      </c>
      <c r="Z729">
        <v>0</v>
      </c>
      <c r="AA729">
        <v>0</v>
      </c>
      <c r="AB729">
        <v>0</v>
      </c>
      <c r="AC729">
        <v>4.0999999999999996</v>
      </c>
      <c r="AD729">
        <v>8.1999999999999993</v>
      </c>
      <c r="AE729">
        <v>4.7</v>
      </c>
      <c r="AF729">
        <v>0</v>
      </c>
      <c r="AG729">
        <v>0</v>
      </c>
      <c r="AH729">
        <v>0</v>
      </c>
      <c r="AI729">
        <v>1</v>
      </c>
      <c r="AJ729">
        <v>4.9000000000000004</v>
      </c>
      <c r="AK729">
        <v>0</v>
      </c>
      <c r="AL729">
        <v>4.0999999999999996</v>
      </c>
      <c r="AM729">
        <v>4.0999999999999996</v>
      </c>
      <c r="AN729">
        <v>0</v>
      </c>
      <c r="AO729">
        <v>0</v>
      </c>
      <c r="AP729">
        <v>1</v>
      </c>
      <c r="AQ729">
        <v>0</v>
      </c>
      <c r="AR729">
        <v>4.7</v>
      </c>
      <c r="AS729">
        <v>0</v>
      </c>
      <c r="AT729">
        <v>0</v>
      </c>
      <c r="AU729">
        <v>0</v>
      </c>
      <c r="AV729">
        <v>4.9000000000000004</v>
      </c>
      <c r="AW729">
        <v>0</v>
      </c>
      <c r="AX729">
        <v>0</v>
      </c>
      <c r="AY729">
        <v>0</v>
      </c>
      <c r="AZ729">
        <v>0</v>
      </c>
      <c r="BA729">
        <v>4.0999999999999996</v>
      </c>
      <c r="BB729">
        <v>0</v>
      </c>
      <c r="BC729">
        <v>1</v>
      </c>
      <c r="BD729">
        <v>0</v>
      </c>
      <c r="BE729">
        <v>0</v>
      </c>
      <c r="BF729">
        <v>0</v>
      </c>
      <c r="BG729">
        <v>0</v>
      </c>
      <c r="BH729">
        <v>0</v>
      </c>
      <c r="BI729">
        <v>1</v>
      </c>
      <c r="BJ729">
        <v>0</v>
      </c>
      <c r="BK729">
        <v>0</v>
      </c>
    </row>
    <row r="730" spans="1:63" x14ac:dyDescent="0.25">
      <c r="A730">
        <v>9</v>
      </c>
      <c r="B730" s="1">
        <v>9110</v>
      </c>
      <c r="C730" t="s">
        <v>762</v>
      </c>
      <c r="D730" t="s">
        <v>1604</v>
      </c>
      <c r="E730">
        <v>1</v>
      </c>
      <c r="F730" t="s">
        <v>13767</v>
      </c>
      <c r="G730">
        <v>220104005</v>
      </c>
      <c r="H730">
        <v>220104</v>
      </c>
      <c r="I730" t="s">
        <v>13768</v>
      </c>
      <c r="J730" t="s">
        <v>10393</v>
      </c>
      <c r="K730">
        <v>1</v>
      </c>
      <c r="L730">
        <v>0</v>
      </c>
      <c r="M730">
        <v>16.8</v>
      </c>
      <c r="N730">
        <v>0</v>
      </c>
      <c r="O730">
        <v>0</v>
      </c>
      <c r="P730">
        <v>1</v>
      </c>
      <c r="Q730">
        <v>0</v>
      </c>
      <c r="R730">
        <v>0</v>
      </c>
      <c r="S730">
        <v>0</v>
      </c>
      <c r="T730">
        <v>0</v>
      </c>
      <c r="U730">
        <v>0</v>
      </c>
      <c r="V730">
        <v>1</v>
      </c>
      <c r="W730">
        <v>0</v>
      </c>
      <c r="X730">
        <v>0</v>
      </c>
      <c r="Y730">
        <v>0</v>
      </c>
      <c r="Z730">
        <v>0</v>
      </c>
      <c r="AA730">
        <v>0</v>
      </c>
      <c r="AB730">
        <v>0</v>
      </c>
      <c r="AC730">
        <v>1</v>
      </c>
      <c r="AD730">
        <v>0</v>
      </c>
      <c r="AE730">
        <v>0</v>
      </c>
      <c r="AF730">
        <v>16.3</v>
      </c>
      <c r="AG730">
        <v>0</v>
      </c>
      <c r="AH730">
        <v>16.2</v>
      </c>
      <c r="AI730">
        <v>1</v>
      </c>
      <c r="AJ730">
        <v>0</v>
      </c>
      <c r="AK730">
        <v>0</v>
      </c>
      <c r="AL730">
        <v>0</v>
      </c>
      <c r="AM730">
        <v>0</v>
      </c>
      <c r="AN730">
        <v>0</v>
      </c>
      <c r="AO730">
        <v>0</v>
      </c>
      <c r="AP730">
        <v>1</v>
      </c>
      <c r="AQ730">
        <v>0</v>
      </c>
      <c r="AR730">
        <v>0</v>
      </c>
      <c r="AS730">
        <v>0</v>
      </c>
      <c r="AT730">
        <v>0</v>
      </c>
      <c r="AU730">
        <v>0</v>
      </c>
      <c r="AV730">
        <v>1</v>
      </c>
      <c r="AW730">
        <v>0</v>
      </c>
      <c r="AX730">
        <v>0</v>
      </c>
      <c r="AY730">
        <v>0</v>
      </c>
      <c r="AZ730">
        <v>0</v>
      </c>
      <c r="BA730">
        <v>0</v>
      </c>
      <c r="BB730">
        <v>0</v>
      </c>
      <c r="BC730">
        <v>1</v>
      </c>
      <c r="BD730">
        <v>0</v>
      </c>
      <c r="BE730">
        <v>0</v>
      </c>
      <c r="BF730">
        <v>0</v>
      </c>
      <c r="BG730">
        <v>0</v>
      </c>
      <c r="BH730">
        <v>0</v>
      </c>
      <c r="BI730">
        <v>1</v>
      </c>
      <c r="BJ730">
        <v>0</v>
      </c>
      <c r="BK730">
        <v>0</v>
      </c>
    </row>
    <row r="731" spans="1:63" x14ac:dyDescent="0.25">
      <c r="A731">
        <v>9</v>
      </c>
      <c r="B731" s="1">
        <v>9110</v>
      </c>
      <c r="C731" t="s">
        <v>762</v>
      </c>
      <c r="D731" t="s">
        <v>1604</v>
      </c>
      <c r="E731">
        <v>2</v>
      </c>
      <c r="F731" t="s">
        <v>13769</v>
      </c>
      <c r="G731">
        <v>220104005</v>
      </c>
      <c r="H731">
        <v>220104</v>
      </c>
      <c r="I731" t="s">
        <v>13768</v>
      </c>
      <c r="J731" t="s">
        <v>10393</v>
      </c>
      <c r="K731">
        <v>2</v>
      </c>
      <c r="L731">
        <v>0</v>
      </c>
      <c r="M731">
        <v>16.8</v>
      </c>
      <c r="N731">
        <v>0</v>
      </c>
      <c r="O731">
        <v>0</v>
      </c>
      <c r="P731">
        <v>16.5</v>
      </c>
      <c r="Q731">
        <v>0</v>
      </c>
      <c r="R731">
        <v>0</v>
      </c>
      <c r="S731">
        <v>0</v>
      </c>
      <c r="T731">
        <v>0</v>
      </c>
      <c r="U731">
        <v>18.7</v>
      </c>
      <c r="V731">
        <v>1</v>
      </c>
      <c r="W731">
        <v>0</v>
      </c>
      <c r="X731">
        <v>16</v>
      </c>
      <c r="Y731">
        <v>0</v>
      </c>
      <c r="Z731">
        <v>0</v>
      </c>
      <c r="AA731">
        <v>16.7</v>
      </c>
      <c r="AB731">
        <v>0</v>
      </c>
      <c r="AC731">
        <v>1</v>
      </c>
      <c r="AD731">
        <v>16.5</v>
      </c>
      <c r="AE731">
        <v>0</v>
      </c>
      <c r="AF731">
        <v>18.7</v>
      </c>
      <c r="AG731">
        <v>18.7</v>
      </c>
      <c r="AH731">
        <v>37.5</v>
      </c>
      <c r="AI731">
        <v>1</v>
      </c>
      <c r="AJ731">
        <v>0</v>
      </c>
      <c r="AK731">
        <v>0</v>
      </c>
      <c r="AL731">
        <v>0</v>
      </c>
      <c r="AM731">
        <v>0</v>
      </c>
      <c r="AN731">
        <v>16.7</v>
      </c>
      <c r="AO731">
        <v>0</v>
      </c>
      <c r="AP731">
        <v>1</v>
      </c>
      <c r="AQ731">
        <v>0</v>
      </c>
      <c r="AR731">
        <v>0</v>
      </c>
      <c r="AS731">
        <v>0</v>
      </c>
      <c r="AT731">
        <v>18.7</v>
      </c>
      <c r="AU731">
        <v>0</v>
      </c>
      <c r="AV731">
        <v>1</v>
      </c>
      <c r="AW731">
        <v>0</v>
      </c>
      <c r="AX731">
        <v>0</v>
      </c>
      <c r="AY731">
        <v>33.700000000000003</v>
      </c>
      <c r="AZ731">
        <v>0</v>
      </c>
      <c r="BA731">
        <v>0</v>
      </c>
      <c r="BB731">
        <v>16.600000000000001</v>
      </c>
      <c r="BC731">
        <v>33</v>
      </c>
      <c r="BD731">
        <v>0</v>
      </c>
      <c r="BE731">
        <v>0</v>
      </c>
      <c r="BF731">
        <v>0</v>
      </c>
      <c r="BG731">
        <v>0</v>
      </c>
      <c r="BH731">
        <v>18.8</v>
      </c>
      <c r="BI731">
        <v>1</v>
      </c>
      <c r="BJ731">
        <v>0</v>
      </c>
      <c r="BK731">
        <v>0</v>
      </c>
    </row>
    <row r="732" spans="1:63" x14ac:dyDescent="0.25">
      <c r="A732">
        <v>9</v>
      </c>
      <c r="B732" s="1">
        <v>9110</v>
      </c>
      <c r="C732" t="s">
        <v>762</v>
      </c>
      <c r="D732" t="s">
        <v>1604</v>
      </c>
      <c r="E732">
        <v>3</v>
      </c>
      <c r="F732" t="s">
        <v>13367</v>
      </c>
      <c r="G732">
        <v>220104005</v>
      </c>
      <c r="H732">
        <v>220104</v>
      </c>
      <c r="I732" t="s">
        <v>13768</v>
      </c>
      <c r="J732" t="s">
        <v>10393</v>
      </c>
      <c r="K732">
        <v>3</v>
      </c>
      <c r="L732">
        <v>0</v>
      </c>
      <c r="M732">
        <v>0</v>
      </c>
      <c r="N732">
        <v>0</v>
      </c>
      <c r="O732">
        <v>0</v>
      </c>
      <c r="P732">
        <v>16.5</v>
      </c>
      <c r="Q732">
        <v>0</v>
      </c>
      <c r="R732">
        <v>0</v>
      </c>
      <c r="S732">
        <v>0</v>
      </c>
      <c r="T732">
        <v>0</v>
      </c>
      <c r="U732">
        <v>18.7</v>
      </c>
      <c r="V732">
        <v>1</v>
      </c>
      <c r="W732">
        <v>0</v>
      </c>
      <c r="X732">
        <v>16</v>
      </c>
      <c r="Y732">
        <v>0</v>
      </c>
      <c r="Z732">
        <v>0</v>
      </c>
      <c r="AA732">
        <v>16.7</v>
      </c>
      <c r="AB732">
        <v>0</v>
      </c>
      <c r="AC732">
        <v>1</v>
      </c>
      <c r="AD732">
        <v>16.5</v>
      </c>
      <c r="AE732">
        <v>0</v>
      </c>
      <c r="AF732">
        <v>0</v>
      </c>
      <c r="AG732">
        <v>18.7</v>
      </c>
      <c r="AH732">
        <v>18.8</v>
      </c>
      <c r="AI732">
        <v>1</v>
      </c>
      <c r="AJ732">
        <v>0</v>
      </c>
      <c r="AK732">
        <v>0</v>
      </c>
      <c r="AL732">
        <v>0</v>
      </c>
      <c r="AM732">
        <v>0</v>
      </c>
      <c r="AN732">
        <v>16.7</v>
      </c>
      <c r="AO732">
        <v>0</v>
      </c>
      <c r="AP732">
        <v>1</v>
      </c>
      <c r="AQ732">
        <v>0</v>
      </c>
      <c r="AR732">
        <v>0</v>
      </c>
      <c r="AS732">
        <v>0</v>
      </c>
      <c r="AT732">
        <v>18.7</v>
      </c>
      <c r="AU732">
        <v>0</v>
      </c>
      <c r="AV732">
        <v>1</v>
      </c>
      <c r="AW732">
        <v>0</v>
      </c>
      <c r="AX732">
        <v>0</v>
      </c>
      <c r="AY732">
        <v>33.700000000000003</v>
      </c>
      <c r="AZ732">
        <v>0</v>
      </c>
      <c r="BA732">
        <v>0</v>
      </c>
      <c r="BB732">
        <v>16.600000000000001</v>
      </c>
      <c r="BC732">
        <v>33</v>
      </c>
      <c r="BD732">
        <v>0</v>
      </c>
      <c r="BE732">
        <v>0</v>
      </c>
      <c r="BF732">
        <v>0</v>
      </c>
      <c r="BG732">
        <v>0</v>
      </c>
      <c r="BH732">
        <v>18.8</v>
      </c>
      <c r="BI732">
        <v>1</v>
      </c>
      <c r="BJ732">
        <v>0</v>
      </c>
      <c r="BK732">
        <v>0</v>
      </c>
    </row>
    <row r="733" spans="1:63" x14ac:dyDescent="0.25">
      <c r="A733">
        <v>9</v>
      </c>
      <c r="B733" s="1">
        <v>9110</v>
      </c>
      <c r="C733" t="s">
        <v>762</v>
      </c>
      <c r="D733" t="s">
        <v>1604</v>
      </c>
      <c r="E733">
        <v>4</v>
      </c>
      <c r="F733" t="s">
        <v>13369</v>
      </c>
      <c r="G733">
        <v>220104005</v>
      </c>
      <c r="H733">
        <v>220104</v>
      </c>
      <c r="I733" t="s">
        <v>13768</v>
      </c>
      <c r="J733" t="s">
        <v>10393</v>
      </c>
      <c r="K733">
        <v>4</v>
      </c>
      <c r="L733">
        <v>0</v>
      </c>
      <c r="M733">
        <v>16.8</v>
      </c>
      <c r="N733">
        <v>0</v>
      </c>
      <c r="O733">
        <v>0</v>
      </c>
      <c r="P733">
        <v>1</v>
      </c>
      <c r="Q733">
        <v>0</v>
      </c>
      <c r="R733">
        <v>0</v>
      </c>
      <c r="S733">
        <v>0</v>
      </c>
      <c r="T733">
        <v>0</v>
      </c>
      <c r="U733">
        <v>0</v>
      </c>
      <c r="V733">
        <v>1</v>
      </c>
      <c r="W733">
        <v>0</v>
      </c>
      <c r="X733">
        <v>0</v>
      </c>
      <c r="Y733">
        <v>0</v>
      </c>
      <c r="Z733">
        <v>0</v>
      </c>
      <c r="AA733">
        <v>0</v>
      </c>
      <c r="AB733">
        <v>0</v>
      </c>
      <c r="AC733">
        <v>1</v>
      </c>
      <c r="AD733">
        <v>0</v>
      </c>
      <c r="AE733">
        <v>0</v>
      </c>
      <c r="AF733">
        <v>18.7</v>
      </c>
      <c r="AG733">
        <v>0</v>
      </c>
      <c r="AH733">
        <v>18.8</v>
      </c>
      <c r="AI733">
        <v>1</v>
      </c>
      <c r="AJ733">
        <v>0</v>
      </c>
      <c r="AK733">
        <v>0</v>
      </c>
      <c r="AL733">
        <v>0</v>
      </c>
      <c r="AM733">
        <v>0</v>
      </c>
      <c r="AN733">
        <v>0</v>
      </c>
      <c r="AO733">
        <v>0</v>
      </c>
      <c r="AP733">
        <v>1</v>
      </c>
      <c r="AQ733">
        <v>0</v>
      </c>
      <c r="AR733">
        <v>0</v>
      </c>
      <c r="AS733">
        <v>0</v>
      </c>
      <c r="AT733">
        <v>0</v>
      </c>
      <c r="AU733">
        <v>0</v>
      </c>
      <c r="AV733">
        <v>1</v>
      </c>
      <c r="AW733">
        <v>0</v>
      </c>
      <c r="AX733">
        <v>0</v>
      </c>
      <c r="AY733">
        <v>0</v>
      </c>
      <c r="AZ733">
        <v>0</v>
      </c>
      <c r="BA733">
        <v>0</v>
      </c>
      <c r="BB733">
        <v>0</v>
      </c>
      <c r="BC733">
        <v>1</v>
      </c>
      <c r="BD733">
        <v>0</v>
      </c>
      <c r="BE733">
        <v>0</v>
      </c>
      <c r="BF733">
        <v>0</v>
      </c>
      <c r="BG733">
        <v>0</v>
      </c>
      <c r="BH733">
        <v>0</v>
      </c>
      <c r="BI733">
        <v>1</v>
      </c>
      <c r="BJ733">
        <v>0</v>
      </c>
      <c r="BK733">
        <v>0</v>
      </c>
    </row>
    <row r="734" spans="1:63" x14ac:dyDescent="0.25">
      <c r="A734">
        <v>9</v>
      </c>
      <c r="B734" s="1">
        <v>9111</v>
      </c>
      <c r="C734" t="s">
        <v>762</v>
      </c>
      <c r="D734" t="s">
        <v>1607</v>
      </c>
      <c r="E734">
        <v>1</v>
      </c>
      <c r="F734" t="s">
        <v>13767</v>
      </c>
      <c r="G734">
        <v>220104005</v>
      </c>
      <c r="H734">
        <v>220104</v>
      </c>
      <c r="I734" t="s">
        <v>13768</v>
      </c>
      <c r="J734" t="s">
        <v>10393</v>
      </c>
      <c r="K734">
        <v>1</v>
      </c>
      <c r="L734">
        <v>6.3</v>
      </c>
      <c r="M734">
        <v>6.3</v>
      </c>
      <c r="N734">
        <v>0</v>
      </c>
      <c r="O734">
        <v>3.1</v>
      </c>
      <c r="P734">
        <v>1</v>
      </c>
      <c r="Q734">
        <v>0</v>
      </c>
      <c r="R734">
        <v>0</v>
      </c>
      <c r="S734">
        <v>0</v>
      </c>
      <c r="T734">
        <v>3</v>
      </c>
      <c r="U734">
        <v>0</v>
      </c>
      <c r="V734">
        <v>3</v>
      </c>
      <c r="W734">
        <v>0</v>
      </c>
      <c r="X734">
        <v>0</v>
      </c>
      <c r="Y734">
        <v>0</v>
      </c>
      <c r="Z734">
        <v>0</v>
      </c>
      <c r="AA734">
        <v>0</v>
      </c>
      <c r="AB734">
        <v>0</v>
      </c>
      <c r="AC734">
        <v>1</v>
      </c>
      <c r="AD734">
        <v>0</v>
      </c>
      <c r="AE734">
        <v>0</v>
      </c>
      <c r="AF734">
        <v>3</v>
      </c>
      <c r="AG734">
        <v>0</v>
      </c>
      <c r="AH734">
        <v>0</v>
      </c>
      <c r="AI734">
        <v>3</v>
      </c>
      <c r="AJ734">
        <v>0</v>
      </c>
      <c r="AK734">
        <v>0</v>
      </c>
      <c r="AL734">
        <v>0</v>
      </c>
      <c r="AM734">
        <v>0</v>
      </c>
      <c r="AN734">
        <v>0</v>
      </c>
      <c r="AO734">
        <v>0</v>
      </c>
      <c r="AP734">
        <v>3.1</v>
      </c>
      <c r="AQ734">
        <v>0</v>
      </c>
      <c r="AR734">
        <v>3</v>
      </c>
      <c r="AS734">
        <v>0</v>
      </c>
      <c r="AT734">
        <v>0</v>
      </c>
      <c r="AU734">
        <v>0</v>
      </c>
      <c r="AV734">
        <v>3</v>
      </c>
      <c r="AW734">
        <v>0</v>
      </c>
      <c r="AX734">
        <v>3</v>
      </c>
      <c r="AY734">
        <v>0</v>
      </c>
      <c r="AZ734">
        <v>0</v>
      </c>
      <c r="BA734">
        <v>6.2</v>
      </c>
      <c r="BB734">
        <v>6.2</v>
      </c>
      <c r="BC734">
        <v>3.1</v>
      </c>
      <c r="BD734">
        <v>6.1</v>
      </c>
      <c r="BE734">
        <v>0</v>
      </c>
      <c r="BF734">
        <v>0</v>
      </c>
      <c r="BG734">
        <v>3</v>
      </c>
      <c r="BH734">
        <v>3</v>
      </c>
      <c r="BI734">
        <v>1</v>
      </c>
      <c r="BJ734">
        <v>0</v>
      </c>
      <c r="BK734">
        <v>3</v>
      </c>
    </row>
    <row r="735" spans="1:63" x14ac:dyDescent="0.25">
      <c r="A735">
        <v>9</v>
      </c>
      <c r="B735" s="1">
        <v>9111</v>
      </c>
      <c r="C735" t="s">
        <v>762</v>
      </c>
      <c r="D735" t="s">
        <v>1607</v>
      </c>
      <c r="E735">
        <v>2</v>
      </c>
      <c r="F735" t="s">
        <v>13769</v>
      </c>
      <c r="G735">
        <v>220104005</v>
      </c>
      <c r="H735">
        <v>220104</v>
      </c>
      <c r="I735" t="s">
        <v>13768</v>
      </c>
      <c r="J735" t="s">
        <v>10393</v>
      </c>
      <c r="K735">
        <v>2</v>
      </c>
      <c r="L735">
        <v>25.3</v>
      </c>
      <c r="M735">
        <v>22</v>
      </c>
      <c r="N735">
        <v>0</v>
      </c>
      <c r="O735">
        <v>15.5</v>
      </c>
      <c r="P735">
        <v>3.1</v>
      </c>
      <c r="Q735">
        <v>6.1</v>
      </c>
      <c r="R735">
        <v>0</v>
      </c>
      <c r="S735">
        <v>0</v>
      </c>
      <c r="T735">
        <v>6.1</v>
      </c>
      <c r="U735">
        <v>6</v>
      </c>
      <c r="V735">
        <v>6</v>
      </c>
      <c r="W735">
        <v>3</v>
      </c>
      <c r="X735">
        <v>5.9</v>
      </c>
      <c r="Y735">
        <v>6.3</v>
      </c>
      <c r="Z735">
        <v>3.1</v>
      </c>
      <c r="AA735">
        <v>0</v>
      </c>
      <c r="AB735">
        <v>9.3000000000000007</v>
      </c>
      <c r="AC735">
        <v>3.1</v>
      </c>
      <c r="AD735">
        <v>6.1</v>
      </c>
      <c r="AE735">
        <v>0</v>
      </c>
      <c r="AF735">
        <v>6.1</v>
      </c>
      <c r="AG735">
        <v>9.1</v>
      </c>
      <c r="AH735">
        <v>3</v>
      </c>
      <c r="AI735">
        <v>3</v>
      </c>
      <c r="AJ735">
        <v>9</v>
      </c>
      <c r="AK735">
        <v>0</v>
      </c>
      <c r="AL735">
        <v>12.6</v>
      </c>
      <c r="AM735">
        <v>6.3</v>
      </c>
      <c r="AN735">
        <v>6.2</v>
      </c>
      <c r="AO735">
        <v>6.2</v>
      </c>
      <c r="AP735">
        <v>6.2</v>
      </c>
      <c r="AQ735">
        <v>0</v>
      </c>
      <c r="AR735">
        <v>9.1</v>
      </c>
      <c r="AS735">
        <v>0</v>
      </c>
      <c r="AT735">
        <v>3</v>
      </c>
      <c r="AU735">
        <v>6</v>
      </c>
      <c r="AV735">
        <v>3</v>
      </c>
      <c r="AW735">
        <v>6</v>
      </c>
      <c r="AX735">
        <v>14.8</v>
      </c>
      <c r="AY735">
        <v>3.2</v>
      </c>
      <c r="AZ735">
        <v>0</v>
      </c>
      <c r="BA735">
        <v>6.2</v>
      </c>
      <c r="BB735">
        <v>6.2</v>
      </c>
      <c r="BC735">
        <v>3.1</v>
      </c>
      <c r="BD735">
        <v>9.1999999999999993</v>
      </c>
      <c r="BE735">
        <v>9.1</v>
      </c>
      <c r="BF735">
        <v>0</v>
      </c>
      <c r="BG735">
        <v>6</v>
      </c>
      <c r="BH735">
        <v>6</v>
      </c>
      <c r="BI735">
        <v>6</v>
      </c>
      <c r="BJ735">
        <v>9</v>
      </c>
      <c r="BK735">
        <v>6.1</v>
      </c>
    </row>
    <row r="736" spans="1:63" x14ac:dyDescent="0.25">
      <c r="A736">
        <v>9</v>
      </c>
      <c r="B736" s="1">
        <v>9111</v>
      </c>
      <c r="C736" t="s">
        <v>762</v>
      </c>
      <c r="D736" t="s">
        <v>1607</v>
      </c>
      <c r="E736">
        <v>3</v>
      </c>
      <c r="F736" t="s">
        <v>13367</v>
      </c>
      <c r="G736">
        <v>220104005</v>
      </c>
      <c r="H736">
        <v>220104</v>
      </c>
      <c r="I736" t="s">
        <v>13768</v>
      </c>
      <c r="J736" t="s">
        <v>10393</v>
      </c>
      <c r="K736">
        <v>3</v>
      </c>
      <c r="L736">
        <v>18.899999999999999</v>
      </c>
      <c r="M736">
        <v>15.7</v>
      </c>
      <c r="N736">
        <v>0</v>
      </c>
      <c r="O736">
        <v>12.4</v>
      </c>
      <c r="P736">
        <v>3.1</v>
      </c>
      <c r="Q736">
        <v>6.1</v>
      </c>
      <c r="R736">
        <v>0</v>
      </c>
      <c r="S736">
        <v>0</v>
      </c>
      <c r="T736">
        <v>3</v>
      </c>
      <c r="U736">
        <v>6</v>
      </c>
      <c r="V736">
        <v>3</v>
      </c>
      <c r="W736">
        <v>3</v>
      </c>
      <c r="X736">
        <v>5.9</v>
      </c>
      <c r="Y736">
        <v>6.3</v>
      </c>
      <c r="Z736">
        <v>3.1</v>
      </c>
      <c r="AA736">
        <v>0</v>
      </c>
      <c r="AB736">
        <v>9.3000000000000007</v>
      </c>
      <c r="AC736">
        <v>3.1</v>
      </c>
      <c r="AD736">
        <v>6.1</v>
      </c>
      <c r="AE736">
        <v>0</v>
      </c>
      <c r="AF736">
        <v>3</v>
      </c>
      <c r="AG736">
        <v>9.1</v>
      </c>
      <c r="AH736">
        <v>3</v>
      </c>
      <c r="AI736">
        <v>1</v>
      </c>
      <c r="AJ736">
        <v>9</v>
      </c>
      <c r="AK736">
        <v>0</v>
      </c>
      <c r="AL736">
        <v>12.6</v>
      </c>
      <c r="AM736">
        <v>6.3</v>
      </c>
      <c r="AN736">
        <v>6.2</v>
      </c>
      <c r="AO736">
        <v>6.2</v>
      </c>
      <c r="AP736">
        <v>3.1</v>
      </c>
      <c r="AQ736">
        <v>0</v>
      </c>
      <c r="AR736">
        <v>6.1</v>
      </c>
      <c r="AS736">
        <v>0</v>
      </c>
      <c r="AT736">
        <v>3</v>
      </c>
      <c r="AU736">
        <v>6</v>
      </c>
      <c r="AV736">
        <v>1</v>
      </c>
      <c r="AW736">
        <v>6</v>
      </c>
      <c r="AX736">
        <v>11.8</v>
      </c>
      <c r="AY736">
        <v>3.2</v>
      </c>
      <c r="AZ736">
        <v>0</v>
      </c>
      <c r="BA736">
        <v>0</v>
      </c>
      <c r="BB736">
        <v>3.1</v>
      </c>
      <c r="BC736">
        <v>1</v>
      </c>
      <c r="BD736">
        <v>3.1</v>
      </c>
      <c r="BE736">
        <v>9.1</v>
      </c>
      <c r="BF736">
        <v>0</v>
      </c>
      <c r="BG736">
        <v>3</v>
      </c>
      <c r="BH736">
        <v>3</v>
      </c>
      <c r="BI736">
        <v>6</v>
      </c>
      <c r="BJ736">
        <v>9</v>
      </c>
      <c r="BK736">
        <v>3</v>
      </c>
    </row>
    <row r="737" spans="1:63" x14ac:dyDescent="0.25">
      <c r="A737">
        <v>9</v>
      </c>
      <c r="B737" s="1">
        <v>9111</v>
      </c>
      <c r="C737" t="s">
        <v>762</v>
      </c>
      <c r="D737" t="s">
        <v>1607</v>
      </c>
      <c r="E737">
        <v>4</v>
      </c>
      <c r="F737" t="s">
        <v>13369</v>
      </c>
      <c r="G737">
        <v>220104005</v>
      </c>
      <c r="H737">
        <v>220104</v>
      </c>
      <c r="I737" t="s">
        <v>13768</v>
      </c>
      <c r="J737" t="s">
        <v>10393</v>
      </c>
      <c r="K737">
        <v>4</v>
      </c>
      <c r="L737">
        <v>6.3</v>
      </c>
      <c r="M737">
        <v>6.3</v>
      </c>
      <c r="N737">
        <v>0</v>
      </c>
      <c r="O737">
        <v>3.1</v>
      </c>
      <c r="P737">
        <v>1</v>
      </c>
      <c r="Q737">
        <v>0</v>
      </c>
      <c r="R737">
        <v>0</v>
      </c>
      <c r="S737">
        <v>0</v>
      </c>
      <c r="T737">
        <v>3</v>
      </c>
      <c r="U737">
        <v>0</v>
      </c>
      <c r="V737">
        <v>3</v>
      </c>
      <c r="W737">
        <v>0</v>
      </c>
      <c r="X737">
        <v>0</v>
      </c>
      <c r="Y737">
        <v>0</v>
      </c>
      <c r="Z737">
        <v>0</v>
      </c>
      <c r="AA737">
        <v>0</v>
      </c>
      <c r="AB737">
        <v>0</v>
      </c>
      <c r="AC737">
        <v>1</v>
      </c>
      <c r="AD737">
        <v>0</v>
      </c>
      <c r="AE737">
        <v>0</v>
      </c>
      <c r="AF737">
        <v>3</v>
      </c>
      <c r="AG737">
        <v>0</v>
      </c>
      <c r="AH737">
        <v>0</v>
      </c>
      <c r="AI737">
        <v>3</v>
      </c>
      <c r="AJ737">
        <v>0</v>
      </c>
      <c r="AK737">
        <v>0</v>
      </c>
      <c r="AL737">
        <v>0</v>
      </c>
      <c r="AM737">
        <v>0</v>
      </c>
      <c r="AN737">
        <v>0</v>
      </c>
      <c r="AO737">
        <v>0</v>
      </c>
      <c r="AP737">
        <v>3.1</v>
      </c>
      <c r="AQ737">
        <v>0</v>
      </c>
      <c r="AR737">
        <v>3</v>
      </c>
      <c r="AS737">
        <v>0</v>
      </c>
      <c r="AT737">
        <v>0</v>
      </c>
      <c r="AU737">
        <v>0</v>
      </c>
      <c r="AV737">
        <v>3</v>
      </c>
      <c r="AW737">
        <v>0</v>
      </c>
      <c r="AX737">
        <v>3</v>
      </c>
      <c r="AY737">
        <v>0</v>
      </c>
      <c r="AZ737">
        <v>0</v>
      </c>
      <c r="BA737">
        <v>6.2</v>
      </c>
      <c r="BB737">
        <v>3.1</v>
      </c>
      <c r="BC737">
        <v>3.1</v>
      </c>
      <c r="BD737">
        <v>6.1</v>
      </c>
      <c r="BE737">
        <v>0</v>
      </c>
      <c r="BF737">
        <v>0</v>
      </c>
      <c r="BG737">
        <v>3</v>
      </c>
      <c r="BH737">
        <v>3</v>
      </c>
      <c r="BI737">
        <v>1</v>
      </c>
      <c r="BJ737">
        <v>0</v>
      </c>
      <c r="BK737">
        <v>3</v>
      </c>
    </row>
    <row r="738" spans="1:63" x14ac:dyDescent="0.25">
      <c r="A738">
        <v>9</v>
      </c>
      <c r="B738" s="1">
        <v>9112</v>
      </c>
      <c r="C738" t="s">
        <v>762</v>
      </c>
      <c r="D738" t="s">
        <v>1610</v>
      </c>
      <c r="E738">
        <v>1</v>
      </c>
      <c r="F738" t="s">
        <v>13767</v>
      </c>
      <c r="G738">
        <v>220104005</v>
      </c>
      <c r="H738">
        <v>220104</v>
      </c>
      <c r="I738" t="s">
        <v>13768</v>
      </c>
      <c r="J738" t="s">
        <v>10393</v>
      </c>
      <c r="K738">
        <v>1</v>
      </c>
      <c r="L738">
        <v>0</v>
      </c>
      <c r="M738">
        <v>1.4</v>
      </c>
      <c r="N738">
        <v>1.4</v>
      </c>
      <c r="O738">
        <v>1.4</v>
      </c>
      <c r="P738">
        <v>1</v>
      </c>
      <c r="Q738">
        <v>0</v>
      </c>
      <c r="R738">
        <v>1.3</v>
      </c>
      <c r="S738">
        <v>1.3</v>
      </c>
      <c r="T738">
        <v>2.6</v>
      </c>
      <c r="U738">
        <v>1.3</v>
      </c>
      <c r="V738">
        <v>1</v>
      </c>
      <c r="W738">
        <v>0</v>
      </c>
      <c r="X738">
        <v>1.2</v>
      </c>
      <c r="Y738">
        <v>0</v>
      </c>
      <c r="Z738">
        <v>1.4</v>
      </c>
      <c r="AA738">
        <v>1.4</v>
      </c>
      <c r="AB738">
        <v>1.4</v>
      </c>
      <c r="AC738">
        <v>1</v>
      </c>
      <c r="AD738">
        <v>0</v>
      </c>
      <c r="AE738">
        <v>0</v>
      </c>
      <c r="AF738">
        <v>0</v>
      </c>
      <c r="AG738">
        <v>2.6</v>
      </c>
      <c r="AH738">
        <v>2.5</v>
      </c>
      <c r="AI738">
        <v>1</v>
      </c>
      <c r="AJ738">
        <v>0</v>
      </c>
      <c r="AK738">
        <v>0</v>
      </c>
      <c r="AL738">
        <v>1.4</v>
      </c>
      <c r="AM738">
        <v>0</v>
      </c>
      <c r="AN738">
        <v>1.4</v>
      </c>
      <c r="AO738">
        <v>0</v>
      </c>
      <c r="AP738">
        <v>1</v>
      </c>
      <c r="AQ738">
        <v>0</v>
      </c>
      <c r="AR738">
        <v>1.3</v>
      </c>
      <c r="AS738">
        <v>0</v>
      </c>
      <c r="AT738">
        <v>0</v>
      </c>
      <c r="AU738">
        <v>0</v>
      </c>
      <c r="AV738">
        <v>1.2</v>
      </c>
      <c r="AW738">
        <v>0</v>
      </c>
      <c r="AX738">
        <v>0</v>
      </c>
      <c r="AY738">
        <v>0</v>
      </c>
      <c r="AZ738">
        <v>0</v>
      </c>
      <c r="BA738">
        <v>0</v>
      </c>
      <c r="BB738">
        <v>1.4</v>
      </c>
      <c r="BC738">
        <v>1</v>
      </c>
      <c r="BD738">
        <v>0</v>
      </c>
      <c r="BE738">
        <v>0</v>
      </c>
      <c r="BF738">
        <v>0</v>
      </c>
      <c r="BG738">
        <v>0</v>
      </c>
      <c r="BH738">
        <v>0</v>
      </c>
      <c r="BI738">
        <v>3.5</v>
      </c>
      <c r="BJ738">
        <v>0</v>
      </c>
      <c r="BK738">
        <v>2.5</v>
      </c>
    </row>
    <row r="739" spans="1:63" x14ac:dyDescent="0.25">
      <c r="A739">
        <v>9</v>
      </c>
      <c r="B739" s="1">
        <v>9112</v>
      </c>
      <c r="C739" t="s">
        <v>762</v>
      </c>
      <c r="D739" t="s">
        <v>1610</v>
      </c>
      <c r="E739">
        <v>2</v>
      </c>
      <c r="F739" t="s">
        <v>13769</v>
      </c>
      <c r="G739">
        <v>220104005</v>
      </c>
      <c r="H739">
        <v>220104</v>
      </c>
      <c r="I739" t="s">
        <v>13768</v>
      </c>
      <c r="J739" t="s">
        <v>10393</v>
      </c>
      <c r="K739">
        <v>2</v>
      </c>
      <c r="L739">
        <v>1.4</v>
      </c>
      <c r="M739">
        <v>11.4</v>
      </c>
      <c r="N739">
        <v>4.2</v>
      </c>
      <c r="O739">
        <v>1.4</v>
      </c>
      <c r="P739">
        <v>6.8</v>
      </c>
      <c r="Q739">
        <v>4</v>
      </c>
      <c r="R739">
        <v>1.3</v>
      </c>
      <c r="S739">
        <v>5</v>
      </c>
      <c r="T739">
        <v>7.4</v>
      </c>
      <c r="U739">
        <v>4.9000000000000004</v>
      </c>
      <c r="V739">
        <v>6</v>
      </c>
      <c r="W739">
        <v>3.5</v>
      </c>
      <c r="X739">
        <v>2.4</v>
      </c>
      <c r="Y739">
        <v>7.2</v>
      </c>
      <c r="Z739">
        <v>8.5</v>
      </c>
      <c r="AA739">
        <v>9.8000000000000007</v>
      </c>
      <c r="AB739">
        <v>5.5</v>
      </c>
      <c r="AC739">
        <v>8.1</v>
      </c>
      <c r="AD739">
        <v>5.4</v>
      </c>
      <c r="AE739">
        <v>5.0999999999999996</v>
      </c>
      <c r="AF739">
        <v>1.3</v>
      </c>
      <c r="AG739">
        <v>4.9000000000000004</v>
      </c>
      <c r="AH739">
        <v>3.6</v>
      </c>
      <c r="AI739">
        <v>1</v>
      </c>
      <c r="AJ739">
        <v>5.9</v>
      </c>
      <c r="AK739">
        <v>4.9000000000000004</v>
      </c>
      <c r="AL739">
        <v>7.2</v>
      </c>
      <c r="AM739">
        <v>1.4</v>
      </c>
      <c r="AN739">
        <v>5.6</v>
      </c>
      <c r="AO739">
        <v>4.0999999999999996</v>
      </c>
      <c r="AP739">
        <v>9.5</v>
      </c>
      <c r="AQ739">
        <v>6.7</v>
      </c>
      <c r="AR739">
        <v>7.6</v>
      </c>
      <c r="AS739">
        <v>5</v>
      </c>
      <c r="AT739">
        <v>6.1</v>
      </c>
      <c r="AU739">
        <v>6</v>
      </c>
      <c r="AV739">
        <v>4.7</v>
      </c>
      <c r="AW739">
        <v>8.1999999999999993</v>
      </c>
      <c r="AX739">
        <v>2.4</v>
      </c>
      <c r="AY739">
        <v>1.4</v>
      </c>
      <c r="AZ739">
        <v>2.8</v>
      </c>
      <c r="BA739">
        <v>4.2</v>
      </c>
      <c r="BB739">
        <v>5.5</v>
      </c>
      <c r="BC739">
        <v>4.0999999999999996</v>
      </c>
      <c r="BD739">
        <v>4</v>
      </c>
      <c r="BE739">
        <v>2.5</v>
      </c>
      <c r="BF739">
        <v>3.7</v>
      </c>
      <c r="BG739">
        <v>6.1</v>
      </c>
      <c r="BH739">
        <v>2.4</v>
      </c>
      <c r="BI739">
        <v>5.9</v>
      </c>
      <c r="BJ739">
        <v>7</v>
      </c>
      <c r="BK739">
        <v>7.4</v>
      </c>
    </row>
    <row r="740" spans="1:63" x14ac:dyDescent="0.25">
      <c r="A740">
        <v>9</v>
      </c>
      <c r="B740" s="1">
        <v>9112</v>
      </c>
      <c r="C740" t="s">
        <v>762</v>
      </c>
      <c r="D740" t="s">
        <v>1610</v>
      </c>
      <c r="E740">
        <v>3</v>
      </c>
      <c r="F740" t="s">
        <v>13367</v>
      </c>
      <c r="G740">
        <v>220104005</v>
      </c>
      <c r="H740">
        <v>220104</v>
      </c>
      <c r="I740" t="s">
        <v>13768</v>
      </c>
      <c r="J740" t="s">
        <v>10393</v>
      </c>
      <c r="K740">
        <v>3</v>
      </c>
      <c r="L740">
        <v>1.4</v>
      </c>
      <c r="M740">
        <v>10</v>
      </c>
      <c r="N740">
        <v>2.8</v>
      </c>
      <c r="O740">
        <v>0</v>
      </c>
      <c r="P740">
        <v>6.8</v>
      </c>
      <c r="Q740">
        <v>4</v>
      </c>
      <c r="R740">
        <v>0</v>
      </c>
      <c r="S740">
        <v>3.8</v>
      </c>
      <c r="T740">
        <v>4.9000000000000004</v>
      </c>
      <c r="U740">
        <v>3.6</v>
      </c>
      <c r="V740">
        <v>6</v>
      </c>
      <c r="W740">
        <v>3.5</v>
      </c>
      <c r="X740">
        <v>1.2</v>
      </c>
      <c r="Y740">
        <v>7.2</v>
      </c>
      <c r="Z740">
        <v>7.1</v>
      </c>
      <c r="AA740">
        <v>8.4</v>
      </c>
      <c r="AB740">
        <v>4.0999999999999996</v>
      </c>
      <c r="AC740">
        <v>8.1</v>
      </c>
      <c r="AD740">
        <v>5.4</v>
      </c>
      <c r="AE740">
        <v>5.0999999999999996</v>
      </c>
      <c r="AF740">
        <v>1.3</v>
      </c>
      <c r="AG740">
        <v>2.5</v>
      </c>
      <c r="AH740">
        <v>1.2</v>
      </c>
      <c r="AI740">
        <v>1</v>
      </c>
      <c r="AJ740">
        <v>5.9</v>
      </c>
      <c r="AK740">
        <v>4.9000000000000004</v>
      </c>
      <c r="AL740">
        <v>5.8</v>
      </c>
      <c r="AM740">
        <v>1.4</v>
      </c>
      <c r="AN740">
        <v>4.2</v>
      </c>
      <c r="AO740">
        <v>4.0999999999999996</v>
      </c>
      <c r="AP740">
        <v>9.5</v>
      </c>
      <c r="AQ740">
        <v>6.7</v>
      </c>
      <c r="AR740">
        <v>6.3</v>
      </c>
      <c r="AS740">
        <v>5</v>
      </c>
      <c r="AT740">
        <v>6.1</v>
      </c>
      <c r="AU740">
        <v>6</v>
      </c>
      <c r="AV740">
        <v>3.6</v>
      </c>
      <c r="AW740">
        <v>8.1999999999999993</v>
      </c>
      <c r="AX740">
        <v>2.4</v>
      </c>
      <c r="AY740">
        <v>1.4</v>
      </c>
      <c r="AZ740">
        <v>2.8</v>
      </c>
      <c r="BA740">
        <v>4.2</v>
      </c>
      <c r="BB740">
        <v>4.0999999999999996</v>
      </c>
      <c r="BC740">
        <v>4.0999999999999996</v>
      </c>
      <c r="BD740">
        <v>4</v>
      </c>
      <c r="BE740">
        <v>2.5</v>
      </c>
      <c r="BF740">
        <v>3.7</v>
      </c>
      <c r="BG740">
        <v>6.1</v>
      </c>
      <c r="BH740">
        <v>2.4</v>
      </c>
      <c r="BI740">
        <v>2.4</v>
      </c>
      <c r="BJ740">
        <v>7</v>
      </c>
      <c r="BK740">
        <v>4.9000000000000004</v>
      </c>
    </row>
    <row r="741" spans="1:63" x14ac:dyDescent="0.25">
      <c r="A741">
        <v>9</v>
      </c>
      <c r="B741" s="1">
        <v>9112</v>
      </c>
      <c r="C741" t="s">
        <v>762</v>
      </c>
      <c r="D741" t="s">
        <v>1610</v>
      </c>
      <c r="E741">
        <v>4</v>
      </c>
      <c r="F741" t="s">
        <v>13369</v>
      </c>
      <c r="G741">
        <v>220104005</v>
      </c>
      <c r="H741">
        <v>220104</v>
      </c>
      <c r="I741" t="s">
        <v>13768</v>
      </c>
      <c r="J741" t="s">
        <v>10393</v>
      </c>
      <c r="K741">
        <v>4</v>
      </c>
      <c r="L741">
        <v>0</v>
      </c>
      <c r="M741">
        <v>1.4</v>
      </c>
      <c r="N741">
        <v>1.4</v>
      </c>
      <c r="O741">
        <v>1.4</v>
      </c>
      <c r="P741">
        <v>1</v>
      </c>
      <c r="Q741">
        <v>0</v>
      </c>
      <c r="R741">
        <v>1.3</v>
      </c>
      <c r="S741">
        <v>1.3</v>
      </c>
      <c r="T741">
        <v>2.5</v>
      </c>
      <c r="U741">
        <v>1.2</v>
      </c>
      <c r="V741">
        <v>1</v>
      </c>
      <c r="W741">
        <v>0</v>
      </c>
      <c r="X741">
        <v>1.2</v>
      </c>
      <c r="Y741">
        <v>0</v>
      </c>
      <c r="Z741">
        <v>1.4</v>
      </c>
      <c r="AA741">
        <v>1.4</v>
      </c>
      <c r="AB741">
        <v>1.4</v>
      </c>
      <c r="AC741">
        <v>1</v>
      </c>
      <c r="AD741">
        <v>0</v>
      </c>
      <c r="AE741">
        <v>0</v>
      </c>
      <c r="AF741">
        <v>0</v>
      </c>
      <c r="AG741">
        <v>2.5</v>
      </c>
      <c r="AH741">
        <v>2.4</v>
      </c>
      <c r="AI741">
        <v>1</v>
      </c>
      <c r="AJ741">
        <v>0</v>
      </c>
      <c r="AK741">
        <v>0</v>
      </c>
      <c r="AL741">
        <v>1.4</v>
      </c>
      <c r="AM741">
        <v>0</v>
      </c>
      <c r="AN741">
        <v>1.4</v>
      </c>
      <c r="AO741">
        <v>0</v>
      </c>
      <c r="AP741">
        <v>1</v>
      </c>
      <c r="AQ741">
        <v>0</v>
      </c>
      <c r="AR741">
        <v>1.3</v>
      </c>
      <c r="AS741">
        <v>0</v>
      </c>
      <c r="AT741">
        <v>0</v>
      </c>
      <c r="AU741">
        <v>0</v>
      </c>
      <c r="AV741">
        <v>1.2</v>
      </c>
      <c r="AW741">
        <v>0</v>
      </c>
      <c r="AX741">
        <v>0</v>
      </c>
      <c r="AY741">
        <v>0</v>
      </c>
      <c r="AZ741">
        <v>0</v>
      </c>
      <c r="BA741">
        <v>0</v>
      </c>
      <c r="BB741">
        <v>1.4</v>
      </c>
      <c r="BC741">
        <v>1</v>
      </c>
      <c r="BD741">
        <v>0</v>
      </c>
      <c r="BE741">
        <v>0</v>
      </c>
      <c r="BF741">
        <v>0</v>
      </c>
      <c r="BG741">
        <v>0</v>
      </c>
      <c r="BH741">
        <v>0</v>
      </c>
      <c r="BI741">
        <v>3.5</v>
      </c>
      <c r="BJ741">
        <v>0</v>
      </c>
      <c r="BK741">
        <v>2.5</v>
      </c>
    </row>
    <row r="742" spans="1:63" x14ac:dyDescent="0.25">
      <c r="A742">
        <v>9</v>
      </c>
      <c r="B742" s="1">
        <v>9113</v>
      </c>
      <c r="C742" t="s">
        <v>762</v>
      </c>
      <c r="D742" t="s">
        <v>1613</v>
      </c>
      <c r="E742">
        <v>1</v>
      </c>
      <c r="F742" t="s">
        <v>13767</v>
      </c>
      <c r="G742">
        <v>220104005</v>
      </c>
      <c r="H742">
        <v>220104</v>
      </c>
      <c r="I742" t="s">
        <v>13768</v>
      </c>
      <c r="J742" t="s">
        <v>10393</v>
      </c>
      <c r="K742">
        <v>1</v>
      </c>
      <c r="L742">
        <v>0</v>
      </c>
      <c r="M742">
        <v>0</v>
      </c>
      <c r="N742">
        <v>0</v>
      </c>
      <c r="O742">
        <v>0</v>
      </c>
      <c r="P742">
        <v>1</v>
      </c>
      <c r="Q742">
        <v>0</v>
      </c>
      <c r="R742">
        <v>0</v>
      </c>
      <c r="S742">
        <v>0</v>
      </c>
      <c r="T742">
        <v>0</v>
      </c>
      <c r="U742">
        <v>0</v>
      </c>
      <c r="V742">
        <v>1</v>
      </c>
      <c r="W742">
        <v>0</v>
      </c>
      <c r="X742">
        <v>0</v>
      </c>
      <c r="Y742">
        <v>0</v>
      </c>
      <c r="Z742">
        <v>0</v>
      </c>
      <c r="AA742">
        <v>0</v>
      </c>
      <c r="AB742">
        <v>0</v>
      </c>
      <c r="AC742">
        <v>1</v>
      </c>
      <c r="AD742">
        <v>0</v>
      </c>
      <c r="AE742">
        <v>14.2</v>
      </c>
      <c r="AF742">
        <v>0</v>
      </c>
      <c r="AG742">
        <v>0</v>
      </c>
      <c r="AH742">
        <v>0</v>
      </c>
      <c r="AI742">
        <v>1</v>
      </c>
      <c r="AJ742">
        <v>0</v>
      </c>
      <c r="AK742">
        <v>13.8</v>
      </c>
      <c r="AL742">
        <v>0</v>
      </c>
      <c r="AM742">
        <v>0</v>
      </c>
      <c r="AN742">
        <v>0</v>
      </c>
      <c r="AO742">
        <v>0</v>
      </c>
      <c r="AP742">
        <v>1</v>
      </c>
      <c r="AQ742">
        <v>0</v>
      </c>
      <c r="AR742">
        <v>0</v>
      </c>
      <c r="AS742">
        <v>0</v>
      </c>
      <c r="AT742">
        <v>14.1</v>
      </c>
      <c r="AU742">
        <v>0</v>
      </c>
      <c r="AV742">
        <v>1</v>
      </c>
      <c r="AW742">
        <v>0</v>
      </c>
      <c r="AX742">
        <v>0</v>
      </c>
      <c r="AY742">
        <v>0</v>
      </c>
      <c r="AZ742">
        <v>0</v>
      </c>
      <c r="BA742">
        <v>0</v>
      </c>
      <c r="BB742">
        <v>0</v>
      </c>
      <c r="BC742">
        <v>1</v>
      </c>
      <c r="BD742">
        <v>0</v>
      </c>
      <c r="BE742">
        <v>0</v>
      </c>
      <c r="BF742">
        <v>0</v>
      </c>
      <c r="BG742">
        <v>0</v>
      </c>
      <c r="BH742">
        <v>0</v>
      </c>
      <c r="BI742">
        <v>1</v>
      </c>
      <c r="BJ742">
        <v>0</v>
      </c>
      <c r="BK742">
        <v>0</v>
      </c>
    </row>
    <row r="743" spans="1:63" x14ac:dyDescent="0.25">
      <c r="A743">
        <v>9</v>
      </c>
      <c r="B743" s="1">
        <v>9113</v>
      </c>
      <c r="C743" t="s">
        <v>762</v>
      </c>
      <c r="D743" t="s">
        <v>1613</v>
      </c>
      <c r="E743">
        <v>2</v>
      </c>
      <c r="F743" t="s">
        <v>13769</v>
      </c>
      <c r="G743">
        <v>220104005</v>
      </c>
      <c r="H743">
        <v>220104</v>
      </c>
      <c r="I743" t="s">
        <v>13768</v>
      </c>
      <c r="J743" t="s">
        <v>10393</v>
      </c>
      <c r="K743">
        <v>2</v>
      </c>
      <c r="L743">
        <v>14.5</v>
      </c>
      <c r="M743">
        <v>0</v>
      </c>
      <c r="N743">
        <v>0</v>
      </c>
      <c r="O743">
        <v>0</v>
      </c>
      <c r="P743">
        <v>1</v>
      </c>
      <c r="Q743">
        <v>0</v>
      </c>
      <c r="R743">
        <v>0</v>
      </c>
      <c r="S743">
        <v>0</v>
      </c>
      <c r="T743">
        <v>0</v>
      </c>
      <c r="U743">
        <v>0</v>
      </c>
      <c r="V743">
        <v>1</v>
      </c>
      <c r="W743">
        <v>0</v>
      </c>
      <c r="X743">
        <v>0</v>
      </c>
      <c r="Y743">
        <v>0</v>
      </c>
      <c r="Z743">
        <v>14.5</v>
      </c>
      <c r="AA743">
        <v>14.4</v>
      </c>
      <c r="AB743">
        <v>0</v>
      </c>
      <c r="AC743">
        <v>1</v>
      </c>
      <c r="AD743">
        <v>14.2</v>
      </c>
      <c r="AE743">
        <v>28.5</v>
      </c>
      <c r="AF743">
        <v>28.4</v>
      </c>
      <c r="AG743">
        <v>14.2</v>
      </c>
      <c r="AH743">
        <v>0</v>
      </c>
      <c r="AI743">
        <v>1</v>
      </c>
      <c r="AJ743">
        <v>0</v>
      </c>
      <c r="AK743">
        <v>13.8</v>
      </c>
      <c r="AL743">
        <v>14.5</v>
      </c>
      <c r="AM743">
        <v>0</v>
      </c>
      <c r="AN743">
        <v>14.4</v>
      </c>
      <c r="AO743">
        <v>0</v>
      </c>
      <c r="AP743">
        <v>28.6</v>
      </c>
      <c r="AQ743">
        <v>0</v>
      </c>
      <c r="AR743">
        <v>0</v>
      </c>
      <c r="AS743">
        <v>0</v>
      </c>
      <c r="AT743">
        <v>28.3</v>
      </c>
      <c r="AU743">
        <v>0</v>
      </c>
      <c r="AV743">
        <v>1</v>
      </c>
      <c r="AW743">
        <v>0</v>
      </c>
      <c r="AX743">
        <v>27.7</v>
      </c>
      <c r="AY743">
        <v>0</v>
      </c>
      <c r="AZ743">
        <v>0</v>
      </c>
      <c r="BA743">
        <v>28.8</v>
      </c>
      <c r="BB743">
        <v>0</v>
      </c>
      <c r="BC743">
        <v>1</v>
      </c>
      <c r="BD743">
        <v>0</v>
      </c>
      <c r="BE743">
        <v>0</v>
      </c>
      <c r="BF743">
        <v>14.2</v>
      </c>
      <c r="BG743">
        <v>0</v>
      </c>
      <c r="BH743">
        <v>14.1</v>
      </c>
      <c r="BI743">
        <v>14.1</v>
      </c>
      <c r="BJ743">
        <v>14</v>
      </c>
      <c r="BK743">
        <v>0</v>
      </c>
    </row>
    <row r="744" spans="1:63" x14ac:dyDescent="0.25">
      <c r="A744">
        <v>9</v>
      </c>
      <c r="B744" s="1">
        <v>9113</v>
      </c>
      <c r="C744" t="s">
        <v>762</v>
      </c>
      <c r="D744" t="s">
        <v>1613</v>
      </c>
      <c r="E744">
        <v>3</v>
      </c>
      <c r="F744" t="s">
        <v>13367</v>
      </c>
      <c r="G744">
        <v>220104005</v>
      </c>
      <c r="H744">
        <v>220104</v>
      </c>
      <c r="I744" t="s">
        <v>13768</v>
      </c>
      <c r="J744" t="s">
        <v>10393</v>
      </c>
      <c r="K744">
        <v>3</v>
      </c>
      <c r="L744">
        <v>14.5</v>
      </c>
      <c r="M744">
        <v>0</v>
      </c>
      <c r="N744">
        <v>0</v>
      </c>
      <c r="O744">
        <v>0</v>
      </c>
      <c r="P744">
        <v>1</v>
      </c>
      <c r="Q744">
        <v>0</v>
      </c>
      <c r="R744">
        <v>0</v>
      </c>
      <c r="S744">
        <v>0</v>
      </c>
      <c r="T744">
        <v>0</v>
      </c>
      <c r="U744">
        <v>0</v>
      </c>
      <c r="V744">
        <v>1</v>
      </c>
      <c r="W744">
        <v>0</v>
      </c>
      <c r="X744">
        <v>0</v>
      </c>
      <c r="Y744">
        <v>0</v>
      </c>
      <c r="Z744">
        <v>14.5</v>
      </c>
      <c r="AA744">
        <v>14.4</v>
      </c>
      <c r="AB744">
        <v>0</v>
      </c>
      <c r="AC744">
        <v>1</v>
      </c>
      <c r="AD744">
        <v>14.2</v>
      </c>
      <c r="AE744">
        <v>14.2</v>
      </c>
      <c r="AF744">
        <v>28.4</v>
      </c>
      <c r="AG744">
        <v>14.2</v>
      </c>
      <c r="AH744">
        <v>0</v>
      </c>
      <c r="AI744">
        <v>1</v>
      </c>
      <c r="AJ744">
        <v>0</v>
      </c>
      <c r="AK744">
        <v>0</v>
      </c>
      <c r="AL744">
        <v>14.5</v>
      </c>
      <c r="AM744">
        <v>0</v>
      </c>
      <c r="AN744">
        <v>14.4</v>
      </c>
      <c r="AO744">
        <v>0</v>
      </c>
      <c r="AP744">
        <v>28.6</v>
      </c>
      <c r="AQ744">
        <v>0</v>
      </c>
      <c r="AR744">
        <v>0</v>
      </c>
      <c r="AS744">
        <v>0</v>
      </c>
      <c r="AT744">
        <v>14.1</v>
      </c>
      <c r="AU744">
        <v>0</v>
      </c>
      <c r="AV744">
        <v>1</v>
      </c>
      <c r="AW744">
        <v>0</v>
      </c>
      <c r="AX744">
        <v>27.7</v>
      </c>
      <c r="AY744">
        <v>0</v>
      </c>
      <c r="AZ744">
        <v>0</v>
      </c>
      <c r="BA744">
        <v>28.8</v>
      </c>
      <c r="BB744">
        <v>0</v>
      </c>
      <c r="BC744">
        <v>1</v>
      </c>
      <c r="BD744">
        <v>0</v>
      </c>
      <c r="BE744">
        <v>0</v>
      </c>
      <c r="BF744">
        <v>14.2</v>
      </c>
      <c r="BG744">
        <v>0</v>
      </c>
      <c r="BH744">
        <v>14.1</v>
      </c>
      <c r="BI744">
        <v>14.1</v>
      </c>
      <c r="BJ744">
        <v>14</v>
      </c>
      <c r="BK744">
        <v>0</v>
      </c>
    </row>
    <row r="745" spans="1:63" x14ac:dyDescent="0.25">
      <c r="A745">
        <v>9</v>
      </c>
      <c r="B745" s="1">
        <v>9113</v>
      </c>
      <c r="C745" t="s">
        <v>762</v>
      </c>
      <c r="D745" t="s">
        <v>1613</v>
      </c>
      <c r="E745">
        <v>4</v>
      </c>
      <c r="F745" t="s">
        <v>13369</v>
      </c>
      <c r="G745">
        <v>220104005</v>
      </c>
      <c r="H745">
        <v>220104</v>
      </c>
      <c r="I745" t="s">
        <v>13768</v>
      </c>
      <c r="J745" t="s">
        <v>10393</v>
      </c>
      <c r="K745">
        <v>4</v>
      </c>
      <c r="L745">
        <v>0</v>
      </c>
      <c r="M745">
        <v>0</v>
      </c>
      <c r="N745">
        <v>0</v>
      </c>
      <c r="O745">
        <v>0</v>
      </c>
      <c r="P745">
        <v>1</v>
      </c>
      <c r="Q745">
        <v>0</v>
      </c>
      <c r="R745">
        <v>0</v>
      </c>
      <c r="S745">
        <v>0</v>
      </c>
      <c r="T745">
        <v>0</v>
      </c>
      <c r="U745">
        <v>0</v>
      </c>
      <c r="V745">
        <v>1</v>
      </c>
      <c r="W745">
        <v>0</v>
      </c>
      <c r="X745">
        <v>0</v>
      </c>
      <c r="Y745">
        <v>0</v>
      </c>
      <c r="Z745">
        <v>0</v>
      </c>
      <c r="AA745">
        <v>0</v>
      </c>
      <c r="AB745">
        <v>0</v>
      </c>
      <c r="AC745">
        <v>1</v>
      </c>
      <c r="AD745">
        <v>0</v>
      </c>
      <c r="AE745">
        <v>14.2</v>
      </c>
      <c r="AF745">
        <v>0</v>
      </c>
      <c r="AG745">
        <v>0</v>
      </c>
      <c r="AH745">
        <v>0</v>
      </c>
      <c r="AI745">
        <v>1</v>
      </c>
      <c r="AJ745">
        <v>0</v>
      </c>
      <c r="AK745">
        <v>13.8</v>
      </c>
      <c r="AL745">
        <v>0</v>
      </c>
      <c r="AM745">
        <v>0</v>
      </c>
      <c r="AN745">
        <v>0</v>
      </c>
      <c r="AO745">
        <v>0</v>
      </c>
      <c r="AP745">
        <v>1</v>
      </c>
      <c r="AQ745">
        <v>0</v>
      </c>
      <c r="AR745">
        <v>0</v>
      </c>
      <c r="AS745">
        <v>0</v>
      </c>
      <c r="AT745">
        <v>14.1</v>
      </c>
      <c r="AU745">
        <v>0</v>
      </c>
      <c r="AV745">
        <v>1</v>
      </c>
      <c r="AW745">
        <v>0</v>
      </c>
      <c r="AX745">
        <v>0</v>
      </c>
      <c r="AY745">
        <v>0</v>
      </c>
      <c r="AZ745">
        <v>0</v>
      </c>
      <c r="BA745">
        <v>0</v>
      </c>
      <c r="BB745">
        <v>0</v>
      </c>
      <c r="BC745">
        <v>1</v>
      </c>
      <c r="BD745">
        <v>0</v>
      </c>
      <c r="BE745">
        <v>0</v>
      </c>
      <c r="BF745">
        <v>0</v>
      </c>
      <c r="BG745">
        <v>0</v>
      </c>
      <c r="BH745">
        <v>0</v>
      </c>
      <c r="BI745">
        <v>1</v>
      </c>
      <c r="BJ745">
        <v>0</v>
      </c>
      <c r="BK745">
        <v>0</v>
      </c>
    </row>
    <row r="746" spans="1:63" x14ac:dyDescent="0.25">
      <c r="A746">
        <v>9</v>
      </c>
      <c r="B746" s="1">
        <v>9114</v>
      </c>
      <c r="C746" t="s">
        <v>762</v>
      </c>
      <c r="D746" t="s">
        <v>1616</v>
      </c>
      <c r="E746">
        <v>1</v>
      </c>
      <c r="F746" t="s">
        <v>13767</v>
      </c>
      <c r="G746">
        <v>220104005</v>
      </c>
      <c r="H746">
        <v>220104</v>
      </c>
      <c r="I746" t="s">
        <v>13768</v>
      </c>
      <c r="J746" t="s">
        <v>10393</v>
      </c>
      <c r="K746">
        <v>1</v>
      </c>
      <c r="L746">
        <v>0</v>
      </c>
      <c r="M746">
        <v>0</v>
      </c>
      <c r="N746">
        <v>0</v>
      </c>
      <c r="O746">
        <v>0</v>
      </c>
      <c r="P746">
        <v>1</v>
      </c>
      <c r="Q746">
        <v>0</v>
      </c>
      <c r="R746">
        <v>0</v>
      </c>
      <c r="S746">
        <v>0</v>
      </c>
      <c r="T746">
        <v>3.9</v>
      </c>
      <c r="U746">
        <v>0</v>
      </c>
      <c r="V746">
        <v>1</v>
      </c>
      <c r="W746">
        <v>0</v>
      </c>
      <c r="X746">
        <v>0</v>
      </c>
      <c r="Y746">
        <v>4.2</v>
      </c>
      <c r="Z746">
        <v>0</v>
      </c>
      <c r="AA746">
        <v>0</v>
      </c>
      <c r="AB746">
        <v>0</v>
      </c>
      <c r="AC746">
        <v>1</v>
      </c>
      <c r="AD746">
        <v>0</v>
      </c>
      <c r="AE746">
        <v>0</v>
      </c>
      <c r="AF746">
        <v>4</v>
      </c>
      <c r="AG746">
        <v>0</v>
      </c>
      <c r="AH746">
        <v>0</v>
      </c>
      <c r="AI746">
        <v>1</v>
      </c>
      <c r="AJ746">
        <v>0</v>
      </c>
      <c r="AK746">
        <v>3.8</v>
      </c>
      <c r="AL746">
        <v>0</v>
      </c>
      <c r="AM746">
        <v>0</v>
      </c>
      <c r="AN746">
        <v>4.0999999999999996</v>
      </c>
      <c r="AO746">
        <v>0</v>
      </c>
      <c r="AP746">
        <v>1</v>
      </c>
      <c r="AQ746">
        <v>0</v>
      </c>
      <c r="AR746">
        <v>0</v>
      </c>
      <c r="AS746">
        <v>4.0999999999999996</v>
      </c>
      <c r="AT746">
        <v>0</v>
      </c>
      <c r="AU746">
        <v>0</v>
      </c>
      <c r="AV746">
        <v>4</v>
      </c>
      <c r="AW746">
        <v>0</v>
      </c>
      <c r="AX746">
        <v>0</v>
      </c>
      <c r="AY746">
        <v>0</v>
      </c>
      <c r="AZ746">
        <v>4.2</v>
      </c>
      <c r="BA746">
        <v>4.0999999999999996</v>
      </c>
      <c r="BB746">
        <v>0</v>
      </c>
      <c r="BC746">
        <v>1</v>
      </c>
      <c r="BD746">
        <v>0</v>
      </c>
      <c r="BE746">
        <v>0</v>
      </c>
      <c r="BF746">
        <v>0</v>
      </c>
      <c r="BG746">
        <v>0</v>
      </c>
      <c r="BH746">
        <v>0</v>
      </c>
      <c r="BI746">
        <v>1</v>
      </c>
      <c r="BJ746">
        <v>0</v>
      </c>
      <c r="BK746">
        <v>4.0999999999999996</v>
      </c>
    </row>
    <row r="747" spans="1:63" x14ac:dyDescent="0.25">
      <c r="A747">
        <v>9</v>
      </c>
      <c r="B747" s="1">
        <v>9114</v>
      </c>
      <c r="C747" t="s">
        <v>762</v>
      </c>
      <c r="D747" t="s">
        <v>1616</v>
      </c>
      <c r="E747">
        <v>2</v>
      </c>
      <c r="F747" t="s">
        <v>13769</v>
      </c>
      <c r="G747">
        <v>220104005</v>
      </c>
      <c r="H747">
        <v>220104</v>
      </c>
      <c r="I747" t="s">
        <v>13768</v>
      </c>
      <c r="J747" t="s">
        <v>10393</v>
      </c>
      <c r="K747">
        <v>2</v>
      </c>
      <c r="L747">
        <v>8.4</v>
      </c>
      <c r="M747">
        <v>0</v>
      </c>
      <c r="N747">
        <v>8.1999999999999993</v>
      </c>
      <c r="O747">
        <v>8.1999999999999993</v>
      </c>
      <c r="P747">
        <v>8.1</v>
      </c>
      <c r="Q747">
        <v>4</v>
      </c>
      <c r="R747">
        <v>12.3</v>
      </c>
      <c r="S747">
        <v>8.1999999999999993</v>
      </c>
      <c r="T747">
        <v>8.1</v>
      </c>
      <c r="U747">
        <v>4.0999999999999996</v>
      </c>
      <c r="V747">
        <v>8.1</v>
      </c>
      <c r="W747">
        <v>4</v>
      </c>
      <c r="X747">
        <v>7.7</v>
      </c>
      <c r="Y747">
        <v>4.2</v>
      </c>
      <c r="Z747">
        <v>8.3000000000000007</v>
      </c>
      <c r="AA747">
        <v>12.4</v>
      </c>
      <c r="AB747">
        <v>4.0999999999999996</v>
      </c>
      <c r="AC747">
        <v>12.2</v>
      </c>
      <c r="AD747">
        <v>8.1</v>
      </c>
      <c r="AE747">
        <v>4.0999999999999996</v>
      </c>
      <c r="AF747">
        <v>8.1999999999999993</v>
      </c>
      <c r="AG747">
        <v>4.0999999999999996</v>
      </c>
      <c r="AH747">
        <v>4</v>
      </c>
      <c r="AI747">
        <v>4</v>
      </c>
      <c r="AJ747">
        <v>8</v>
      </c>
      <c r="AK747">
        <v>3.8</v>
      </c>
      <c r="AL747">
        <v>4.2</v>
      </c>
      <c r="AM747">
        <v>4.2</v>
      </c>
      <c r="AN747">
        <v>8.1999999999999993</v>
      </c>
      <c r="AO747">
        <v>4.0999999999999996</v>
      </c>
      <c r="AP747">
        <v>1</v>
      </c>
      <c r="AQ747">
        <v>8.1</v>
      </c>
      <c r="AR747">
        <v>8.1999999999999993</v>
      </c>
      <c r="AS747">
        <v>4.0999999999999996</v>
      </c>
      <c r="AT747">
        <v>0</v>
      </c>
      <c r="AU747">
        <v>16.2</v>
      </c>
      <c r="AV747">
        <v>4</v>
      </c>
      <c r="AW747">
        <v>12</v>
      </c>
      <c r="AX747">
        <v>11.5</v>
      </c>
      <c r="AY747">
        <v>8.4</v>
      </c>
      <c r="AZ747">
        <v>8.3000000000000007</v>
      </c>
      <c r="BA747">
        <v>16.5</v>
      </c>
      <c r="BB747">
        <v>12.3</v>
      </c>
      <c r="BC747">
        <v>8.1</v>
      </c>
      <c r="BD747">
        <v>0</v>
      </c>
      <c r="BE747">
        <v>4.0999999999999996</v>
      </c>
      <c r="BF747">
        <v>0</v>
      </c>
      <c r="BG747">
        <v>8.1</v>
      </c>
      <c r="BH747">
        <v>4</v>
      </c>
      <c r="BI747">
        <v>8.1</v>
      </c>
      <c r="BJ747">
        <v>8</v>
      </c>
      <c r="BK747">
        <v>8.1</v>
      </c>
    </row>
    <row r="748" spans="1:63" x14ac:dyDescent="0.25">
      <c r="A748">
        <v>9</v>
      </c>
      <c r="B748" s="1">
        <v>9114</v>
      </c>
      <c r="C748" t="s">
        <v>762</v>
      </c>
      <c r="D748" t="s">
        <v>1616</v>
      </c>
      <c r="E748">
        <v>3</v>
      </c>
      <c r="F748" t="s">
        <v>13367</v>
      </c>
      <c r="G748">
        <v>220104005</v>
      </c>
      <c r="H748">
        <v>220104</v>
      </c>
      <c r="I748" t="s">
        <v>13768</v>
      </c>
      <c r="J748" t="s">
        <v>10393</v>
      </c>
      <c r="K748">
        <v>3</v>
      </c>
      <c r="L748">
        <v>8.4</v>
      </c>
      <c r="M748">
        <v>0</v>
      </c>
      <c r="N748">
        <v>8.1999999999999993</v>
      </c>
      <c r="O748">
        <v>8.1999999999999993</v>
      </c>
      <c r="P748">
        <v>8.1</v>
      </c>
      <c r="Q748">
        <v>4</v>
      </c>
      <c r="R748">
        <v>12.3</v>
      </c>
      <c r="S748">
        <v>8.1999999999999993</v>
      </c>
      <c r="T748">
        <v>4.0999999999999996</v>
      </c>
      <c r="U748">
        <v>4.0999999999999996</v>
      </c>
      <c r="V748">
        <v>8.1</v>
      </c>
      <c r="W748">
        <v>4</v>
      </c>
      <c r="X748">
        <v>7.7</v>
      </c>
      <c r="Y748">
        <v>0</v>
      </c>
      <c r="Z748">
        <v>8.3000000000000007</v>
      </c>
      <c r="AA748">
        <v>12.4</v>
      </c>
      <c r="AB748">
        <v>4.0999999999999996</v>
      </c>
      <c r="AC748">
        <v>12.2</v>
      </c>
      <c r="AD748">
        <v>8.1</v>
      </c>
      <c r="AE748">
        <v>4.0999999999999996</v>
      </c>
      <c r="AF748">
        <v>4.0999999999999996</v>
      </c>
      <c r="AG748">
        <v>4.0999999999999996</v>
      </c>
      <c r="AH748">
        <v>4</v>
      </c>
      <c r="AI748">
        <v>4</v>
      </c>
      <c r="AJ748">
        <v>8</v>
      </c>
      <c r="AK748">
        <v>0</v>
      </c>
      <c r="AL748">
        <v>4.2</v>
      </c>
      <c r="AM748">
        <v>4.2</v>
      </c>
      <c r="AN748">
        <v>4.0999999999999996</v>
      </c>
      <c r="AO748">
        <v>4.0999999999999996</v>
      </c>
      <c r="AP748">
        <v>1</v>
      </c>
      <c r="AQ748">
        <v>8.1</v>
      </c>
      <c r="AR748">
        <v>8.1999999999999993</v>
      </c>
      <c r="AS748">
        <v>0</v>
      </c>
      <c r="AT748">
        <v>0</v>
      </c>
      <c r="AU748">
        <v>16.2</v>
      </c>
      <c r="AV748">
        <v>1</v>
      </c>
      <c r="AW748">
        <v>12</v>
      </c>
      <c r="AX748">
        <v>7.7</v>
      </c>
      <c r="AY748">
        <v>8.4</v>
      </c>
      <c r="AZ748">
        <v>4.2</v>
      </c>
      <c r="BA748">
        <v>12.4</v>
      </c>
      <c r="BB748">
        <v>12.3</v>
      </c>
      <c r="BC748">
        <v>8.1</v>
      </c>
      <c r="BD748">
        <v>0</v>
      </c>
      <c r="BE748">
        <v>4.0999999999999996</v>
      </c>
      <c r="BF748">
        <v>0</v>
      </c>
      <c r="BG748">
        <v>8.1</v>
      </c>
      <c r="BH748">
        <v>4</v>
      </c>
      <c r="BI748">
        <v>8.1</v>
      </c>
      <c r="BJ748">
        <v>8</v>
      </c>
      <c r="BK748">
        <v>4.0999999999999996</v>
      </c>
    </row>
    <row r="749" spans="1:63" x14ac:dyDescent="0.25">
      <c r="A749">
        <v>9</v>
      </c>
      <c r="B749" s="1">
        <v>9114</v>
      </c>
      <c r="C749" t="s">
        <v>762</v>
      </c>
      <c r="D749" t="s">
        <v>1616</v>
      </c>
      <c r="E749">
        <v>4</v>
      </c>
      <c r="F749" t="s">
        <v>13369</v>
      </c>
      <c r="G749">
        <v>220104005</v>
      </c>
      <c r="H749">
        <v>220104</v>
      </c>
      <c r="I749" t="s">
        <v>13768</v>
      </c>
      <c r="J749" t="s">
        <v>10393</v>
      </c>
      <c r="K749">
        <v>4</v>
      </c>
      <c r="L749">
        <v>0</v>
      </c>
      <c r="M749">
        <v>0</v>
      </c>
      <c r="N749">
        <v>0</v>
      </c>
      <c r="O749">
        <v>0</v>
      </c>
      <c r="P749">
        <v>1</v>
      </c>
      <c r="Q749">
        <v>0</v>
      </c>
      <c r="R749">
        <v>0</v>
      </c>
      <c r="S749">
        <v>0</v>
      </c>
      <c r="T749">
        <v>4.0999999999999996</v>
      </c>
      <c r="U749">
        <v>0</v>
      </c>
      <c r="V749">
        <v>1</v>
      </c>
      <c r="W749">
        <v>0</v>
      </c>
      <c r="X749">
        <v>0</v>
      </c>
      <c r="Y749">
        <v>4.2</v>
      </c>
      <c r="Z749">
        <v>0</v>
      </c>
      <c r="AA749">
        <v>0</v>
      </c>
      <c r="AB749">
        <v>0</v>
      </c>
      <c r="AC749">
        <v>1</v>
      </c>
      <c r="AD749">
        <v>0</v>
      </c>
      <c r="AE749">
        <v>0</v>
      </c>
      <c r="AF749">
        <v>4.0999999999999996</v>
      </c>
      <c r="AG749">
        <v>0</v>
      </c>
      <c r="AH749">
        <v>0</v>
      </c>
      <c r="AI749">
        <v>1</v>
      </c>
      <c r="AJ749">
        <v>0</v>
      </c>
      <c r="AK749">
        <v>3.8</v>
      </c>
      <c r="AL749">
        <v>0</v>
      </c>
      <c r="AM749">
        <v>0</v>
      </c>
      <c r="AN749">
        <v>4.0999999999999996</v>
      </c>
      <c r="AO749">
        <v>0</v>
      </c>
      <c r="AP749">
        <v>1</v>
      </c>
      <c r="AQ749">
        <v>0</v>
      </c>
      <c r="AR749">
        <v>0</v>
      </c>
      <c r="AS749">
        <v>4.0999999999999996</v>
      </c>
      <c r="AT749">
        <v>0</v>
      </c>
      <c r="AU749">
        <v>0</v>
      </c>
      <c r="AV749">
        <v>4</v>
      </c>
      <c r="AW749">
        <v>0</v>
      </c>
      <c r="AX749">
        <v>3.8</v>
      </c>
      <c r="AY749">
        <v>0</v>
      </c>
      <c r="AZ749">
        <v>4.2</v>
      </c>
      <c r="BA749">
        <v>4.0999999999999996</v>
      </c>
      <c r="BB749">
        <v>0</v>
      </c>
      <c r="BC749">
        <v>1</v>
      </c>
      <c r="BD749">
        <v>0</v>
      </c>
      <c r="BE749">
        <v>0</v>
      </c>
      <c r="BF749">
        <v>0</v>
      </c>
      <c r="BG749">
        <v>0</v>
      </c>
      <c r="BH749">
        <v>0</v>
      </c>
      <c r="BI749">
        <v>1</v>
      </c>
      <c r="BJ749">
        <v>0</v>
      </c>
      <c r="BK749">
        <v>4.0999999999999996</v>
      </c>
    </row>
    <row r="750" spans="1:63" x14ac:dyDescent="0.25">
      <c r="A750">
        <v>9</v>
      </c>
      <c r="B750" s="1">
        <v>9115</v>
      </c>
      <c r="C750" t="s">
        <v>762</v>
      </c>
      <c r="D750" t="s">
        <v>1619</v>
      </c>
      <c r="E750">
        <v>1</v>
      </c>
      <c r="F750" t="s">
        <v>13767</v>
      </c>
      <c r="G750">
        <v>220104005</v>
      </c>
      <c r="H750">
        <v>220104</v>
      </c>
      <c r="I750" t="s">
        <v>13768</v>
      </c>
      <c r="J750" t="s">
        <v>10393</v>
      </c>
      <c r="K750">
        <v>1</v>
      </c>
      <c r="L750">
        <v>0</v>
      </c>
      <c r="M750">
        <v>0</v>
      </c>
      <c r="N750">
        <v>0</v>
      </c>
      <c r="O750">
        <v>0</v>
      </c>
      <c r="P750">
        <v>1</v>
      </c>
      <c r="Q750">
        <v>7.3</v>
      </c>
      <c r="R750">
        <v>3.6</v>
      </c>
      <c r="S750">
        <v>0</v>
      </c>
      <c r="T750">
        <v>3.5</v>
      </c>
      <c r="U750">
        <v>0</v>
      </c>
      <c r="V750">
        <v>1</v>
      </c>
      <c r="W750">
        <v>3.4</v>
      </c>
      <c r="X750">
        <v>0</v>
      </c>
      <c r="Y750">
        <v>0</v>
      </c>
      <c r="Z750">
        <v>3.9</v>
      </c>
      <c r="AA750">
        <v>0</v>
      </c>
      <c r="AB750">
        <v>3.8</v>
      </c>
      <c r="AC750">
        <v>1</v>
      </c>
      <c r="AD750">
        <v>0</v>
      </c>
      <c r="AE750">
        <v>0</v>
      </c>
      <c r="AF750">
        <v>0</v>
      </c>
      <c r="AG750">
        <v>0</v>
      </c>
      <c r="AH750">
        <v>0</v>
      </c>
      <c r="AI750">
        <v>6.9</v>
      </c>
      <c r="AJ750">
        <v>3.4</v>
      </c>
      <c r="AK750">
        <v>0</v>
      </c>
      <c r="AL750">
        <v>0</v>
      </c>
      <c r="AM750">
        <v>3.9</v>
      </c>
      <c r="AN750">
        <v>3.8</v>
      </c>
      <c r="AO750">
        <v>0</v>
      </c>
      <c r="AP750">
        <v>1</v>
      </c>
      <c r="AQ750">
        <v>3.7</v>
      </c>
      <c r="AR750">
        <v>0</v>
      </c>
      <c r="AS750">
        <v>0</v>
      </c>
      <c r="AT750">
        <v>7.9</v>
      </c>
      <c r="AU750">
        <v>5.0999999999999996</v>
      </c>
      <c r="AV750">
        <v>1</v>
      </c>
      <c r="AW750">
        <v>0</v>
      </c>
      <c r="AX750">
        <v>0</v>
      </c>
      <c r="AY750">
        <v>0</v>
      </c>
      <c r="AZ750">
        <v>3.9</v>
      </c>
      <c r="BA750">
        <v>3.8</v>
      </c>
      <c r="BB750">
        <v>0</v>
      </c>
      <c r="BC750">
        <v>1</v>
      </c>
      <c r="BD750">
        <v>0</v>
      </c>
      <c r="BE750">
        <v>2.8</v>
      </c>
      <c r="BF750">
        <v>2.7</v>
      </c>
      <c r="BG750">
        <v>2.6</v>
      </c>
      <c r="BH750">
        <v>5</v>
      </c>
      <c r="BI750">
        <v>1</v>
      </c>
      <c r="BJ750">
        <v>2.4</v>
      </c>
      <c r="BK750">
        <v>2.7</v>
      </c>
    </row>
    <row r="751" spans="1:63" x14ac:dyDescent="0.25">
      <c r="A751">
        <v>9</v>
      </c>
      <c r="B751" s="1">
        <v>9115</v>
      </c>
      <c r="C751" t="s">
        <v>762</v>
      </c>
      <c r="D751" t="s">
        <v>1619</v>
      </c>
      <c r="E751">
        <v>2</v>
      </c>
      <c r="F751" t="s">
        <v>13769</v>
      </c>
      <c r="G751">
        <v>220104005</v>
      </c>
      <c r="H751">
        <v>220104</v>
      </c>
      <c r="I751" t="s">
        <v>13768</v>
      </c>
      <c r="J751" t="s">
        <v>10393</v>
      </c>
      <c r="K751">
        <v>2</v>
      </c>
      <c r="L751">
        <v>4</v>
      </c>
      <c r="M751">
        <v>7.8</v>
      </c>
      <c r="N751">
        <v>11.5</v>
      </c>
      <c r="O751">
        <v>7.6</v>
      </c>
      <c r="P751">
        <v>7.4</v>
      </c>
      <c r="Q751">
        <v>3.7</v>
      </c>
      <c r="R751">
        <v>11.4</v>
      </c>
      <c r="S751">
        <v>13.7</v>
      </c>
      <c r="T751">
        <v>5.3</v>
      </c>
      <c r="U751">
        <v>5.0999999999999996</v>
      </c>
      <c r="V751">
        <v>2.5</v>
      </c>
      <c r="W751">
        <v>4.8</v>
      </c>
      <c r="X751">
        <v>0</v>
      </c>
      <c r="Y751">
        <v>0</v>
      </c>
      <c r="Z751">
        <v>3.9</v>
      </c>
      <c r="AA751">
        <v>3.8</v>
      </c>
      <c r="AB751">
        <v>15.1</v>
      </c>
      <c r="AC751">
        <v>7.4</v>
      </c>
      <c r="AD751">
        <v>0</v>
      </c>
      <c r="AE751">
        <v>0</v>
      </c>
      <c r="AF751">
        <v>0</v>
      </c>
      <c r="AG751">
        <v>5.3</v>
      </c>
      <c r="AH751">
        <v>5.0999999999999996</v>
      </c>
      <c r="AI751">
        <v>4.9000000000000004</v>
      </c>
      <c r="AJ751">
        <v>9.6</v>
      </c>
      <c r="AK751">
        <v>3.4</v>
      </c>
      <c r="AL751">
        <v>0</v>
      </c>
      <c r="AM751">
        <v>11.7</v>
      </c>
      <c r="AN751">
        <v>11.5</v>
      </c>
      <c r="AO751">
        <v>7.6</v>
      </c>
      <c r="AP751">
        <v>7.4</v>
      </c>
      <c r="AQ751">
        <v>7.3</v>
      </c>
      <c r="AR751">
        <v>0</v>
      </c>
      <c r="AS751">
        <v>2.7</v>
      </c>
      <c r="AT751">
        <v>7.9</v>
      </c>
      <c r="AU751">
        <v>7.6</v>
      </c>
      <c r="AV751">
        <v>2.4</v>
      </c>
      <c r="AW751">
        <v>0</v>
      </c>
      <c r="AX751">
        <v>3.4</v>
      </c>
      <c r="AY751">
        <v>0</v>
      </c>
      <c r="AZ751">
        <v>7.8</v>
      </c>
      <c r="BA751">
        <v>7.7</v>
      </c>
      <c r="BB751">
        <v>3.8</v>
      </c>
      <c r="BC751">
        <v>7.4</v>
      </c>
      <c r="BD751">
        <v>11</v>
      </c>
      <c r="BE751">
        <v>11.1</v>
      </c>
      <c r="BF751">
        <v>5.4</v>
      </c>
      <c r="BG751">
        <v>2.6</v>
      </c>
      <c r="BH751">
        <v>2.5</v>
      </c>
      <c r="BI751">
        <v>2.4</v>
      </c>
      <c r="BJ751">
        <v>7.1</v>
      </c>
      <c r="BK751">
        <v>5.3</v>
      </c>
    </row>
    <row r="752" spans="1:63" x14ac:dyDescent="0.25">
      <c r="A752">
        <v>9</v>
      </c>
      <c r="B752" s="1">
        <v>9115</v>
      </c>
      <c r="C752" t="s">
        <v>762</v>
      </c>
      <c r="D752" t="s">
        <v>1619</v>
      </c>
      <c r="E752">
        <v>3</v>
      </c>
      <c r="F752" t="s">
        <v>13367</v>
      </c>
      <c r="G752">
        <v>220104005</v>
      </c>
      <c r="H752">
        <v>220104</v>
      </c>
      <c r="I752" t="s">
        <v>13768</v>
      </c>
      <c r="J752" t="s">
        <v>10393</v>
      </c>
      <c r="K752">
        <v>3</v>
      </c>
      <c r="L752">
        <v>4</v>
      </c>
      <c r="M752">
        <v>7.8</v>
      </c>
      <c r="N752">
        <v>11.5</v>
      </c>
      <c r="O752">
        <v>7.6</v>
      </c>
      <c r="P752">
        <v>7.4</v>
      </c>
      <c r="Q752">
        <v>0</v>
      </c>
      <c r="R752">
        <v>8.5</v>
      </c>
      <c r="S752">
        <v>13.7</v>
      </c>
      <c r="T752">
        <v>2.7</v>
      </c>
      <c r="U752">
        <v>5.0999999999999996</v>
      </c>
      <c r="V752">
        <v>2.5</v>
      </c>
      <c r="W752">
        <v>2.4</v>
      </c>
      <c r="X752">
        <v>0</v>
      </c>
      <c r="Y752">
        <v>0</v>
      </c>
      <c r="Z752">
        <v>0</v>
      </c>
      <c r="AA752">
        <v>3.8</v>
      </c>
      <c r="AB752">
        <v>11.3</v>
      </c>
      <c r="AC752">
        <v>7.4</v>
      </c>
      <c r="AD752">
        <v>0</v>
      </c>
      <c r="AE752">
        <v>0</v>
      </c>
      <c r="AF752">
        <v>0</v>
      </c>
      <c r="AG752">
        <v>5.3</v>
      </c>
      <c r="AH752">
        <v>5.0999999999999996</v>
      </c>
      <c r="AI752">
        <v>1</v>
      </c>
      <c r="AJ752">
        <v>7.2</v>
      </c>
      <c r="AK752">
        <v>3.4</v>
      </c>
      <c r="AL752">
        <v>0</v>
      </c>
      <c r="AM752">
        <v>7.8</v>
      </c>
      <c r="AN752">
        <v>7.7</v>
      </c>
      <c r="AO752">
        <v>7.6</v>
      </c>
      <c r="AP752">
        <v>7.4</v>
      </c>
      <c r="AQ752">
        <v>3.7</v>
      </c>
      <c r="AR752">
        <v>0</v>
      </c>
      <c r="AS752">
        <v>2.7</v>
      </c>
      <c r="AT752">
        <v>2.6</v>
      </c>
      <c r="AU752">
        <v>5.0999999999999996</v>
      </c>
      <c r="AV752">
        <v>2.4</v>
      </c>
      <c r="AW752">
        <v>0</v>
      </c>
      <c r="AX752">
        <v>3.4</v>
      </c>
      <c r="AY752">
        <v>0</v>
      </c>
      <c r="AZ752">
        <v>3.9</v>
      </c>
      <c r="BA752">
        <v>3.8</v>
      </c>
      <c r="BB752">
        <v>3.8</v>
      </c>
      <c r="BC752">
        <v>7.4</v>
      </c>
      <c r="BD752">
        <v>11</v>
      </c>
      <c r="BE752">
        <v>8.3000000000000007</v>
      </c>
      <c r="BF752">
        <v>2.7</v>
      </c>
      <c r="BG752">
        <v>0</v>
      </c>
      <c r="BH752">
        <v>0</v>
      </c>
      <c r="BI752">
        <v>2.4</v>
      </c>
      <c r="BJ752">
        <v>4.7</v>
      </c>
      <c r="BK752">
        <v>2.7</v>
      </c>
    </row>
    <row r="753" spans="1:63" x14ac:dyDescent="0.25">
      <c r="A753">
        <v>9</v>
      </c>
      <c r="B753" s="1">
        <v>9115</v>
      </c>
      <c r="C753" t="s">
        <v>762</v>
      </c>
      <c r="D753" t="s">
        <v>1619</v>
      </c>
      <c r="E753">
        <v>4</v>
      </c>
      <c r="F753" t="s">
        <v>13369</v>
      </c>
      <c r="G753">
        <v>220104005</v>
      </c>
      <c r="H753">
        <v>220104</v>
      </c>
      <c r="I753" t="s">
        <v>13768</v>
      </c>
      <c r="J753" t="s">
        <v>10393</v>
      </c>
      <c r="K753">
        <v>4</v>
      </c>
      <c r="L753">
        <v>0</v>
      </c>
      <c r="M753">
        <v>0</v>
      </c>
      <c r="N753">
        <v>0</v>
      </c>
      <c r="O753">
        <v>0</v>
      </c>
      <c r="P753">
        <v>1</v>
      </c>
      <c r="Q753">
        <v>3.7</v>
      </c>
      <c r="R753">
        <v>2.8</v>
      </c>
      <c r="S753">
        <v>0</v>
      </c>
      <c r="T753">
        <v>2.7</v>
      </c>
      <c r="U753">
        <v>0</v>
      </c>
      <c r="V753">
        <v>1</v>
      </c>
      <c r="W753">
        <v>2.4</v>
      </c>
      <c r="X753">
        <v>0</v>
      </c>
      <c r="Y753">
        <v>0</v>
      </c>
      <c r="Z753">
        <v>3.9</v>
      </c>
      <c r="AA753">
        <v>0</v>
      </c>
      <c r="AB753">
        <v>3.8</v>
      </c>
      <c r="AC753">
        <v>1</v>
      </c>
      <c r="AD753">
        <v>0</v>
      </c>
      <c r="AE753">
        <v>0</v>
      </c>
      <c r="AF753">
        <v>0</v>
      </c>
      <c r="AG753">
        <v>0</v>
      </c>
      <c r="AH753">
        <v>0</v>
      </c>
      <c r="AI753">
        <v>4.9000000000000004</v>
      </c>
      <c r="AJ753">
        <v>2.4</v>
      </c>
      <c r="AK753">
        <v>0</v>
      </c>
      <c r="AL753">
        <v>0</v>
      </c>
      <c r="AM753">
        <v>3.9</v>
      </c>
      <c r="AN753">
        <v>3.8</v>
      </c>
      <c r="AO753">
        <v>0</v>
      </c>
      <c r="AP753">
        <v>1</v>
      </c>
      <c r="AQ753">
        <v>3.7</v>
      </c>
      <c r="AR753">
        <v>0</v>
      </c>
      <c r="AS753">
        <v>0</v>
      </c>
      <c r="AT753">
        <v>5.2</v>
      </c>
      <c r="AU753">
        <v>2.5</v>
      </c>
      <c r="AV753">
        <v>1</v>
      </c>
      <c r="AW753">
        <v>0</v>
      </c>
      <c r="AX753">
        <v>0</v>
      </c>
      <c r="AY753">
        <v>0</v>
      </c>
      <c r="AZ753">
        <v>3.9</v>
      </c>
      <c r="BA753">
        <v>3.8</v>
      </c>
      <c r="BB753">
        <v>0</v>
      </c>
      <c r="BC753">
        <v>1</v>
      </c>
      <c r="BD753">
        <v>0</v>
      </c>
      <c r="BE753">
        <v>2.8</v>
      </c>
      <c r="BF753">
        <v>2.7</v>
      </c>
      <c r="BG753">
        <v>2.6</v>
      </c>
      <c r="BH753">
        <v>2.5</v>
      </c>
      <c r="BI753">
        <v>1</v>
      </c>
      <c r="BJ753">
        <v>2.4</v>
      </c>
      <c r="BK753">
        <v>2.7</v>
      </c>
    </row>
    <row r="754" spans="1:63" x14ac:dyDescent="0.25">
      <c r="A754">
        <v>9</v>
      </c>
      <c r="B754" s="1">
        <v>9116</v>
      </c>
      <c r="C754" t="s">
        <v>762</v>
      </c>
      <c r="D754" t="s">
        <v>1622</v>
      </c>
      <c r="E754">
        <v>1</v>
      </c>
      <c r="F754" t="s">
        <v>13767</v>
      </c>
      <c r="G754">
        <v>220104005</v>
      </c>
      <c r="H754">
        <v>220104</v>
      </c>
      <c r="I754" t="s">
        <v>13768</v>
      </c>
      <c r="J754" t="s">
        <v>10393</v>
      </c>
      <c r="K754">
        <v>1</v>
      </c>
      <c r="L754">
        <v>0</v>
      </c>
      <c r="M754">
        <v>7.5</v>
      </c>
      <c r="N754">
        <v>0</v>
      </c>
      <c r="O754">
        <v>7.6</v>
      </c>
      <c r="P754">
        <v>7.6</v>
      </c>
      <c r="Q754">
        <v>0</v>
      </c>
      <c r="R754">
        <v>0</v>
      </c>
      <c r="S754">
        <v>15.5</v>
      </c>
      <c r="T754">
        <v>0</v>
      </c>
      <c r="U754">
        <v>7.8</v>
      </c>
      <c r="V754">
        <v>1</v>
      </c>
      <c r="W754">
        <v>0</v>
      </c>
      <c r="X754">
        <v>0</v>
      </c>
      <c r="Y754">
        <v>0</v>
      </c>
      <c r="Z754">
        <v>0</v>
      </c>
      <c r="AA754">
        <v>0</v>
      </c>
      <c r="AB754">
        <v>0</v>
      </c>
      <c r="AC754">
        <v>1</v>
      </c>
      <c r="AD754">
        <v>0</v>
      </c>
      <c r="AE754">
        <v>0</v>
      </c>
      <c r="AF754">
        <v>0</v>
      </c>
      <c r="AG754">
        <v>0</v>
      </c>
      <c r="AH754">
        <v>0</v>
      </c>
      <c r="AI754">
        <v>1</v>
      </c>
      <c r="AJ754">
        <v>0</v>
      </c>
      <c r="AK754">
        <v>0</v>
      </c>
      <c r="AL754">
        <v>0</v>
      </c>
      <c r="AM754">
        <v>0</v>
      </c>
      <c r="AN754">
        <v>0</v>
      </c>
      <c r="AO754">
        <v>0</v>
      </c>
      <c r="AP754">
        <v>1</v>
      </c>
      <c r="AQ754">
        <v>0</v>
      </c>
      <c r="AR754">
        <v>0</v>
      </c>
      <c r="AS754">
        <v>0</v>
      </c>
      <c r="AT754">
        <v>0</v>
      </c>
      <c r="AU754">
        <v>0</v>
      </c>
      <c r="AV754">
        <v>1</v>
      </c>
      <c r="AW754">
        <v>0</v>
      </c>
      <c r="AX754">
        <v>0</v>
      </c>
      <c r="AY754">
        <v>0</v>
      </c>
      <c r="AZ754">
        <v>15</v>
      </c>
      <c r="BA754">
        <v>7.5</v>
      </c>
      <c r="BB754">
        <v>0</v>
      </c>
      <c r="BC754">
        <v>1</v>
      </c>
      <c r="BD754">
        <v>15.3</v>
      </c>
      <c r="BE754">
        <v>0</v>
      </c>
      <c r="BF754">
        <v>7.7</v>
      </c>
      <c r="BG754">
        <v>0</v>
      </c>
      <c r="BH754">
        <v>0</v>
      </c>
      <c r="BI754">
        <v>1</v>
      </c>
      <c r="BJ754">
        <v>0</v>
      </c>
      <c r="BK754">
        <v>0</v>
      </c>
    </row>
    <row r="755" spans="1:63" x14ac:dyDescent="0.25">
      <c r="A755">
        <v>9</v>
      </c>
      <c r="B755" s="1">
        <v>9116</v>
      </c>
      <c r="C755" t="s">
        <v>762</v>
      </c>
      <c r="D755" t="s">
        <v>1622</v>
      </c>
      <c r="E755">
        <v>2</v>
      </c>
      <c r="F755" t="s">
        <v>13769</v>
      </c>
      <c r="G755">
        <v>220104005</v>
      </c>
      <c r="H755">
        <v>220104</v>
      </c>
      <c r="I755" t="s">
        <v>13768</v>
      </c>
      <c r="J755" t="s">
        <v>10393</v>
      </c>
      <c r="K755">
        <v>2</v>
      </c>
      <c r="L755">
        <v>7.4</v>
      </c>
      <c r="M755">
        <v>22.5</v>
      </c>
      <c r="N755">
        <v>0</v>
      </c>
      <c r="O755">
        <v>7.6</v>
      </c>
      <c r="P755">
        <v>22.9</v>
      </c>
      <c r="Q755">
        <v>0</v>
      </c>
      <c r="R755">
        <v>0</v>
      </c>
      <c r="S755">
        <v>15.4</v>
      </c>
      <c r="T755">
        <v>0</v>
      </c>
      <c r="U755">
        <v>7.8</v>
      </c>
      <c r="V755">
        <v>1</v>
      </c>
      <c r="W755">
        <v>0</v>
      </c>
      <c r="X755">
        <v>15.6</v>
      </c>
      <c r="Y755">
        <v>0</v>
      </c>
      <c r="Z755">
        <v>0</v>
      </c>
      <c r="AA755">
        <v>0</v>
      </c>
      <c r="AB755">
        <v>0</v>
      </c>
      <c r="AC755">
        <v>7.6</v>
      </c>
      <c r="AD755">
        <v>0</v>
      </c>
      <c r="AE755">
        <v>7.6</v>
      </c>
      <c r="AF755">
        <v>15.4</v>
      </c>
      <c r="AG755">
        <v>0</v>
      </c>
      <c r="AH755">
        <v>0</v>
      </c>
      <c r="AI755">
        <v>1</v>
      </c>
      <c r="AJ755">
        <v>0</v>
      </c>
      <c r="AK755">
        <v>0</v>
      </c>
      <c r="AL755">
        <v>14.9</v>
      </c>
      <c r="AM755">
        <v>7.5</v>
      </c>
      <c r="AN755">
        <v>0</v>
      </c>
      <c r="AO755">
        <v>0</v>
      </c>
      <c r="AP755">
        <v>7.6</v>
      </c>
      <c r="AQ755">
        <v>0</v>
      </c>
      <c r="AR755">
        <v>7.7</v>
      </c>
      <c r="AS755">
        <v>0</v>
      </c>
      <c r="AT755">
        <v>7.8</v>
      </c>
      <c r="AU755">
        <v>0</v>
      </c>
      <c r="AV755">
        <v>7.9</v>
      </c>
      <c r="AW755">
        <v>0</v>
      </c>
      <c r="AX755">
        <v>7.8</v>
      </c>
      <c r="AY755">
        <v>0</v>
      </c>
      <c r="AZ755">
        <v>15</v>
      </c>
      <c r="BA755">
        <v>15.1</v>
      </c>
      <c r="BB755">
        <v>0</v>
      </c>
      <c r="BC755">
        <v>7.6</v>
      </c>
      <c r="BD755">
        <v>23</v>
      </c>
      <c r="BE755">
        <v>0</v>
      </c>
      <c r="BF755">
        <v>7.7</v>
      </c>
      <c r="BG755">
        <v>0</v>
      </c>
      <c r="BH755">
        <v>0</v>
      </c>
      <c r="BI755">
        <v>1</v>
      </c>
      <c r="BJ755">
        <v>0</v>
      </c>
      <c r="BK755">
        <v>0</v>
      </c>
    </row>
    <row r="756" spans="1:63" x14ac:dyDescent="0.25">
      <c r="A756">
        <v>9</v>
      </c>
      <c r="B756" s="1">
        <v>9116</v>
      </c>
      <c r="C756" t="s">
        <v>762</v>
      </c>
      <c r="D756" t="s">
        <v>1622</v>
      </c>
      <c r="E756">
        <v>3</v>
      </c>
      <c r="F756" t="s">
        <v>13367</v>
      </c>
      <c r="G756">
        <v>220104005</v>
      </c>
      <c r="H756">
        <v>220104</v>
      </c>
      <c r="I756" t="s">
        <v>13768</v>
      </c>
      <c r="J756" t="s">
        <v>10393</v>
      </c>
      <c r="K756">
        <v>3</v>
      </c>
      <c r="L756">
        <v>7.4</v>
      </c>
      <c r="M756">
        <v>15</v>
      </c>
      <c r="N756">
        <v>0</v>
      </c>
      <c r="O756">
        <v>0</v>
      </c>
      <c r="P756">
        <v>15.3</v>
      </c>
      <c r="Q756">
        <v>0</v>
      </c>
      <c r="R756">
        <v>0</v>
      </c>
      <c r="S756">
        <v>7.7</v>
      </c>
      <c r="T756">
        <v>0</v>
      </c>
      <c r="U756">
        <v>0</v>
      </c>
      <c r="V756">
        <v>1</v>
      </c>
      <c r="W756">
        <v>0</v>
      </c>
      <c r="X756">
        <v>15.6</v>
      </c>
      <c r="Y756">
        <v>0</v>
      </c>
      <c r="Z756">
        <v>0</v>
      </c>
      <c r="AA756">
        <v>0</v>
      </c>
      <c r="AB756">
        <v>0</v>
      </c>
      <c r="AC756">
        <v>7.6</v>
      </c>
      <c r="AD756">
        <v>0</v>
      </c>
      <c r="AE756">
        <v>7.6</v>
      </c>
      <c r="AF756">
        <v>15.4</v>
      </c>
      <c r="AG756">
        <v>0</v>
      </c>
      <c r="AH756">
        <v>0</v>
      </c>
      <c r="AI756">
        <v>1</v>
      </c>
      <c r="AJ756">
        <v>0</v>
      </c>
      <c r="AK756">
        <v>0</v>
      </c>
      <c r="AL756">
        <v>14.9</v>
      </c>
      <c r="AM756">
        <v>7.5</v>
      </c>
      <c r="AN756">
        <v>0</v>
      </c>
      <c r="AO756">
        <v>0</v>
      </c>
      <c r="AP756">
        <v>7.6</v>
      </c>
      <c r="AQ756">
        <v>0</v>
      </c>
      <c r="AR756">
        <v>7.7</v>
      </c>
      <c r="AS756">
        <v>0</v>
      </c>
      <c r="AT756">
        <v>7.8</v>
      </c>
      <c r="AU756">
        <v>0</v>
      </c>
      <c r="AV756">
        <v>7.9</v>
      </c>
      <c r="AW756">
        <v>0</v>
      </c>
      <c r="AX756">
        <v>7.8</v>
      </c>
      <c r="AY756">
        <v>0</v>
      </c>
      <c r="AZ756">
        <v>0</v>
      </c>
      <c r="BA756">
        <v>7.5</v>
      </c>
      <c r="BB756">
        <v>0</v>
      </c>
      <c r="BC756">
        <v>7.6</v>
      </c>
      <c r="BD756">
        <v>7.7</v>
      </c>
      <c r="BE756">
        <v>0</v>
      </c>
      <c r="BF756">
        <v>0</v>
      </c>
      <c r="BG756">
        <v>0</v>
      </c>
      <c r="BH756">
        <v>0</v>
      </c>
      <c r="BI756">
        <v>1</v>
      </c>
      <c r="BJ756">
        <v>0</v>
      </c>
      <c r="BK756">
        <v>0</v>
      </c>
    </row>
    <row r="757" spans="1:63" x14ac:dyDescent="0.25">
      <c r="A757">
        <v>9</v>
      </c>
      <c r="B757" s="1">
        <v>9116</v>
      </c>
      <c r="C757" t="s">
        <v>762</v>
      </c>
      <c r="D757" t="s">
        <v>1622</v>
      </c>
      <c r="E757">
        <v>4</v>
      </c>
      <c r="F757" t="s">
        <v>13369</v>
      </c>
      <c r="G757">
        <v>220104005</v>
      </c>
      <c r="H757">
        <v>220104</v>
      </c>
      <c r="I757" t="s">
        <v>13768</v>
      </c>
      <c r="J757" t="s">
        <v>10393</v>
      </c>
      <c r="K757">
        <v>4</v>
      </c>
      <c r="L757">
        <v>0</v>
      </c>
      <c r="M757">
        <v>7.5</v>
      </c>
      <c r="N757">
        <v>0</v>
      </c>
      <c r="O757">
        <v>7.6</v>
      </c>
      <c r="P757">
        <v>7.6</v>
      </c>
      <c r="Q757">
        <v>0</v>
      </c>
      <c r="R757">
        <v>0</v>
      </c>
      <c r="S757">
        <v>7.7</v>
      </c>
      <c r="T757">
        <v>0</v>
      </c>
      <c r="U757">
        <v>7.8</v>
      </c>
      <c r="V757">
        <v>1</v>
      </c>
      <c r="W757">
        <v>0</v>
      </c>
      <c r="X757">
        <v>0</v>
      </c>
      <c r="Y757">
        <v>0</v>
      </c>
      <c r="Z757">
        <v>0</v>
      </c>
      <c r="AA757">
        <v>0</v>
      </c>
      <c r="AB757">
        <v>0</v>
      </c>
      <c r="AC757">
        <v>1</v>
      </c>
      <c r="AD757">
        <v>0</v>
      </c>
      <c r="AE757">
        <v>0</v>
      </c>
      <c r="AF757">
        <v>0</v>
      </c>
      <c r="AG757">
        <v>0</v>
      </c>
      <c r="AH757">
        <v>0</v>
      </c>
      <c r="AI757">
        <v>1</v>
      </c>
      <c r="AJ757">
        <v>0</v>
      </c>
      <c r="AK757">
        <v>0</v>
      </c>
      <c r="AL757">
        <v>0</v>
      </c>
      <c r="AM757">
        <v>0</v>
      </c>
      <c r="AN757">
        <v>0</v>
      </c>
      <c r="AO757">
        <v>0</v>
      </c>
      <c r="AP757">
        <v>1</v>
      </c>
      <c r="AQ757">
        <v>0</v>
      </c>
      <c r="AR757">
        <v>0</v>
      </c>
      <c r="AS757">
        <v>0</v>
      </c>
      <c r="AT757">
        <v>0</v>
      </c>
      <c r="AU757">
        <v>0</v>
      </c>
      <c r="AV757">
        <v>1</v>
      </c>
      <c r="AW757">
        <v>0</v>
      </c>
      <c r="AX757">
        <v>0</v>
      </c>
      <c r="AY757">
        <v>0</v>
      </c>
      <c r="AZ757">
        <v>15</v>
      </c>
      <c r="BA757">
        <v>7.5</v>
      </c>
      <c r="BB757">
        <v>0</v>
      </c>
      <c r="BC757">
        <v>1</v>
      </c>
      <c r="BD757">
        <v>15.3</v>
      </c>
      <c r="BE757">
        <v>0</v>
      </c>
      <c r="BF757">
        <v>7.7</v>
      </c>
      <c r="BG757">
        <v>0</v>
      </c>
      <c r="BH757">
        <v>0</v>
      </c>
      <c r="BI757">
        <v>1</v>
      </c>
      <c r="BJ757">
        <v>0</v>
      </c>
      <c r="BK757">
        <v>0</v>
      </c>
    </row>
    <row r="758" spans="1:63" x14ac:dyDescent="0.25">
      <c r="A758">
        <v>9</v>
      </c>
      <c r="B758" s="1">
        <v>9117</v>
      </c>
      <c r="C758" t="s">
        <v>762</v>
      </c>
      <c r="D758" t="s">
        <v>1625</v>
      </c>
      <c r="E758">
        <v>1</v>
      </c>
      <c r="F758" t="s">
        <v>13767</v>
      </c>
      <c r="G758">
        <v>220104005</v>
      </c>
      <c r="H758">
        <v>220104</v>
      </c>
      <c r="I758" t="s">
        <v>13768</v>
      </c>
      <c r="J758" t="s">
        <v>10393</v>
      </c>
      <c r="K758">
        <v>1</v>
      </c>
      <c r="L758">
        <v>0</v>
      </c>
      <c r="M758">
        <v>6.4</v>
      </c>
      <c r="N758">
        <v>0</v>
      </c>
      <c r="O758">
        <v>6.4</v>
      </c>
      <c r="P758">
        <v>1</v>
      </c>
      <c r="Q758">
        <v>0</v>
      </c>
      <c r="R758">
        <v>0</v>
      </c>
      <c r="S758">
        <v>0</v>
      </c>
      <c r="T758">
        <v>0</v>
      </c>
      <c r="U758">
        <v>0</v>
      </c>
      <c r="V758">
        <v>6.3</v>
      </c>
      <c r="W758">
        <v>0</v>
      </c>
      <c r="X758">
        <v>0</v>
      </c>
      <c r="Y758">
        <v>0</v>
      </c>
      <c r="Z758">
        <v>0</v>
      </c>
      <c r="AA758">
        <v>0</v>
      </c>
      <c r="AB758">
        <v>0</v>
      </c>
      <c r="AC758">
        <v>1</v>
      </c>
      <c r="AD758">
        <v>0</v>
      </c>
      <c r="AE758">
        <v>0</v>
      </c>
      <c r="AF758">
        <v>0</v>
      </c>
      <c r="AG758">
        <v>0</v>
      </c>
      <c r="AH758">
        <v>0</v>
      </c>
      <c r="AI758">
        <v>1</v>
      </c>
      <c r="AJ758">
        <v>0</v>
      </c>
      <c r="AK758">
        <v>0</v>
      </c>
      <c r="AL758">
        <v>0</v>
      </c>
      <c r="AM758">
        <v>0</v>
      </c>
      <c r="AN758">
        <v>0</v>
      </c>
      <c r="AO758">
        <v>0</v>
      </c>
      <c r="AP758">
        <v>1</v>
      </c>
      <c r="AQ758">
        <v>6.4</v>
      </c>
      <c r="AR758">
        <v>0</v>
      </c>
      <c r="AS758">
        <v>0</v>
      </c>
      <c r="AT758">
        <v>0</v>
      </c>
      <c r="AU758">
        <v>0</v>
      </c>
      <c r="AV758">
        <v>1</v>
      </c>
      <c r="AW758">
        <v>0</v>
      </c>
      <c r="AX758">
        <v>0</v>
      </c>
      <c r="AY758">
        <v>0</v>
      </c>
      <c r="AZ758">
        <v>6.4</v>
      </c>
      <c r="BA758">
        <v>0</v>
      </c>
      <c r="BB758">
        <v>0</v>
      </c>
      <c r="BC758">
        <v>6.4</v>
      </c>
      <c r="BD758">
        <v>12.7</v>
      </c>
      <c r="BE758">
        <v>0</v>
      </c>
      <c r="BF758">
        <v>0</v>
      </c>
      <c r="BG758">
        <v>0</v>
      </c>
      <c r="BH758">
        <v>0</v>
      </c>
      <c r="BI758">
        <v>6.4</v>
      </c>
      <c r="BJ758">
        <v>0</v>
      </c>
      <c r="BK758">
        <v>0</v>
      </c>
    </row>
    <row r="759" spans="1:63" x14ac:dyDescent="0.25">
      <c r="A759">
        <v>9</v>
      </c>
      <c r="B759" s="1">
        <v>9117</v>
      </c>
      <c r="C759" t="s">
        <v>762</v>
      </c>
      <c r="D759" t="s">
        <v>1625</v>
      </c>
      <c r="E759">
        <v>2</v>
      </c>
      <c r="F759" t="s">
        <v>13769</v>
      </c>
      <c r="G759">
        <v>220104005</v>
      </c>
      <c r="H759">
        <v>220104</v>
      </c>
      <c r="I759" t="s">
        <v>13768</v>
      </c>
      <c r="J759" t="s">
        <v>10393</v>
      </c>
      <c r="K759">
        <v>2</v>
      </c>
      <c r="L759">
        <v>0</v>
      </c>
      <c r="M759">
        <v>6.4</v>
      </c>
      <c r="N759">
        <v>6.4</v>
      </c>
      <c r="O759">
        <v>12.7</v>
      </c>
      <c r="P759">
        <v>1</v>
      </c>
      <c r="Q759">
        <v>0</v>
      </c>
      <c r="R759">
        <v>0</v>
      </c>
      <c r="S759">
        <v>6.3</v>
      </c>
      <c r="T759">
        <v>12.7</v>
      </c>
      <c r="U759">
        <v>12.7</v>
      </c>
      <c r="V759">
        <v>19.100000000000001</v>
      </c>
      <c r="W759">
        <v>25.5</v>
      </c>
      <c r="X759">
        <v>6.3</v>
      </c>
      <c r="Y759">
        <v>0</v>
      </c>
      <c r="Z759">
        <v>0</v>
      </c>
      <c r="AA759">
        <v>6.4</v>
      </c>
      <c r="AB759">
        <v>12.7</v>
      </c>
      <c r="AC759">
        <v>1</v>
      </c>
      <c r="AD759">
        <v>0</v>
      </c>
      <c r="AE759">
        <v>6.3</v>
      </c>
      <c r="AF759">
        <v>6.3</v>
      </c>
      <c r="AG759">
        <v>12.7</v>
      </c>
      <c r="AH759">
        <v>6.4</v>
      </c>
      <c r="AI759">
        <v>6.4</v>
      </c>
      <c r="AJ759">
        <v>6.4</v>
      </c>
      <c r="AK759">
        <v>6.3</v>
      </c>
      <c r="AL759">
        <v>0</v>
      </c>
      <c r="AM759">
        <v>0</v>
      </c>
      <c r="AN759">
        <v>6.4</v>
      </c>
      <c r="AO759">
        <v>0</v>
      </c>
      <c r="AP759">
        <v>12.7</v>
      </c>
      <c r="AQ759">
        <v>6.4</v>
      </c>
      <c r="AR759">
        <v>0</v>
      </c>
      <c r="AS759">
        <v>0</v>
      </c>
      <c r="AT759">
        <v>0</v>
      </c>
      <c r="AU759">
        <v>0</v>
      </c>
      <c r="AV759">
        <v>1</v>
      </c>
      <c r="AW759">
        <v>0</v>
      </c>
      <c r="AX759">
        <v>6.3</v>
      </c>
      <c r="AY759">
        <v>12.7</v>
      </c>
      <c r="AZ759">
        <v>19.100000000000001</v>
      </c>
      <c r="BA759">
        <v>6.4</v>
      </c>
      <c r="BB759">
        <v>19.100000000000001</v>
      </c>
      <c r="BC759">
        <v>6.4</v>
      </c>
      <c r="BD759">
        <v>19.100000000000001</v>
      </c>
      <c r="BE759">
        <v>0</v>
      </c>
      <c r="BF759">
        <v>0</v>
      </c>
      <c r="BG759">
        <v>6.3</v>
      </c>
      <c r="BH759">
        <v>0</v>
      </c>
      <c r="BI759">
        <v>6.4</v>
      </c>
      <c r="BJ759">
        <v>0</v>
      </c>
      <c r="BK759">
        <v>12.7</v>
      </c>
    </row>
    <row r="760" spans="1:63" x14ac:dyDescent="0.25">
      <c r="A760">
        <v>9</v>
      </c>
      <c r="B760" s="1">
        <v>9117</v>
      </c>
      <c r="C760" t="s">
        <v>762</v>
      </c>
      <c r="D760" t="s">
        <v>1625</v>
      </c>
      <c r="E760">
        <v>3</v>
      </c>
      <c r="F760" t="s">
        <v>13367</v>
      </c>
      <c r="G760">
        <v>220104005</v>
      </c>
      <c r="H760">
        <v>220104</v>
      </c>
      <c r="I760" t="s">
        <v>13768</v>
      </c>
      <c r="J760" t="s">
        <v>10393</v>
      </c>
      <c r="K760">
        <v>3</v>
      </c>
      <c r="L760">
        <v>0</v>
      </c>
      <c r="M760">
        <v>0</v>
      </c>
      <c r="N760">
        <v>6.4</v>
      </c>
      <c r="O760">
        <v>6.4</v>
      </c>
      <c r="P760">
        <v>1</v>
      </c>
      <c r="Q760">
        <v>0</v>
      </c>
      <c r="R760">
        <v>0</v>
      </c>
      <c r="S760">
        <v>6.3</v>
      </c>
      <c r="T760">
        <v>12.7</v>
      </c>
      <c r="U760">
        <v>12.7</v>
      </c>
      <c r="V760">
        <v>12.7</v>
      </c>
      <c r="W760">
        <v>25.5</v>
      </c>
      <c r="X760">
        <v>6.3</v>
      </c>
      <c r="Y760">
        <v>0</v>
      </c>
      <c r="Z760">
        <v>0</v>
      </c>
      <c r="AA760">
        <v>6.4</v>
      </c>
      <c r="AB760">
        <v>12.7</v>
      </c>
      <c r="AC760">
        <v>1</v>
      </c>
      <c r="AD760">
        <v>0</v>
      </c>
      <c r="AE760">
        <v>6.3</v>
      </c>
      <c r="AF760">
        <v>6.3</v>
      </c>
      <c r="AG760">
        <v>12.7</v>
      </c>
      <c r="AH760">
        <v>6.4</v>
      </c>
      <c r="AI760">
        <v>6.4</v>
      </c>
      <c r="AJ760">
        <v>6.4</v>
      </c>
      <c r="AK760">
        <v>6.3</v>
      </c>
      <c r="AL760">
        <v>0</v>
      </c>
      <c r="AM760">
        <v>0</v>
      </c>
      <c r="AN760">
        <v>6.4</v>
      </c>
      <c r="AO760">
        <v>0</v>
      </c>
      <c r="AP760">
        <v>12.7</v>
      </c>
      <c r="AQ760">
        <v>0</v>
      </c>
      <c r="AR760">
        <v>0</v>
      </c>
      <c r="AS760">
        <v>0</v>
      </c>
      <c r="AT760">
        <v>0</v>
      </c>
      <c r="AU760">
        <v>0</v>
      </c>
      <c r="AV760">
        <v>1</v>
      </c>
      <c r="AW760">
        <v>0</v>
      </c>
      <c r="AX760">
        <v>6.3</v>
      </c>
      <c r="AY760">
        <v>12.7</v>
      </c>
      <c r="AZ760">
        <v>12.7</v>
      </c>
      <c r="BA760">
        <v>6.4</v>
      </c>
      <c r="BB760">
        <v>19.100000000000001</v>
      </c>
      <c r="BC760">
        <v>1</v>
      </c>
      <c r="BD760">
        <v>6.4</v>
      </c>
      <c r="BE760">
        <v>0</v>
      </c>
      <c r="BF760">
        <v>0</v>
      </c>
      <c r="BG760">
        <v>6.3</v>
      </c>
      <c r="BH760">
        <v>0</v>
      </c>
      <c r="BI760">
        <v>1</v>
      </c>
      <c r="BJ760">
        <v>0</v>
      </c>
      <c r="BK760">
        <v>12.7</v>
      </c>
    </row>
    <row r="761" spans="1:63" x14ac:dyDescent="0.25">
      <c r="A761">
        <v>9</v>
      </c>
      <c r="B761" s="1">
        <v>9117</v>
      </c>
      <c r="C761" t="s">
        <v>762</v>
      </c>
      <c r="D761" t="s">
        <v>1625</v>
      </c>
      <c r="E761">
        <v>4</v>
      </c>
      <c r="F761" t="s">
        <v>13369</v>
      </c>
      <c r="G761">
        <v>220104005</v>
      </c>
      <c r="H761">
        <v>220104</v>
      </c>
      <c r="I761" t="s">
        <v>13768</v>
      </c>
      <c r="J761" t="s">
        <v>10393</v>
      </c>
      <c r="K761">
        <v>4</v>
      </c>
      <c r="L761">
        <v>0</v>
      </c>
      <c r="M761">
        <v>6.4</v>
      </c>
      <c r="N761">
        <v>0</v>
      </c>
      <c r="O761">
        <v>6.4</v>
      </c>
      <c r="P761">
        <v>1</v>
      </c>
      <c r="Q761">
        <v>0</v>
      </c>
      <c r="R761">
        <v>0</v>
      </c>
      <c r="S761">
        <v>0</v>
      </c>
      <c r="T761">
        <v>0</v>
      </c>
      <c r="U761">
        <v>0</v>
      </c>
      <c r="V761">
        <v>6.4</v>
      </c>
      <c r="W761">
        <v>0</v>
      </c>
      <c r="X761">
        <v>0</v>
      </c>
      <c r="Y761">
        <v>0</v>
      </c>
      <c r="Z761">
        <v>0</v>
      </c>
      <c r="AA761">
        <v>0</v>
      </c>
      <c r="AB761">
        <v>0</v>
      </c>
      <c r="AC761">
        <v>1</v>
      </c>
      <c r="AD761">
        <v>0</v>
      </c>
      <c r="AE761">
        <v>0</v>
      </c>
      <c r="AF761">
        <v>0</v>
      </c>
      <c r="AG761">
        <v>0</v>
      </c>
      <c r="AH761">
        <v>0</v>
      </c>
      <c r="AI761">
        <v>1</v>
      </c>
      <c r="AJ761">
        <v>0</v>
      </c>
      <c r="AK761">
        <v>0</v>
      </c>
      <c r="AL761">
        <v>0</v>
      </c>
      <c r="AM761">
        <v>0</v>
      </c>
      <c r="AN761">
        <v>0</v>
      </c>
      <c r="AO761">
        <v>0</v>
      </c>
      <c r="AP761">
        <v>1</v>
      </c>
      <c r="AQ761">
        <v>6.4</v>
      </c>
      <c r="AR761">
        <v>0</v>
      </c>
      <c r="AS761">
        <v>0</v>
      </c>
      <c r="AT761">
        <v>0</v>
      </c>
      <c r="AU761">
        <v>0</v>
      </c>
      <c r="AV761">
        <v>1</v>
      </c>
      <c r="AW761">
        <v>0</v>
      </c>
      <c r="AX761">
        <v>0</v>
      </c>
      <c r="AY761">
        <v>0</v>
      </c>
      <c r="AZ761">
        <v>6.4</v>
      </c>
      <c r="BA761">
        <v>0</v>
      </c>
      <c r="BB761">
        <v>0</v>
      </c>
      <c r="BC761">
        <v>6.4</v>
      </c>
      <c r="BD761">
        <v>12.7</v>
      </c>
      <c r="BE761">
        <v>0</v>
      </c>
      <c r="BF761">
        <v>0</v>
      </c>
      <c r="BG761">
        <v>0</v>
      </c>
      <c r="BH761">
        <v>0</v>
      </c>
      <c r="BI761">
        <v>6.4</v>
      </c>
      <c r="BJ761">
        <v>0</v>
      </c>
      <c r="BK761">
        <v>0</v>
      </c>
    </row>
    <row r="762" spans="1:63" x14ac:dyDescent="0.25">
      <c r="A762">
        <v>9</v>
      </c>
      <c r="B762" s="1">
        <v>9118</v>
      </c>
      <c r="C762" t="s">
        <v>762</v>
      </c>
      <c r="D762" t="s">
        <v>1628</v>
      </c>
      <c r="E762">
        <v>1</v>
      </c>
      <c r="F762" t="s">
        <v>13767</v>
      </c>
      <c r="G762">
        <v>220104005</v>
      </c>
      <c r="H762">
        <v>220104</v>
      </c>
      <c r="I762" t="s">
        <v>13768</v>
      </c>
      <c r="J762" t="s">
        <v>10393</v>
      </c>
      <c r="K762">
        <v>1</v>
      </c>
      <c r="L762">
        <v>0</v>
      </c>
      <c r="M762">
        <v>0</v>
      </c>
      <c r="N762">
        <v>0</v>
      </c>
      <c r="O762">
        <v>9.6</v>
      </c>
      <c r="P762">
        <v>1</v>
      </c>
      <c r="Q762">
        <v>0</v>
      </c>
      <c r="R762">
        <v>0</v>
      </c>
      <c r="S762">
        <v>0</v>
      </c>
      <c r="T762">
        <v>0</v>
      </c>
      <c r="U762">
        <v>0</v>
      </c>
      <c r="V762">
        <v>1</v>
      </c>
      <c r="W762">
        <v>0</v>
      </c>
      <c r="X762">
        <v>0</v>
      </c>
      <c r="Y762">
        <v>0</v>
      </c>
      <c r="Z762">
        <v>0</v>
      </c>
      <c r="AA762">
        <v>0</v>
      </c>
      <c r="AB762">
        <v>0</v>
      </c>
      <c r="AC762">
        <v>1</v>
      </c>
      <c r="AD762">
        <v>0</v>
      </c>
      <c r="AE762">
        <v>0</v>
      </c>
      <c r="AF762">
        <v>0</v>
      </c>
      <c r="AG762">
        <v>0</v>
      </c>
      <c r="AH762">
        <v>0</v>
      </c>
      <c r="AI762">
        <v>1</v>
      </c>
      <c r="AJ762">
        <v>0</v>
      </c>
      <c r="AK762">
        <v>0</v>
      </c>
      <c r="AL762">
        <v>0</v>
      </c>
      <c r="AM762">
        <v>0</v>
      </c>
      <c r="AN762">
        <v>0</v>
      </c>
      <c r="AO762">
        <v>0</v>
      </c>
      <c r="AP762">
        <v>1</v>
      </c>
      <c r="AQ762">
        <v>0</v>
      </c>
      <c r="AR762">
        <v>0</v>
      </c>
      <c r="AS762">
        <v>0</v>
      </c>
      <c r="AT762">
        <v>0</v>
      </c>
      <c r="AU762">
        <v>0</v>
      </c>
      <c r="AV762">
        <v>1</v>
      </c>
      <c r="AW762">
        <v>0</v>
      </c>
      <c r="AX762">
        <v>0</v>
      </c>
      <c r="AY762">
        <v>0</v>
      </c>
      <c r="AZ762">
        <v>0</v>
      </c>
      <c r="BA762">
        <v>0</v>
      </c>
      <c r="BB762">
        <v>0</v>
      </c>
      <c r="BC762">
        <v>1</v>
      </c>
      <c r="BD762">
        <v>9.6999999999999993</v>
      </c>
      <c r="BE762">
        <v>0</v>
      </c>
      <c r="BF762">
        <v>0</v>
      </c>
      <c r="BG762">
        <v>0</v>
      </c>
      <c r="BH762">
        <v>0</v>
      </c>
      <c r="BI762">
        <v>10.8</v>
      </c>
      <c r="BJ762">
        <v>0</v>
      </c>
      <c r="BK762">
        <v>0</v>
      </c>
    </row>
    <row r="763" spans="1:63" x14ac:dyDescent="0.25">
      <c r="A763">
        <v>9</v>
      </c>
      <c r="B763" s="1">
        <v>9118</v>
      </c>
      <c r="C763" t="s">
        <v>762</v>
      </c>
      <c r="D763" t="s">
        <v>1628</v>
      </c>
      <c r="E763">
        <v>2</v>
      </c>
      <c r="F763" t="s">
        <v>13769</v>
      </c>
      <c r="G763">
        <v>220104005</v>
      </c>
      <c r="H763">
        <v>220104</v>
      </c>
      <c r="I763" t="s">
        <v>13768</v>
      </c>
      <c r="J763" t="s">
        <v>10393</v>
      </c>
      <c r="K763">
        <v>2</v>
      </c>
      <c r="L763">
        <v>9.4</v>
      </c>
      <c r="M763">
        <v>0</v>
      </c>
      <c r="N763">
        <v>0</v>
      </c>
      <c r="O763">
        <v>9.6</v>
      </c>
      <c r="P763">
        <v>9.6999999999999993</v>
      </c>
      <c r="Q763">
        <v>0</v>
      </c>
      <c r="R763">
        <v>0</v>
      </c>
      <c r="S763">
        <v>0</v>
      </c>
      <c r="T763">
        <v>0</v>
      </c>
      <c r="U763">
        <v>10.5</v>
      </c>
      <c r="V763">
        <v>10.7</v>
      </c>
      <c r="W763">
        <v>0</v>
      </c>
      <c r="X763">
        <v>0</v>
      </c>
      <c r="Y763">
        <v>0</v>
      </c>
      <c r="Z763">
        <v>18.899999999999999</v>
      </c>
      <c r="AA763">
        <v>9.5</v>
      </c>
      <c r="AB763">
        <v>0</v>
      </c>
      <c r="AC763">
        <v>1</v>
      </c>
      <c r="AD763">
        <v>9.6999999999999993</v>
      </c>
      <c r="AE763">
        <v>0</v>
      </c>
      <c r="AF763">
        <v>0</v>
      </c>
      <c r="AG763">
        <v>0</v>
      </c>
      <c r="AH763">
        <v>0</v>
      </c>
      <c r="AI763">
        <v>21.4</v>
      </c>
      <c r="AJ763">
        <v>0</v>
      </c>
      <c r="AK763">
        <v>0</v>
      </c>
      <c r="AL763">
        <v>0</v>
      </c>
      <c r="AM763">
        <v>0</v>
      </c>
      <c r="AN763">
        <v>0</v>
      </c>
      <c r="AO763">
        <v>0</v>
      </c>
      <c r="AP763">
        <v>9.6999999999999993</v>
      </c>
      <c r="AQ763">
        <v>19.399999999999999</v>
      </c>
      <c r="AR763">
        <v>0</v>
      </c>
      <c r="AS763">
        <v>0</v>
      </c>
      <c r="AT763">
        <v>0</v>
      </c>
      <c r="AU763">
        <v>0</v>
      </c>
      <c r="AV763">
        <v>10.7</v>
      </c>
      <c r="AW763">
        <v>10.9</v>
      </c>
      <c r="AX763">
        <v>0</v>
      </c>
      <c r="AY763">
        <v>9.4</v>
      </c>
      <c r="AZ763">
        <v>9.5</v>
      </c>
      <c r="BA763">
        <v>0</v>
      </c>
      <c r="BB763">
        <v>9.6</v>
      </c>
      <c r="BC763">
        <v>9.6999999999999993</v>
      </c>
      <c r="BD763">
        <v>9.6999999999999993</v>
      </c>
      <c r="BE763">
        <v>0</v>
      </c>
      <c r="BF763">
        <v>31.1</v>
      </c>
      <c r="BG763">
        <v>10.5</v>
      </c>
      <c r="BH763">
        <v>0</v>
      </c>
      <c r="BI763">
        <v>10.8</v>
      </c>
      <c r="BJ763">
        <v>0</v>
      </c>
      <c r="BK763">
        <v>0</v>
      </c>
    </row>
    <row r="764" spans="1:63" x14ac:dyDescent="0.25">
      <c r="A764">
        <v>9</v>
      </c>
      <c r="B764" s="1">
        <v>9118</v>
      </c>
      <c r="C764" t="s">
        <v>762</v>
      </c>
      <c r="D764" t="s">
        <v>1628</v>
      </c>
      <c r="E764">
        <v>3</v>
      </c>
      <c r="F764" t="s">
        <v>13367</v>
      </c>
      <c r="G764">
        <v>220104005</v>
      </c>
      <c r="H764">
        <v>220104</v>
      </c>
      <c r="I764" t="s">
        <v>13768</v>
      </c>
      <c r="J764" t="s">
        <v>10393</v>
      </c>
      <c r="K764">
        <v>3</v>
      </c>
      <c r="L764">
        <v>9.4</v>
      </c>
      <c r="M764">
        <v>0</v>
      </c>
      <c r="N764">
        <v>0</v>
      </c>
      <c r="O764">
        <v>0</v>
      </c>
      <c r="P764">
        <v>9.6999999999999993</v>
      </c>
      <c r="Q764">
        <v>0</v>
      </c>
      <c r="R764">
        <v>0</v>
      </c>
      <c r="S764">
        <v>0</v>
      </c>
      <c r="T764">
        <v>0</v>
      </c>
      <c r="U764">
        <v>10.5</v>
      </c>
      <c r="V764">
        <v>10.7</v>
      </c>
      <c r="W764">
        <v>0</v>
      </c>
      <c r="X764">
        <v>0</v>
      </c>
      <c r="Y764">
        <v>0</v>
      </c>
      <c r="Z764">
        <v>18.899999999999999</v>
      </c>
      <c r="AA764">
        <v>9.5</v>
      </c>
      <c r="AB764">
        <v>0</v>
      </c>
      <c r="AC764">
        <v>1</v>
      </c>
      <c r="AD764">
        <v>9.6999999999999993</v>
      </c>
      <c r="AE764">
        <v>0</v>
      </c>
      <c r="AF764">
        <v>0</v>
      </c>
      <c r="AG764">
        <v>0</v>
      </c>
      <c r="AH764">
        <v>0</v>
      </c>
      <c r="AI764">
        <v>21.4</v>
      </c>
      <c r="AJ764">
        <v>0</v>
      </c>
      <c r="AK764">
        <v>0</v>
      </c>
      <c r="AL764">
        <v>0</v>
      </c>
      <c r="AM764">
        <v>0</v>
      </c>
      <c r="AN764">
        <v>0</v>
      </c>
      <c r="AO764">
        <v>0</v>
      </c>
      <c r="AP764">
        <v>9.6999999999999993</v>
      </c>
      <c r="AQ764">
        <v>19.399999999999999</v>
      </c>
      <c r="AR764">
        <v>0</v>
      </c>
      <c r="AS764">
        <v>0</v>
      </c>
      <c r="AT764">
        <v>0</v>
      </c>
      <c r="AU764">
        <v>0</v>
      </c>
      <c r="AV764">
        <v>10.7</v>
      </c>
      <c r="AW764">
        <v>10.9</v>
      </c>
      <c r="AX764">
        <v>0</v>
      </c>
      <c r="AY764">
        <v>9.4</v>
      </c>
      <c r="AZ764">
        <v>9.5</v>
      </c>
      <c r="BA764">
        <v>0</v>
      </c>
      <c r="BB764">
        <v>9.6</v>
      </c>
      <c r="BC764">
        <v>9.6999999999999993</v>
      </c>
      <c r="BD764">
        <v>0</v>
      </c>
      <c r="BE764">
        <v>0</v>
      </c>
      <c r="BF764">
        <v>31.1</v>
      </c>
      <c r="BG764">
        <v>10.5</v>
      </c>
      <c r="BH764">
        <v>0</v>
      </c>
      <c r="BI764">
        <v>1</v>
      </c>
      <c r="BJ764">
        <v>0</v>
      </c>
      <c r="BK764">
        <v>0</v>
      </c>
    </row>
    <row r="765" spans="1:63" x14ac:dyDescent="0.25">
      <c r="A765">
        <v>9</v>
      </c>
      <c r="B765" s="1">
        <v>9118</v>
      </c>
      <c r="C765" t="s">
        <v>762</v>
      </c>
      <c r="D765" t="s">
        <v>1628</v>
      </c>
      <c r="E765">
        <v>4</v>
      </c>
      <c r="F765" t="s">
        <v>13369</v>
      </c>
      <c r="G765">
        <v>220104005</v>
      </c>
      <c r="H765">
        <v>220104</v>
      </c>
      <c r="I765" t="s">
        <v>13768</v>
      </c>
      <c r="J765" t="s">
        <v>10393</v>
      </c>
      <c r="K765">
        <v>4</v>
      </c>
      <c r="L765">
        <v>0</v>
      </c>
      <c r="M765">
        <v>0</v>
      </c>
      <c r="N765">
        <v>0</v>
      </c>
      <c r="O765">
        <v>9.6</v>
      </c>
      <c r="P765">
        <v>1</v>
      </c>
      <c r="Q765">
        <v>0</v>
      </c>
      <c r="R765">
        <v>0</v>
      </c>
      <c r="S765">
        <v>0</v>
      </c>
      <c r="T765">
        <v>0</v>
      </c>
      <c r="U765">
        <v>0</v>
      </c>
      <c r="V765">
        <v>1</v>
      </c>
      <c r="W765">
        <v>0</v>
      </c>
      <c r="X765">
        <v>0</v>
      </c>
      <c r="Y765">
        <v>0</v>
      </c>
      <c r="Z765">
        <v>0</v>
      </c>
      <c r="AA765">
        <v>0</v>
      </c>
      <c r="AB765">
        <v>0</v>
      </c>
      <c r="AC765">
        <v>1</v>
      </c>
      <c r="AD765">
        <v>0</v>
      </c>
      <c r="AE765">
        <v>0</v>
      </c>
      <c r="AF765">
        <v>0</v>
      </c>
      <c r="AG765">
        <v>0</v>
      </c>
      <c r="AH765">
        <v>0</v>
      </c>
      <c r="AI765">
        <v>1</v>
      </c>
      <c r="AJ765">
        <v>0</v>
      </c>
      <c r="AK765">
        <v>0</v>
      </c>
      <c r="AL765">
        <v>0</v>
      </c>
      <c r="AM765">
        <v>0</v>
      </c>
      <c r="AN765">
        <v>0</v>
      </c>
      <c r="AO765">
        <v>0</v>
      </c>
      <c r="AP765">
        <v>1</v>
      </c>
      <c r="AQ765">
        <v>0</v>
      </c>
      <c r="AR765">
        <v>0</v>
      </c>
      <c r="AS765">
        <v>0</v>
      </c>
      <c r="AT765">
        <v>0</v>
      </c>
      <c r="AU765">
        <v>0</v>
      </c>
      <c r="AV765">
        <v>1</v>
      </c>
      <c r="AW765">
        <v>0</v>
      </c>
      <c r="AX765">
        <v>0</v>
      </c>
      <c r="AY765">
        <v>0</v>
      </c>
      <c r="AZ765">
        <v>0</v>
      </c>
      <c r="BA765">
        <v>0</v>
      </c>
      <c r="BB765">
        <v>0</v>
      </c>
      <c r="BC765">
        <v>1</v>
      </c>
      <c r="BD765">
        <v>9.6999999999999993</v>
      </c>
      <c r="BE765">
        <v>0</v>
      </c>
      <c r="BF765">
        <v>0</v>
      </c>
      <c r="BG765">
        <v>0</v>
      </c>
      <c r="BH765">
        <v>0</v>
      </c>
      <c r="BI765">
        <v>10.8</v>
      </c>
      <c r="BJ765">
        <v>0</v>
      </c>
      <c r="BK765">
        <v>0</v>
      </c>
    </row>
    <row r="766" spans="1:63" x14ac:dyDescent="0.25">
      <c r="A766">
        <v>9</v>
      </c>
      <c r="B766" s="1">
        <v>9119</v>
      </c>
      <c r="C766" t="s">
        <v>762</v>
      </c>
      <c r="D766" t="s">
        <v>1631</v>
      </c>
      <c r="E766">
        <v>1</v>
      </c>
      <c r="F766" t="s">
        <v>13767</v>
      </c>
      <c r="G766">
        <v>220104005</v>
      </c>
      <c r="H766">
        <v>220104</v>
      </c>
      <c r="I766" t="s">
        <v>13768</v>
      </c>
      <c r="J766" t="s">
        <v>10393</v>
      </c>
      <c r="K766">
        <v>1</v>
      </c>
      <c r="L766">
        <v>11.8</v>
      </c>
      <c r="M766">
        <v>3.9</v>
      </c>
      <c r="N766">
        <v>0</v>
      </c>
      <c r="O766">
        <v>0</v>
      </c>
      <c r="P766">
        <v>1</v>
      </c>
      <c r="Q766">
        <v>3.6</v>
      </c>
      <c r="R766">
        <v>0</v>
      </c>
      <c r="S766">
        <v>3.5</v>
      </c>
      <c r="T766">
        <v>0</v>
      </c>
      <c r="U766">
        <v>0</v>
      </c>
      <c r="V766">
        <v>1</v>
      </c>
      <c r="W766">
        <v>0</v>
      </c>
      <c r="X766">
        <v>0</v>
      </c>
      <c r="Y766">
        <v>0</v>
      </c>
      <c r="Z766">
        <v>3.9</v>
      </c>
      <c r="AA766">
        <v>11.4</v>
      </c>
      <c r="AB766">
        <v>0</v>
      </c>
      <c r="AC766">
        <v>3.7</v>
      </c>
      <c r="AD766">
        <v>0</v>
      </c>
      <c r="AE766">
        <v>3.6</v>
      </c>
      <c r="AF766">
        <v>0</v>
      </c>
      <c r="AG766">
        <v>0</v>
      </c>
      <c r="AH766">
        <v>0</v>
      </c>
      <c r="AI766">
        <v>1</v>
      </c>
      <c r="AJ766">
        <v>0</v>
      </c>
      <c r="AK766">
        <v>3.3</v>
      </c>
      <c r="AL766">
        <v>0</v>
      </c>
      <c r="AM766">
        <v>0</v>
      </c>
      <c r="AN766">
        <v>0</v>
      </c>
      <c r="AO766">
        <v>0</v>
      </c>
      <c r="AP766">
        <v>1</v>
      </c>
      <c r="AQ766">
        <v>0</v>
      </c>
      <c r="AR766">
        <v>0</v>
      </c>
      <c r="AS766">
        <v>0</v>
      </c>
      <c r="AT766">
        <v>0</v>
      </c>
      <c r="AU766">
        <v>4.0999999999999996</v>
      </c>
      <c r="AV766">
        <v>1</v>
      </c>
      <c r="AW766">
        <v>0</v>
      </c>
      <c r="AX766">
        <v>0</v>
      </c>
      <c r="AY766">
        <v>0</v>
      </c>
      <c r="AZ766">
        <v>0</v>
      </c>
      <c r="BA766">
        <v>0</v>
      </c>
      <c r="BB766">
        <v>0</v>
      </c>
      <c r="BC766">
        <v>1</v>
      </c>
      <c r="BD766">
        <v>0</v>
      </c>
      <c r="BE766">
        <v>0</v>
      </c>
      <c r="BF766">
        <v>4.0999999999999996</v>
      </c>
      <c r="BG766">
        <v>0</v>
      </c>
      <c r="BH766">
        <v>0</v>
      </c>
      <c r="BI766">
        <v>1</v>
      </c>
      <c r="BJ766">
        <v>0</v>
      </c>
      <c r="BK766">
        <v>0</v>
      </c>
    </row>
    <row r="767" spans="1:63" x14ac:dyDescent="0.25">
      <c r="A767">
        <v>9</v>
      </c>
      <c r="B767" s="1">
        <v>9119</v>
      </c>
      <c r="C767" t="s">
        <v>762</v>
      </c>
      <c r="D767" t="s">
        <v>1631</v>
      </c>
      <c r="E767">
        <v>2</v>
      </c>
      <c r="F767" t="s">
        <v>13769</v>
      </c>
      <c r="G767">
        <v>220104005</v>
      </c>
      <c r="H767">
        <v>220104</v>
      </c>
      <c r="I767" t="s">
        <v>13768</v>
      </c>
      <c r="J767" t="s">
        <v>10393</v>
      </c>
      <c r="K767">
        <v>2</v>
      </c>
      <c r="L767">
        <v>11.8</v>
      </c>
      <c r="M767">
        <v>11.6</v>
      </c>
      <c r="N767">
        <v>0</v>
      </c>
      <c r="O767">
        <v>3.8</v>
      </c>
      <c r="P767">
        <v>1</v>
      </c>
      <c r="Q767">
        <v>3.6</v>
      </c>
      <c r="R767">
        <v>0</v>
      </c>
      <c r="S767">
        <v>8.3000000000000007</v>
      </c>
      <c r="T767">
        <v>0</v>
      </c>
      <c r="U767">
        <v>0</v>
      </c>
      <c r="V767">
        <v>8.3000000000000007</v>
      </c>
      <c r="W767">
        <v>4.0999999999999996</v>
      </c>
      <c r="X767">
        <v>9.8000000000000007</v>
      </c>
      <c r="Y767">
        <v>3.9</v>
      </c>
      <c r="Z767">
        <v>11.6</v>
      </c>
      <c r="AA767">
        <v>19.100000000000001</v>
      </c>
      <c r="AB767">
        <v>3.8</v>
      </c>
      <c r="AC767">
        <v>11.1</v>
      </c>
      <c r="AD767">
        <v>7.3</v>
      </c>
      <c r="AE767">
        <v>4.2</v>
      </c>
      <c r="AF767">
        <v>0</v>
      </c>
      <c r="AG767">
        <v>0</v>
      </c>
      <c r="AH767">
        <v>4.0999999999999996</v>
      </c>
      <c r="AI767">
        <v>4.0999999999999996</v>
      </c>
      <c r="AJ767">
        <v>8.3000000000000007</v>
      </c>
      <c r="AK767">
        <v>9.8000000000000007</v>
      </c>
      <c r="AL767">
        <v>15.7</v>
      </c>
      <c r="AM767">
        <v>0</v>
      </c>
      <c r="AN767">
        <v>0</v>
      </c>
      <c r="AO767">
        <v>7.5</v>
      </c>
      <c r="AP767">
        <v>14.8</v>
      </c>
      <c r="AQ767">
        <v>3.6</v>
      </c>
      <c r="AR767">
        <v>20.8</v>
      </c>
      <c r="AS767">
        <v>0</v>
      </c>
      <c r="AT767">
        <v>0</v>
      </c>
      <c r="AU767">
        <v>12.4</v>
      </c>
      <c r="AV767">
        <v>1</v>
      </c>
      <c r="AW767">
        <v>0</v>
      </c>
      <c r="AX767">
        <v>3.3</v>
      </c>
      <c r="AY767">
        <v>0</v>
      </c>
      <c r="AZ767">
        <v>7.7</v>
      </c>
      <c r="BA767">
        <v>0</v>
      </c>
      <c r="BB767">
        <v>0</v>
      </c>
      <c r="BC767">
        <v>1</v>
      </c>
      <c r="BD767">
        <v>3.6</v>
      </c>
      <c r="BE767">
        <v>0</v>
      </c>
      <c r="BF767">
        <v>8.3000000000000007</v>
      </c>
      <c r="BG767">
        <v>0</v>
      </c>
      <c r="BH767">
        <v>4.0999999999999996</v>
      </c>
      <c r="BI767">
        <v>16.5</v>
      </c>
      <c r="BJ767">
        <v>4.0999999999999996</v>
      </c>
      <c r="BK767">
        <v>0</v>
      </c>
    </row>
    <row r="768" spans="1:63" x14ac:dyDescent="0.25">
      <c r="A768">
        <v>9</v>
      </c>
      <c r="B768" s="1">
        <v>9119</v>
      </c>
      <c r="C768" t="s">
        <v>762</v>
      </c>
      <c r="D768" t="s">
        <v>1631</v>
      </c>
      <c r="E768">
        <v>3</v>
      </c>
      <c r="F768" t="s">
        <v>13367</v>
      </c>
      <c r="G768">
        <v>220104005</v>
      </c>
      <c r="H768">
        <v>220104</v>
      </c>
      <c r="I768" t="s">
        <v>13768</v>
      </c>
      <c r="J768" t="s">
        <v>10393</v>
      </c>
      <c r="K768">
        <v>3</v>
      </c>
      <c r="L768">
        <v>3.9</v>
      </c>
      <c r="M768">
        <v>7.7</v>
      </c>
      <c r="N768">
        <v>0</v>
      </c>
      <c r="O768">
        <v>3.8</v>
      </c>
      <c r="P768">
        <v>1</v>
      </c>
      <c r="Q768">
        <v>0</v>
      </c>
      <c r="R768">
        <v>0</v>
      </c>
      <c r="S768">
        <v>4.0999999999999996</v>
      </c>
      <c r="T768">
        <v>0</v>
      </c>
      <c r="U768">
        <v>0</v>
      </c>
      <c r="V768">
        <v>8.3000000000000007</v>
      </c>
      <c r="W768">
        <v>4.0999999999999996</v>
      </c>
      <c r="X768">
        <v>9.8000000000000007</v>
      </c>
      <c r="Y768">
        <v>3.9</v>
      </c>
      <c r="Z768">
        <v>7.7</v>
      </c>
      <c r="AA768">
        <v>15.3</v>
      </c>
      <c r="AB768">
        <v>3.8</v>
      </c>
      <c r="AC768">
        <v>7.4</v>
      </c>
      <c r="AD768">
        <v>7.3</v>
      </c>
      <c r="AE768">
        <v>0</v>
      </c>
      <c r="AF768">
        <v>0</v>
      </c>
      <c r="AG768">
        <v>0</v>
      </c>
      <c r="AH768">
        <v>4.0999999999999996</v>
      </c>
      <c r="AI768">
        <v>4.0999999999999996</v>
      </c>
      <c r="AJ768">
        <v>8.3000000000000007</v>
      </c>
      <c r="AK768">
        <v>6.5</v>
      </c>
      <c r="AL768">
        <v>15.7</v>
      </c>
      <c r="AM768">
        <v>0</v>
      </c>
      <c r="AN768">
        <v>0</v>
      </c>
      <c r="AO768">
        <v>7.5</v>
      </c>
      <c r="AP768">
        <v>14.8</v>
      </c>
      <c r="AQ768">
        <v>3.6</v>
      </c>
      <c r="AR768">
        <v>20.8</v>
      </c>
      <c r="AS768">
        <v>0</v>
      </c>
      <c r="AT768">
        <v>0</v>
      </c>
      <c r="AU768">
        <v>8.3000000000000007</v>
      </c>
      <c r="AV768">
        <v>1</v>
      </c>
      <c r="AW768">
        <v>0</v>
      </c>
      <c r="AX768">
        <v>3.3</v>
      </c>
      <c r="AY768">
        <v>0</v>
      </c>
      <c r="AZ768">
        <v>7.7</v>
      </c>
      <c r="BA768">
        <v>0</v>
      </c>
      <c r="BB768">
        <v>0</v>
      </c>
      <c r="BC768">
        <v>1</v>
      </c>
      <c r="BD768">
        <v>3.6</v>
      </c>
      <c r="BE768">
        <v>0</v>
      </c>
      <c r="BF768">
        <v>4.0999999999999996</v>
      </c>
      <c r="BG768">
        <v>0</v>
      </c>
      <c r="BH768">
        <v>4.0999999999999996</v>
      </c>
      <c r="BI768">
        <v>16.5</v>
      </c>
      <c r="BJ768">
        <v>4.0999999999999996</v>
      </c>
      <c r="BK768">
        <v>0</v>
      </c>
    </row>
    <row r="769" spans="1:63" x14ac:dyDescent="0.25">
      <c r="A769">
        <v>9</v>
      </c>
      <c r="B769" s="1">
        <v>9119</v>
      </c>
      <c r="C769" t="s">
        <v>762</v>
      </c>
      <c r="D769" t="s">
        <v>1631</v>
      </c>
      <c r="E769">
        <v>4</v>
      </c>
      <c r="F769" t="s">
        <v>13369</v>
      </c>
      <c r="G769">
        <v>220104005</v>
      </c>
      <c r="H769">
        <v>220104</v>
      </c>
      <c r="I769" t="s">
        <v>13768</v>
      </c>
      <c r="J769" t="s">
        <v>10393</v>
      </c>
      <c r="K769">
        <v>4</v>
      </c>
      <c r="L769">
        <v>7.9</v>
      </c>
      <c r="M769">
        <v>3.9</v>
      </c>
      <c r="N769">
        <v>0</v>
      </c>
      <c r="O769">
        <v>0</v>
      </c>
      <c r="P769">
        <v>1</v>
      </c>
      <c r="Q769">
        <v>3.6</v>
      </c>
      <c r="R769">
        <v>0</v>
      </c>
      <c r="S769">
        <v>4.0999999999999996</v>
      </c>
      <c r="T769">
        <v>0</v>
      </c>
      <c r="U769">
        <v>0</v>
      </c>
      <c r="V769">
        <v>1</v>
      </c>
      <c r="W769">
        <v>0</v>
      </c>
      <c r="X769">
        <v>0</v>
      </c>
      <c r="Y769">
        <v>0</v>
      </c>
      <c r="Z769">
        <v>3.9</v>
      </c>
      <c r="AA769">
        <v>3.8</v>
      </c>
      <c r="AB769">
        <v>0</v>
      </c>
      <c r="AC769">
        <v>3.7</v>
      </c>
      <c r="AD769">
        <v>0</v>
      </c>
      <c r="AE769">
        <v>4.2</v>
      </c>
      <c r="AF769">
        <v>0</v>
      </c>
      <c r="AG769">
        <v>0</v>
      </c>
      <c r="AH769">
        <v>0</v>
      </c>
      <c r="AI769">
        <v>1</v>
      </c>
      <c r="AJ769">
        <v>0</v>
      </c>
      <c r="AK769">
        <v>3.3</v>
      </c>
      <c r="AL769">
        <v>0</v>
      </c>
      <c r="AM769">
        <v>0</v>
      </c>
      <c r="AN769">
        <v>0</v>
      </c>
      <c r="AO769">
        <v>0</v>
      </c>
      <c r="AP769">
        <v>1</v>
      </c>
      <c r="AQ769">
        <v>0</v>
      </c>
      <c r="AR769">
        <v>0</v>
      </c>
      <c r="AS769">
        <v>0</v>
      </c>
      <c r="AT769">
        <v>0</v>
      </c>
      <c r="AU769">
        <v>4.0999999999999996</v>
      </c>
      <c r="AV769">
        <v>1</v>
      </c>
      <c r="AW769">
        <v>0</v>
      </c>
      <c r="AX769">
        <v>0</v>
      </c>
      <c r="AY769">
        <v>0</v>
      </c>
      <c r="AZ769">
        <v>0</v>
      </c>
      <c r="BA769">
        <v>0</v>
      </c>
      <c r="BB769">
        <v>0</v>
      </c>
      <c r="BC769">
        <v>1</v>
      </c>
      <c r="BD769">
        <v>0</v>
      </c>
      <c r="BE769">
        <v>0</v>
      </c>
      <c r="BF769">
        <v>4.0999999999999996</v>
      </c>
      <c r="BG769">
        <v>0</v>
      </c>
      <c r="BH769">
        <v>0</v>
      </c>
      <c r="BI769">
        <v>1</v>
      </c>
      <c r="BJ769">
        <v>0</v>
      </c>
      <c r="BK769">
        <v>0</v>
      </c>
    </row>
    <row r="770" spans="1:63" x14ac:dyDescent="0.25">
      <c r="A770">
        <v>9</v>
      </c>
      <c r="B770" s="1">
        <v>9120</v>
      </c>
      <c r="C770" t="s">
        <v>762</v>
      </c>
      <c r="D770" t="s">
        <v>1634</v>
      </c>
      <c r="E770">
        <v>1</v>
      </c>
      <c r="F770" t="s">
        <v>13767</v>
      </c>
      <c r="G770">
        <v>220104005</v>
      </c>
      <c r="H770">
        <v>220104</v>
      </c>
      <c r="I770" t="s">
        <v>13768</v>
      </c>
      <c r="J770" t="s">
        <v>10393</v>
      </c>
      <c r="K770">
        <v>1</v>
      </c>
      <c r="L770">
        <v>0</v>
      </c>
      <c r="M770">
        <v>1.9</v>
      </c>
      <c r="N770">
        <v>0</v>
      </c>
      <c r="O770">
        <v>5.6</v>
      </c>
      <c r="P770">
        <v>1.8</v>
      </c>
      <c r="Q770">
        <v>0</v>
      </c>
      <c r="R770">
        <v>1.8</v>
      </c>
      <c r="S770">
        <v>0</v>
      </c>
      <c r="T770">
        <v>0</v>
      </c>
      <c r="U770">
        <v>1.7</v>
      </c>
      <c r="V770">
        <v>1.7</v>
      </c>
      <c r="W770">
        <v>0</v>
      </c>
      <c r="X770">
        <v>1.7</v>
      </c>
      <c r="Y770">
        <v>0</v>
      </c>
      <c r="Z770">
        <v>1.9</v>
      </c>
      <c r="AA770">
        <v>1.9</v>
      </c>
      <c r="AB770">
        <v>0</v>
      </c>
      <c r="AC770">
        <v>1.8</v>
      </c>
      <c r="AD770">
        <v>1.8</v>
      </c>
      <c r="AE770">
        <v>0</v>
      </c>
      <c r="AF770">
        <v>1.8</v>
      </c>
      <c r="AG770">
        <v>1.8</v>
      </c>
      <c r="AH770">
        <v>1.7</v>
      </c>
      <c r="AI770">
        <v>1.7</v>
      </c>
      <c r="AJ770">
        <v>0</v>
      </c>
      <c r="AK770">
        <v>0</v>
      </c>
      <c r="AL770">
        <v>0</v>
      </c>
      <c r="AM770">
        <v>0</v>
      </c>
      <c r="AN770">
        <v>1.9</v>
      </c>
      <c r="AO770">
        <v>0</v>
      </c>
      <c r="AP770">
        <v>1.8</v>
      </c>
      <c r="AQ770">
        <v>0</v>
      </c>
      <c r="AR770">
        <v>0</v>
      </c>
      <c r="AS770">
        <v>1.6</v>
      </c>
      <c r="AT770">
        <v>3.1</v>
      </c>
      <c r="AU770">
        <v>0</v>
      </c>
      <c r="AV770">
        <v>1</v>
      </c>
      <c r="AW770">
        <v>0</v>
      </c>
      <c r="AX770">
        <v>5.0999999999999996</v>
      </c>
      <c r="AY770">
        <v>0</v>
      </c>
      <c r="AZ770">
        <v>3.8</v>
      </c>
      <c r="BA770">
        <v>0</v>
      </c>
      <c r="BB770">
        <v>3.7</v>
      </c>
      <c r="BC770">
        <v>1</v>
      </c>
      <c r="BD770">
        <v>0</v>
      </c>
      <c r="BE770">
        <v>1.6</v>
      </c>
      <c r="BF770">
        <v>1.6</v>
      </c>
      <c r="BG770">
        <v>1.6</v>
      </c>
      <c r="BH770">
        <v>1.5</v>
      </c>
      <c r="BI770">
        <v>1</v>
      </c>
      <c r="BJ770">
        <v>0</v>
      </c>
      <c r="BK770">
        <v>0</v>
      </c>
    </row>
    <row r="771" spans="1:63" x14ac:dyDescent="0.25">
      <c r="A771">
        <v>9</v>
      </c>
      <c r="B771" s="1">
        <v>9120</v>
      </c>
      <c r="C771" t="s">
        <v>762</v>
      </c>
      <c r="D771" t="s">
        <v>1634</v>
      </c>
      <c r="E771">
        <v>2</v>
      </c>
      <c r="F771" t="s">
        <v>13769</v>
      </c>
      <c r="G771">
        <v>220104005</v>
      </c>
      <c r="H771">
        <v>220104</v>
      </c>
      <c r="I771" t="s">
        <v>13768</v>
      </c>
      <c r="J771" t="s">
        <v>10393</v>
      </c>
      <c r="K771">
        <v>2</v>
      </c>
      <c r="L771">
        <v>7.7</v>
      </c>
      <c r="M771">
        <v>3.8</v>
      </c>
      <c r="N771">
        <v>9.4</v>
      </c>
      <c r="O771">
        <v>14.8</v>
      </c>
      <c r="P771">
        <v>5.5</v>
      </c>
      <c r="Q771">
        <v>3.6</v>
      </c>
      <c r="R771">
        <v>6.5</v>
      </c>
      <c r="S771">
        <v>1.6</v>
      </c>
      <c r="T771">
        <v>3.1</v>
      </c>
      <c r="U771">
        <v>7.7</v>
      </c>
      <c r="V771">
        <v>6.1</v>
      </c>
      <c r="W771">
        <v>4.5</v>
      </c>
      <c r="X771">
        <v>10.199999999999999</v>
      </c>
      <c r="Y771">
        <v>3.9</v>
      </c>
      <c r="Z771">
        <v>9.5</v>
      </c>
      <c r="AA771">
        <v>1.9</v>
      </c>
      <c r="AB771">
        <v>5.6</v>
      </c>
      <c r="AC771">
        <v>7.3</v>
      </c>
      <c r="AD771">
        <v>5.4</v>
      </c>
      <c r="AE771">
        <v>3.2</v>
      </c>
      <c r="AF771">
        <v>6.4</v>
      </c>
      <c r="AG771">
        <v>1.6</v>
      </c>
      <c r="AH771">
        <v>1.5</v>
      </c>
      <c r="AI771">
        <v>3</v>
      </c>
      <c r="AJ771">
        <v>3</v>
      </c>
      <c r="AK771">
        <v>6.8</v>
      </c>
      <c r="AL771">
        <v>7.7</v>
      </c>
      <c r="AM771">
        <v>3.8</v>
      </c>
      <c r="AN771">
        <v>11.3</v>
      </c>
      <c r="AO771">
        <v>3.7</v>
      </c>
      <c r="AP771">
        <v>1.8</v>
      </c>
      <c r="AQ771">
        <v>3.6</v>
      </c>
      <c r="AR771">
        <v>6.5</v>
      </c>
      <c r="AS771">
        <v>1.6</v>
      </c>
      <c r="AT771">
        <v>7.8</v>
      </c>
      <c r="AU771">
        <v>3.1</v>
      </c>
      <c r="AV771">
        <v>3</v>
      </c>
      <c r="AW771">
        <v>11.8</v>
      </c>
      <c r="AX771">
        <v>13.5</v>
      </c>
      <c r="AY771">
        <v>7.7</v>
      </c>
      <c r="AZ771">
        <v>13.3</v>
      </c>
      <c r="BA771">
        <v>11.3</v>
      </c>
      <c r="BB771">
        <v>11.1</v>
      </c>
      <c r="BC771">
        <v>3.7</v>
      </c>
      <c r="BD771">
        <v>5.4</v>
      </c>
      <c r="BE771">
        <v>8</v>
      </c>
      <c r="BF771">
        <v>4.7</v>
      </c>
      <c r="BG771">
        <v>6.2</v>
      </c>
      <c r="BH771">
        <v>4.5999999999999996</v>
      </c>
      <c r="BI771">
        <v>6</v>
      </c>
      <c r="BJ771">
        <v>2.9</v>
      </c>
      <c r="BK771">
        <v>3.1</v>
      </c>
    </row>
    <row r="772" spans="1:63" x14ac:dyDescent="0.25">
      <c r="A772">
        <v>9</v>
      </c>
      <c r="B772" s="1">
        <v>9120</v>
      </c>
      <c r="C772" t="s">
        <v>762</v>
      </c>
      <c r="D772" t="s">
        <v>1634</v>
      </c>
      <c r="E772">
        <v>3</v>
      </c>
      <c r="F772" t="s">
        <v>13367</v>
      </c>
      <c r="G772">
        <v>220104005</v>
      </c>
      <c r="H772">
        <v>220104</v>
      </c>
      <c r="I772" t="s">
        <v>13768</v>
      </c>
      <c r="J772" t="s">
        <v>10393</v>
      </c>
      <c r="K772">
        <v>3</v>
      </c>
      <c r="L772">
        <v>7.7</v>
      </c>
      <c r="M772">
        <v>1.9</v>
      </c>
      <c r="N772">
        <v>9.4</v>
      </c>
      <c r="O772">
        <v>9.3000000000000007</v>
      </c>
      <c r="P772">
        <v>3.7</v>
      </c>
      <c r="Q772">
        <v>3.6</v>
      </c>
      <c r="R772">
        <v>4.9000000000000004</v>
      </c>
      <c r="S772">
        <v>1.6</v>
      </c>
      <c r="T772">
        <v>3.1</v>
      </c>
      <c r="U772">
        <v>6.2</v>
      </c>
      <c r="V772">
        <v>4.5999999999999996</v>
      </c>
      <c r="W772">
        <v>4.5</v>
      </c>
      <c r="X772">
        <v>8.5</v>
      </c>
      <c r="Y772">
        <v>3.9</v>
      </c>
      <c r="Z772">
        <v>7.6</v>
      </c>
      <c r="AA772">
        <v>0</v>
      </c>
      <c r="AB772">
        <v>5.6</v>
      </c>
      <c r="AC772">
        <v>5.5</v>
      </c>
      <c r="AD772">
        <v>3.6</v>
      </c>
      <c r="AE772">
        <v>3.2</v>
      </c>
      <c r="AF772">
        <v>4.8</v>
      </c>
      <c r="AG772">
        <v>0</v>
      </c>
      <c r="AH772">
        <v>0</v>
      </c>
      <c r="AI772">
        <v>1.5</v>
      </c>
      <c r="AJ772">
        <v>3</v>
      </c>
      <c r="AK772">
        <v>6.8</v>
      </c>
      <c r="AL772">
        <v>7.7</v>
      </c>
      <c r="AM772">
        <v>3.8</v>
      </c>
      <c r="AN772">
        <v>9.4</v>
      </c>
      <c r="AO772">
        <v>3.7</v>
      </c>
      <c r="AP772">
        <v>1</v>
      </c>
      <c r="AQ772">
        <v>3.6</v>
      </c>
      <c r="AR772">
        <v>6.5</v>
      </c>
      <c r="AS772">
        <v>0</v>
      </c>
      <c r="AT772">
        <v>6.2</v>
      </c>
      <c r="AU772">
        <v>3.1</v>
      </c>
      <c r="AV772">
        <v>3</v>
      </c>
      <c r="AW772">
        <v>11.8</v>
      </c>
      <c r="AX772">
        <v>8.5</v>
      </c>
      <c r="AY772">
        <v>7.7</v>
      </c>
      <c r="AZ772">
        <v>9.5</v>
      </c>
      <c r="BA772">
        <v>11.3</v>
      </c>
      <c r="BB772">
        <v>7.4</v>
      </c>
      <c r="BC772">
        <v>3.7</v>
      </c>
      <c r="BD772">
        <v>5.4</v>
      </c>
      <c r="BE772">
        <v>6.4</v>
      </c>
      <c r="BF772">
        <v>3.2</v>
      </c>
      <c r="BG772">
        <v>4.7</v>
      </c>
      <c r="BH772">
        <v>3</v>
      </c>
      <c r="BI772">
        <v>6</v>
      </c>
      <c r="BJ772">
        <v>2.9</v>
      </c>
      <c r="BK772">
        <v>3.1</v>
      </c>
    </row>
    <row r="773" spans="1:63" x14ac:dyDescent="0.25">
      <c r="A773">
        <v>9</v>
      </c>
      <c r="B773" s="1">
        <v>9120</v>
      </c>
      <c r="C773" t="s">
        <v>762</v>
      </c>
      <c r="D773" t="s">
        <v>1634</v>
      </c>
      <c r="E773">
        <v>4</v>
      </c>
      <c r="F773" t="s">
        <v>13369</v>
      </c>
      <c r="G773">
        <v>220104005</v>
      </c>
      <c r="H773">
        <v>220104</v>
      </c>
      <c r="I773" t="s">
        <v>13768</v>
      </c>
      <c r="J773" t="s">
        <v>10393</v>
      </c>
      <c r="K773">
        <v>4</v>
      </c>
      <c r="L773">
        <v>0</v>
      </c>
      <c r="M773">
        <v>1.9</v>
      </c>
      <c r="N773">
        <v>0</v>
      </c>
      <c r="O773">
        <v>5.6</v>
      </c>
      <c r="P773">
        <v>1.8</v>
      </c>
      <c r="Q773">
        <v>0</v>
      </c>
      <c r="R773">
        <v>1.6</v>
      </c>
      <c r="S773">
        <v>0</v>
      </c>
      <c r="T773">
        <v>0</v>
      </c>
      <c r="U773">
        <v>1.5</v>
      </c>
      <c r="V773">
        <v>1.5</v>
      </c>
      <c r="W773">
        <v>0</v>
      </c>
      <c r="X773">
        <v>1.7</v>
      </c>
      <c r="Y773">
        <v>0</v>
      </c>
      <c r="Z773">
        <v>1.9</v>
      </c>
      <c r="AA773">
        <v>1.9</v>
      </c>
      <c r="AB773">
        <v>0</v>
      </c>
      <c r="AC773">
        <v>1.8</v>
      </c>
      <c r="AD773">
        <v>1.8</v>
      </c>
      <c r="AE773">
        <v>0</v>
      </c>
      <c r="AF773">
        <v>1.6</v>
      </c>
      <c r="AG773">
        <v>1.6</v>
      </c>
      <c r="AH773">
        <v>1.5</v>
      </c>
      <c r="AI773">
        <v>1.5</v>
      </c>
      <c r="AJ773">
        <v>0</v>
      </c>
      <c r="AK773">
        <v>0</v>
      </c>
      <c r="AL773">
        <v>0</v>
      </c>
      <c r="AM773">
        <v>0</v>
      </c>
      <c r="AN773">
        <v>1.9</v>
      </c>
      <c r="AO773">
        <v>0</v>
      </c>
      <c r="AP773">
        <v>1.8</v>
      </c>
      <c r="AQ773">
        <v>0</v>
      </c>
      <c r="AR773">
        <v>0</v>
      </c>
      <c r="AS773">
        <v>1.6</v>
      </c>
      <c r="AT773">
        <v>1.6</v>
      </c>
      <c r="AU773">
        <v>0</v>
      </c>
      <c r="AV773">
        <v>1</v>
      </c>
      <c r="AW773">
        <v>0</v>
      </c>
      <c r="AX773">
        <v>5.0999999999999996</v>
      </c>
      <c r="AY773">
        <v>0</v>
      </c>
      <c r="AZ773">
        <v>3.8</v>
      </c>
      <c r="BA773">
        <v>0</v>
      </c>
      <c r="BB773">
        <v>3.7</v>
      </c>
      <c r="BC773">
        <v>1</v>
      </c>
      <c r="BD773">
        <v>0</v>
      </c>
      <c r="BE773">
        <v>1.6</v>
      </c>
      <c r="BF773">
        <v>1.6</v>
      </c>
      <c r="BG773">
        <v>1.6</v>
      </c>
      <c r="BH773">
        <v>1.5</v>
      </c>
      <c r="BI773">
        <v>1</v>
      </c>
      <c r="BJ773">
        <v>0</v>
      </c>
      <c r="BK773">
        <v>0</v>
      </c>
    </row>
    <row r="774" spans="1:63" x14ac:dyDescent="0.25">
      <c r="A774">
        <v>9</v>
      </c>
      <c r="B774" s="1">
        <v>9121</v>
      </c>
      <c r="C774" t="s">
        <v>762</v>
      </c>
      <c r="D774" t="s">
        <v>1637</v>
      </c>
      <c r="E774">
        <v>1</v>
      </c>
      <c r="F774" t="s">
        <v>13767</v>
      </c>
      <c r="G774">
        <v>220104005</v>
      </c>
      <c r="H774">
        <v>220104</v>
      </c>
      <c r="I774" t="s">
        <v>13768</v>
      </c>
      <c r="J774" t="s">
        <v>10393</v>
      </c>
      <c r="K774">
        <v>1</v>
      </c>
      <c r="L774">
        <v>0</v>
      </c>
      <c r="M774">
        <v>27</v>
      </c>
      <c r="N774">
        <v>0</v>
      </c>
      <c r="O774">
        <v>0</v>
      </c>
      <c r="P774">
        <v>1</v>
      </c>
      <c r="Q774">
        <v>0</v>
      </c>
      <c r="R774">
        <v>0</v>
      </c>
      <c r="S774">
        <v>0</v>
      </c>
      <c r="T774">
        <v>0</v>
      </c>
      <c r="U774">
        <v>0</v>
      </c>
      <c r="V774">
        <v>1</v>
      </c>
      <c r="W774">
        <v>0</v>
      </c>
      <c r="X774">
        <v>0</v>
      </c>
      <c r="Y774">
        <v>0</v>
      </c>
      <c r="Z774">
        <v>9</v>
      </c>
      <c r="AA774">
        <v>0</v>
      </c>
      <c r="AB774">
        <v>8.8000000000000007</v>
      </c>
      <c r="AC774">
        <v>1</v>
      </c>
      <c r="AD774">
        <v>0</v>
      </c>
      <c r="AE774">
        <v>0</v>
      </c>
      <c r="AF774">
        <v>18</v>
      </c>
      <c r="AG774">
        <v>0</v>
      </c>
      <c r="AH774">
        <v>0</v>
      </c>
      <c r="AI774">
        <v>1</v>
      </c>
      <c r="AJ774">
        <v>0</v>
      </c>
      <c r="AK774">
        <v>0</v>
      </c>
      <c r="AL774">
        <v>9.1</v>
      </c>
      <c r="AM774">
        <v>0</v>
      </c>
      <c r="AN774">
        <v>0</v>
      </c>
      <c r="AO774">
        <v>8.8000000000000007</v>
      </c>
      <c r="AP774">
        <v>1</v>
      </c>
      <c r="AQ774">
        <v>0</v>
      </c>
      <c r="AR774">
        <v>0</v>
      </c>
      <c r="AS774">
        <v>0</v>
      </c>
      <c r="AT774">
        <v>0</v>
      </c>
      <c r="AU774">
        <v>0</v>
      </c>
      <c r="AV774">
        <v>1</v>
      </c>
      <c r="AW774">
        <v>0</v>
      </c>
      <c r="AX774">
        <v>0</v>
      </c>
      <c r="AY774">
        <v>0</v>
      </c>
      <c r="AZ774">
        <v>0</v>
      </c>
      <c r="BA774">
        <v>0</v>
      </c>
      <c r="BB774">
        <v>0</v>
      </c>
      <c r="BC774">
        <v>1</v>
      </c>
      <c r="BD774">
        <v>0</v>
      </c>
      <c r="BE774">
        <v>0</v>
      </c>
      <c r="BF774">
        <v>9</v>
      </c>
      <c r="BG774">
        <v>0</v>
      </c>
      <c r="BH774">
        <v>0</v>
      </c>
      <c r="BI774">
        <v>8.9</v>
      </c>
      <c r="BJ774">
        <v>0</v>
      </c>
      <c r="BK774">
        <v>0</v>
      </c>
    </row>
    <row r="775" spans="1:63" x14ac:dyDescent="0.25">
      <c r="A775">
        <v>9</v>
      </c>
      <c r="B775" s="1">
        <v>9121</v>
      </c>
      <c r="C775" t="s">
        <v>762</v>
      </c>
      <c r="D775" t="s">
        <v>1637</v>
      </c>
      <c r="E775">
        <v>2</v>
      </c>
      <c r="F775" t="s">
        <v>13769</v>
      </c>
      <c r="G775">
        <v>220104005</v>
      </c>
      <c r="H775">
        <v>220104</v>
      </c>
      <c r="I775" t="s">
        <v>13768</v>
      </c>
      <c r="J775" t="s">
        <v>10393</v>
      </c>
      <c r="K775">
        <v>2</v>
      </c>
      <c r="L775">
        <v>0</v>
      </c>
      <c r="M775">
        <v>45</v>
      </c>
      <c r="N775">
        <v>8.9</v>
      </c>
      <c r="O775">
        <v>17.600000000000001</v>
      </c>
      <c r="P775">
        <v>1</v>
      </c>
      <c r="Q775">
        <v>0</v>
      </c>
      <c r="R775">
        <v>0</v>
      </c>
      <c r="S775">
        <v>0</v>
      </c>
      <c r="T775">
        <v>0</v>
      </c>
      <c r="U775">
        <v>0</v>
      </c>
      <c r="V775">
        <v>1</v>
      </c>
      <c r="W775">
        <v>35.6</v>
      </c>
      <c r="X775">
        <v>24.3</v>
      </c>
      <c r="Y775">
        <v>0</v>
      </c>
      <c r="Z775">
        <v>18</v>
      </c>
      <c r="AA775">
        <v>0</v>
      </c>
      <c r="AB775">
        <v>17.600000000000001</v>
      </c>
      <c r="AC775">
        <v>1</v>
      </c>
      <c r="AD775">
        <v>0</v>
      </c>
      <c r="AE775">
        <v>18.100000000000001</v>
      </c>
      <c r="AF775">
        <v>9</v>
      </c>
      <c r="AG775">
        <v>0</v>
      </c>
      <c r="AH775">
        <v>8.9</v>
      </c>
      <c r="AI775">
        <v>1</v>
      </c>
      <c r="AJ775">
        <v>17.8</v>
      </c>
      <c r="AK775">
        <v>8.1</v>
      </c>
      <c r="AL775">
        <v>18.2</v>
      </c>
      <c r="AM775">
        <v>0</v>
      </c>
      <c r="AN775">
        <v>0</v>
      </c>
      <c r="AO775">
        <v>8.8000000000000007</v>
      </c>
      <c r="AP775">
        <v>1</v>
      </c>
      <c r="AQ775">
        <v>0</v>
      </c>
      <c r="AR775">
        <v>0</v>
      </c>
      <c r="AS775">
        <v>0</v>
      </c>
      <c r="AT775">
        <v>0</v>
      </c>
      <c r="AU775">
        <v>0</v>
      </c>
      <c r="AV775">
        <v>8.9</v>
      </c>
      <c r="AW775">
        <v>8.9</v>
      </c>
      <c r="AX775">
        <v>0</v>
      </c>
      <c r="AY775">
        <v>18.2</v>
      </c>
      <c r="AZ775">
        <v>9</v>
      </c>
      <c r="BA775">
        <v>0</v>
      </c>
      <c r="BB775">
        <v>0</v>
      </c>
      <c r="BC775">
        <v>1</v>
      </c>
      <c r="BD775">
        <v>0</v>
      </c>
      <c r="BE775">
        <v>0</v>
      </c>
      <c r="BF775">
        <v>18</v>
      </c>
      <c r="BG775">
        <v>0</v>
      </c>
      <c r="BH775">
        <v>0</v>
      </c>
      <c r="BI775">
        <v>8.9</v>
      </c>
      <c r="BJ775">
        <v>0</v>
      </c>
      <c r="BK775">
        <v>0</v>
      </c>
    </row>
    <row r="776" spans="1:63" x14ac:dyDescent="0.25">
      <c r="A776">
        <v>9</v>
      </c>
      <c r="B776" s="1">
        <v>9121</v>
      </c>
      <c r="C776" t="s">
        <v>762</v>
      </c>
      <c r="D776" t="s">
        <v>1637</v>
      </c>
      <c r="E776">
        <v>3</v>
      </c>
      <c r="F776" t="s">
        <v>13367</v>
      </c>
      <c r="G776">
        <v>220104005</v>
      </c>
      <c r="H776">
        <v>220104</v>
      </c>
      <c r="I776" t="s">
        <v>13768</v>
      </c>
      <c r="J776" t="s">
        <v>10393</v>
      </c>
      <c r="K776">
        <v>3</v>
      </c>
      <c r="L776">
        <v>0</v>
      </c>
      <c r="M776">
        <v>18</v>
      </c>
      <c r="N776">
        <v>8.9</v>
      </c>
      <c r="O776">
        <v>17.600000000000001</v>
      </c>
      <c r="P776">
        <v>1</v>
      </c>
      <c r="Q776">
        <v>0</v>
      </c>
      <c r="R776">
        <v>0</v>
      </c>
      <c r="S776">
        <v>0</v>
      </c>
      <c r="T776">
        <v>0</v>
      </c>
      <c r="U776">
        <v>0</v>
      </c>
      <c r="V776">
        <v>1</v>
      </c>
      <c r="W776">
        <v>35.6</v>
      </c>
      <c r="X776">
        <v>24.3</v>
      </c>
      <c r="Y776">
        <v>0</v>
      </c>
      <c r="Z776">
        <v>18</v>
      </c>
      <c r="AA776">
        <v>0</v>
      </c>
      <c r="AB776">
        <v>17.600000000000001</v>
      </c>
      <c r="AC776">
        <v>1</v>
      </c>
      <c r="AD776">
        <v>0</v>
      </c>
      <c r="AE776">
        <v>18.100000000000001</v>
      </c>
      <c r="AF776">
        <v>0</v>
      </c>
      <c r="AG776">
        <v>0</v>
      </c>
      <c r="AH776">
        <v>8.9</v>
      </c>
      <c r="AI776">
        <v>1</v>
      </c>
      <c r="AJ776">
        <v>17.8</v>
      </c>
      <c r="AK776">
        <v>8.1</v>
      </c>
      <c r="AL776">
        <v>9.1</v>
      </c>
      <c r="AM776">
        <v>0</v>
      </c>
      <c r="AN776">
        <v>0</v>
      </c>
      <c r="AO776">
        <v>0</v>
      </c>
      <c r="AP776">
        <v>1</v>
      </c>
      <c r="AQ776">
        <v>0</v>
      </c>
      <c r="AR776">
        <v>0</v>
      </c>
      <c r="AS776">
        <v>0</v>
      </c>
      <c r="AT776">
        <v>0</v>
      </c>
      <c r="AU776">
        <v>0</v>
      </c>
      <c r="AV776">
        <v>8.9</v>
      </c>
      <c r="AW776">
        <v>8.9</v>
      </c>
      <c r="AX776">
        <v>0</v>
      </c>
      <c r="AY776">
        <v>18.2</v>
      </c>
      <c r="AZ776">
        <v>9</v>
      </c>
      <c r="BA776">
        <v>0</v>
      </c>
      <c r="BB776">
        <v>0</v>
      </c>
      <c r="BC776">
        <v>1</v>
      </c>
      <c r="BD776">
        <v>0</v>
      </c>
      <c r="BE776">
        <v>0</v>
      </c>
      <c r="BF776">
        <v>9</v>
      </c>
      <c r="BG776">
        <v>0</v>
      </c>
      <c r="BH776">
        <v>0</v>
      </c>
      <c r="BI776">
        <v>1</v>
      </c>
      <c r="BJ776">
        <v>0</v>
      </c>
      <c r="BK776">
        <v>0</v>
      </c>
    </row>
    <row r="777" spans="1:63" x14ac:dyDescent="0.25">
      <c r="A777">
        <v>9</v>
      </c>
      <c r="B777" s="1">
        <v>9121</v>
      </c>
      <c r="C777" t="s">
        <v>762</v>
      </c>
      <c r="D777" t="s">
        <v>1637</v>
      </c>
      <c r="E777">
        <v>4</v>
      </c>
      <c r="F777" t="s">
        <v>13369</v>
      </c>
      <c r="G777">
        <v>220104005</v>
      </c>
      <c r="H777">
        <v>220104</v>
      </c>
      <c r="I777" t="s">
        <v>13768</v>
      </c>
      <c r="J777" t="s">
        <v>10393</v>
      </c>
      <c r="K777">
        <v>4</v>
      </c>
      <c r="L777">
        <v>0</v>
      </c>
      <c r="M777">
        <v>27</v>
      </c>
      <c r="N777">
        <v>0</v>
      </c>
      <c r="O777">
        <v>0</v>
      </c>
      <c r="P777">
        <v>1</v>
      </c>
      <c r="Q777">
        <v>0</v>
      </c>
      <c r="R777">
        <v>0</v>
      </c>
      <c r="S777">
        <v>0</v>
      </c>
      <c r="T777">
        <v>0</v>
      </c>
      <c r="U777">
        <v>0</v>
      </c>
      <c r="V777">
        <v>1</v>
      </c>
      <c r="W777">
        <v>0</v>
      </c>
      <c r="X777">
        <v>0</v>
      </c>
      <c r="Y777">
        <v>0</v>
      </c>
      <c r="Z777">
        <v>9</v>
      </c>
      <c r="AA777">
        <v>0</v>
      </c>
      <c r="AB777">
        <v>8.8000000000000007</v>
      </c>
      <c r="AC777">
        <v>1</v>
      </c>
      <c r="AD777">
        <v>0</v>
      </c>
      <c r="AE777">
        <v>0</v>
      </c>
      <c r="AF777">
        <v>9</v>
      </c>
      <c r="AG777">
        <v>0</v>
      </c>
      <c r="AH777">
        <v>0</v>
      </c>
      <c r="AI777">
        <v>1</v>
      </c>
      <c r="AJ777">
        <v>0</v>
      </c>
      <c r="AK777">
        <v>0</v>
      </c>
      <c r="AL777">
        <v>9.1</v>
      </c>
      <c r="AM777">
        <v>0</v>
      </c>
      <c r="AN777">
        <v>0</v>
      </c>
      <c r="AO777">
        <v>8.8000000000000007</v>
      </c>
      <c r="AP777">
        <v>1</v>
      </c>
      <c r="AQ777">
        <v>0</v>
      </c>
      <c r="AR777">
        <v>0</v>
      </c>
      <c r="AS777">
        <v>0</v>
      </c>
      <c r="AT777">
        <v>0</v>
      </c>
      <c r="AU777">
        <v>0</v>
      </c>
      <c r="AV777">
        <v>1</v>
      </c>
      <c r="AW777">
        <v>0</v>
      </c>
      <c r="AX777">
        <v>0</v>
      </c>
      <c r="AY777">
        <v>0</v>
      </c>
      <c r="AZ777">
        <v>0</v>
      </c>
      <c r="BA777">
        <v>0</v>
      </c>
      <c r="BB777">
        <v>0</v>
      </c>
      <c r="BC777">
        <v>1</v>
      </c>
      <c r="BD777">
        <v>0</v>
      </c>
      <c r="BE777">
        <v>0</v>
      </c>
      <c r="BF777">
        <v>9</v>
      </c>
      <c r="BG777">
        <v>0</v>
      </c>
      <c r="BH777">
        <v>0</v>
      </c>
      <c r="BI777">
        <v>8.9</v>
      </c>
      <c r="BJ777">
        <v>0</v>
      </c>
      <c r="BK777">
        <v>0</v>
      </c>
    </row>
    <row r="778" spans="1:63" x14ac:dyDescent="0.25">
      <c r="A778">
        <v>9</v>
      </c>
      <c r="B778" s="1">
        <v>9201</v>
      </c>
      <c r="C778" t="s">
        <v>762</v>
      </c>
      <c r="D778" t="s">
        <v>1640</v>
      </c>
      <c r="E778">
        <v>1</v>
      </c>
      <c r="F778" t="s">
        <v>13767</v>
      </c>
      <c r="G778">
        <v>220104005</v>
      </c>
      <c r="H778">
        <v>220104</v>
      </c>
      <c r="I778" t="s">
        <v>13768</v>
      </c>
      <c r="J778" t="s">
        <v>10393</v>
      </c>
      <c r="K778">
        <v>1</v>
      </c>
      <c r="L778">
        <v>1.9</v>
      </c>
      <c r="M778">
        <v>5.7</v>
      </c>
      <c r="N778">
        <v>3.8</v>
      </c>
      <c r="O778">
        <v>0</v>
      </c>
      <c r="P778">
        <v>1</v>
      </c>
      <c r="Q778">
        <v>0</v>
      </c>
      <c r="R778">
        <v>0</v>
      </c>
      <c r="S778">
        <v>3.7</v>
      </c>
      <c r="T778">
        <v>0</v>
      </c>
      <c r="U778">
        <v>0</v>
      </c>
      <c r="V778">
        <v>1</v>
      </c>
      <c r="W778">
        <v>0</v>
      </c>
      <c r="X778">
        <v>0</v>
      </c>
      <c r="Y778">
        <v>0</v>
      </c>
      <c r="Z778">
        <v>0</v>
      </c>
      <c r="AA778">
        <v>0</v>
      </c>
      <c r="AB778">
        <v>3.8</v>
      </c>
      <c r="AC778">
        <v>1</v>
      </c>
      <c r="AD778">
        <v>0</v>
      </c>
      <c r="AE778">
        <v>0</v>
      </c>
      <c r="AF778">
        <v>0</v>
      </c>
      <c r="AG778">
        <v>0</v>
      </c>
      <c r="AH778">
        <v>0</v>
      </c>
      <c r="AI778">
        <v>1</v>
      </c>
      <c r="AJ778">
        <v>2</v>
      </c>
      <c r="AK778">
        <v>0</v>
      </c>
      <c r="AL778">
        <v>1.9</v>
      </c>
      <c r="AM778">
        <v>0</v>
      </c>
      <c r="AN778">
        <v>1.9</v>
      </c>
      <c r="AO778">
        <v>0</v>
      </c>
      <c r="AP778">
        <v>1</v>
      </c>
      <c r="AQ778">
        <v>0</v>
      </c>
      <c r="AR778">
        <v>0</v>
      </c>
      <c r="AS778">
        <v>0</v>
      </c>
      <c r="AT778">
        <v>0</v>
      </c>
      <c r="AU778">
        <v>0</v>
      </c>
      <c r="AV778">
        <v>1</v>
      </c>
      <c r="AW778">
        <v>0</v>
      </c>
      <c r="AX778">
        <v>1.8</v>
      </c>
      <c r="AY778">
        <v>1.9</v>
      </c>
      <c r="AZ778">
        <v>0</v>
      </c>
      <c r="BA778">
        <v>1.9</v>
      </c>
      <c r="BB778">
        <v>0</v>
      </c>
      <c r="BC778">
        <v>1.9</v>
      </c>
      <c r="BD778">
        <v>1.9</v>
      </c>
      <c r="BE778">
        <v>3.9</v>
      </c>
      <c r="BF778">
        <v>0</v>
      </c>
      <c r="BG778">
        <v>1.9</v>
      </c>
      <c r="BH778">
        <v>0</v>
      </c>
      <c r="BI778">
        <v>1</v>
      </c>
      <c r="BJ778">
        <v>0</v>
      </c>
      <c r="BK778">
        <v>0</v>
      </c>
    </row>
    <row r="779" spans="1:63" x14ac:dyDescent="0.25">
      <c r="A779">
        <v>9</v>
      </c>
      <c r="B779" s="1">
        <v>9201</v>
      </c>
      <c r="C779" t="s">
        <v>762</v>
      </c>
      <c r="D779" t="s">
        <v>1640</v>
      </c>
      <c r="E779">
        <v>2</v>
      </c>
      <c r="F779" t="s">
        <v>13769</v>
      </c>
      <c r="G779">
        <v>220104005</v>
      </c>
      <c r="H779">
        <v>220104</v>
      </c>
      <c r="I779" t="s">
        <v>13768</v>
      </c>
      <c r="J779" t="s">
        <v>10393</v>
      </c>
      <c r="K779">
        <v>2</v>
      </c>
      <c r="L779">
        <v>1.9</v>
      </c>
      <c r="M779">
        <v>11.4</v>
      </c>
      <c r="N779">
        <v>5.7</v>
      </c>
      <c r="O779">
        <v>1.9</v>
      </c>
      <c r="P779">
        <v>3.7</v>
      </c>
      <c r="Q779">
        <v>0</v>
      </c>
      <c r="R779">
        <v>3.9</v>
      </c>
      <c r="S779">
        <v>13.6</v>
      </c>
      <c r="T779">
        <v>1.9</v>
      </c>
      <c r="U779">
        <v>5.8</v>
      </c>
      <c r="V779">
        <v>3.9</v>
      </c>
      <c r="W779">
        <v>9.8000000000000007</v>
      </c>
      <c r="X779">
        <v>10.7</v>
      </c>
      <c r="Y779">
        <v>0</v>
      </c>
      <c r="Z779">
        <v>7.6</v>
      </c>
      <c r="AA779">
        <v>5.7</v>
      </c>
      <c r="AB779">
        <v>11.3</v>
      </c>
      <c r="AC779">
        <v>9.3000000000000007</v>
      </c>
      <c r="AD779">
        <v>7.4</v>
      </c>
      <c r="AE779">
        <v>1.9</v>
      </c>
      <c r="AF779">
        <v>3.9</v>
      </c>
      <c r="AG779">
        <v>0</v>
      </c>
      <c r="AH779">
        <v>7.8</v>
      </c>
      <c r="AI779">
        <v>7.8</v>
      </c>
      <c r="AJ779">
        <v>9.8000000000000007</v>
      </c>
      <c r="AK779">
        <v>3.6</v>
      </c>
      <c r="AL779">
        <v>7.7</v>
      </c>
      <c r="AM779">
        <v>11.4</v>
      </c>
      <c r="AN779">
        <v>7.6</v>
      </c>
      <c r="AO779">
        <v>3.8</v>
      </c>
      <c r="AP779">
        <v>1</v>
      </c>
      <c r="AQ779">
        <v>3.7</v>
      </c>
      <c r="AR779">
        <v>5.8</v>
      </c>
      <c r="AS779">
        <v>1.9</v>
      </c>
      <c r="AT779">
        <v>3.9</v>
      </c>
      <c r="AU779">
        <v>2</v>
      </c>
      <c r="AV779">
        <v>3.9</v>
      </c>
      <c r="AW779">
        <v>7.8</v>
      </c>
      <c r="AX779">
        <v>7.1</v>
      </c>
      <c r="AY779">
        <v>7.7</v>
      </c>
      <c r="AZ779">
        <v>1.9</v>
      </c>
      <c r="BA779">
        <v>5.7</v>
      </c>
      <c r="BB779">
        <v>11.3</v>
      </c>
      <c r="BC779">
        <v>11.2</v>
      </c>
      <c r="BD779">
        <v>3.7</v>
      </c>
      <c r="BE779">
        <v>11.7</v>
      </c>
      <c r="BF779">
        <v>1.9</v>
      </c>
      <c r="BG779">
        <v>7.8</v>
      </c>
      <c r="BH779">
        <v>0</v>
      </c>
      <c r="BI779">
        <v>2</v>
      </c>
      <c r="BJ779">
        <v>7.8</v>
      </c>
      <c r="BK779">
        <v>1.9</v>
      </c>
    </row>
    <row r="780" spans="1:63" x14ac:dyDescent="0.25">
      <c r="A780">
        <v>9</v>
      </c>
      <c r="B780" s="1">
        <v>9201</v>
      </c>
      <c r="C780" t="s">
        <v>762</v>
      </c>
      <c r="D780" t="s">
        <v>1640</v>
      </c>
      <c r="E780">
        <v>3</v>
      </c>
      <c r="F780" t="s">
        <v>13367</v>
      </c>
      <c r="G780">
        <v>220104005</v>
      </c>
      <c r="H780">
        <v>220104</v>
      </c>
      <c r="I780" t="s">
        <v>13768</v>
      </c>
      <c r="J780" t="s">
        <v>10393</v>
      </c>
      <c r="K780">
        <v>3</v>
      </c>
      <c r="L780">
        <v>0</v>
      </c>
      <c r="M780">
        <v>5.7</v>
      </c>
      <c r="N780">
        <v>1.9</v>
      </c>
      <c r="O780">
        <v>1.9</v>
      </c>
      <c r="P780">
        <v>3.7</v>
      </c>
      <c r="Q780">
        <v>0</v>
      </c>
      <c r="R780">
        <v>3.9</v>
      </c>
      <c r="S780">
        <v>9.6999999999999993</v>
      </c>
      <c r="T780">
        <v>1.9</v>
      </c>
      <c r="U780">
        <v>5.8</v>
      </c>
      <c r="V780">
        <v>3.9</v>
      </c>
      <c r="W780">
        <v>9.8000000000000007</v>
      </c>
      <c r="X780">
        <v>10.7</v>
      </c>
      <c r="Y780">
        <v>0</v>
      </c>
      <c r="Z780">
        <v>7.6</v>
      </c>
      <c r="AA780">
        <v>5.7</v>
      </c>
      <c r="AB780">
        <v>7.5</v>
      </c>
      <c r="AC780">
        <v>9.3000000000000007</v>
      </c>
      <c r="AD780">
        <v>7.4</v>
      </c>
      <c r="AE780">
        <v>1.9</v>
      </c>
      <c r="AF780">
        <v>3.9</v>
      </c>
      <c r="AG780">
        <v>0</v>
      </c>
      <c r="AH780">
        <v>7.8</v>
      </c>
      <c r="AI780">
        <v>7.8</v>
      </c>
      <c r="AJ780">
        <v>7.8</v>
      </c>
      <c r="AK780">
        <v>3.6</v>
      </c>
      <c r="AL780">
        <v>5.7</v>
      </c>
      <c r="AM780">
        <v>11.4</v>
      </c>
      <c r="AN780">
        <v>5.7</v>
      </c>
      <c r="AO780">
        <v>3.8</v>
      </c>
      <c r="AP780">
        <v>1</v>
      </c>
      <c r="AQ780">
        <v>3.7</v>
      </c>
      <c r="AR780">
        <v>5.8</v>
      </c>
      <c r="AS780">
        <v>1.9</v>
      </c>
      <c r="AT780">
        <v>3.9</v>
      </c>
      <c r="AU780">
        <v>2</v>
      </c>
      <c r="AV780">
        <v>3.9</v>
      </c>
      <c r="AW780">
        <v>7.8</v>
      </c>
      <c r="AX780">
        <v>5.4</v>
      </c>
      <c r="AY780">
        <v>5.7</v>
      </c>
      <c r="AZ780">
        <v>1.9</v>
      </c>
      <c r="BA780">
        <v>3.8</v>
      </c>
      <c r="BB780">
        <v>11.3</v>
      </c>
      <c r="BC780">
        <v>9.3000000000000007</v>
      </c>
      <c r="BD780">
        <v>1.9</v>
      </c>
      <c r="BE780">
        <v>7.8</v>
      </c>
      <c r="BF780">
        <v>1.9</v>
      </c>
      <c r="BG780">
        <v>5.8</v>
      </c>
      <c r="BH780">
        <v>0</v>
      </c>
      <c r="BI780">
        <v>2</v>
      </c>
      <c r="BJ780">
        <v>7.8</v>
      </c>
      <c r="BK780">
        <v>1.9</v>
      </c>
    </row>
    <row r="781" spans="1:63" x14ac:dyDescent="0.25">
      <c r="A781">
        <v>9</v>
      </c>
      <c r="B781" s="1">
        <v>9201</v>
      </c>
      <c r="C781" t="s">
        <v>762</v>
      </c>
      <c r="D781" t="s">
        <v>1640</v>
      </c>
      <c r="E781">
        <v>4</v>
      </c>
      <c r="F781" t="s">
        <v>13369</v>
      </c>
      <c r="G781">
        <v>220104005</v>
      </c>
      <c r="H781">
        <v>220104</v>
      </c>
      <c r="I781" t="s">
        <v>13768</v>
      </c>
      <c r="J781" t="s">
        <v>10393</v>
      </c>
      <c r="K781">
        <v>4</v>
      </c>
      <c r="L781">
        <v>1.9</v>
      </c>
      <c r="M781">
        <v>5.7</v>
      </c>
      <c r="N781">
        <v>3.8</v>
      </c>
      <c r="O781">
        <v>0</v>
      </c>
      <c r="P781">
        <v>1</v>
      </c>
      <c r="Q781">
        <v>0</v>
      </c>
      <c r="R781">
        <v>0</v>
      </c>
      <c r="S781">
        <v>3.9</v>
      </c>
      <c r="T781">
        <v>0</v>
      </c>
      <c r="U781">
        <v>0</v>
      </c>
      <c r="V781">
        <v>1</v>
      </c>
      <c r="W781">
        <v>0</v>
      </c>
      <c r="X781">
        <v>0</v>
      </c>
      <c r="Y781">
        <v>0</v>
      </c>
      <c r="Z781">
        <v>0</v>
      </c>
      <c r="AA781">
        <v>0</v>
      </c>
      <c r="AB781">
        <v>3.8</v>
      </c>
      <c r="AC781">
        <v>1</v>
      </c>
      <c r="AD781">
        <v>0</v>
      </c>
      <c r="AE781">
        <v>0</v>
      </c>
      <c r="AF781">
        <v>0</v>
      </c>
      <c r="AG781">
        <v>0</v>
      </c>
      <c r="AH781">
        <v>0</v>
      </c>
      <c r="AI781">
        <v>1</v>
      </c>
      <c r="AJ781">
        <v>2</v>
      </c>
      <c r="AK781">
        <v>0</v>
      </c>
      <c r="AL781">
        <v>1.9</v>
      </c>
      <c r="AM781">
        <v>0</v>
      </c>
      <c r="AN781">
        <v>1.9</v>
      </c>
      <c r="AO781">
        <v>0</v>
      </c>
      <c r="AP781">
        <v>1</v>
      </c>
      <c r="AQ781">
        <v>0</v>
      </c>
      <c r="AR781">
        <v>0</v>
      </c>
      <c r="AS781">
        <v>0</v>
      </c>
      <c r="AT781">
        <v>0</v>
      </c>
      <c r="AU781">
        <v>0</v>
      </c>
      <c r="AV781">
        <v>1</v>
      </c>
      <c r="AW781">
        <v>0</v>
      </c>
      <c r="AX781">
        <v>1.8</v>
      </c>
      <c r="AY781">
        <v>1.9</v>
      </c>
      <c r="AZ781">
        <v>0</v>
      </c>
      <c r="BA781">
        <v>1.9</v>
      </c>
      <c r="BB781">
        <v>0</v>
      </c>
      <c r="BC781">
        <v>1.9</v>
      </c>
      <c r="BD781">
        <v>1.9</v>
      </c>
      <c r="BE781">
        <v>3.9</v>
      </c>
      <c r="BF781">
        <v>0</v>
      </c>
      <c r="BG781">
        <v>1.9</v>
      </c>
      <c r="BH781">
        <v>0</v>
      </c>
      <c r="BI781">
        <v>1</v>
      </c>
      <c r="BJ781">
        <v>0</v>
      </c>
      <c r="BK781">
        <v>0</v>
      </c>
    </row>
    <row r="782" spans="1:63" x14ac:dyDescent="0.25">
      <c r="A782">
        <v>9</v>
      </c>
      <c r="B782" s="1">
        <v>9202</v>
      </c>
      <c r="C782" t="s">
        <v>762</v>
      </c>
      <c r="D782" t="s">
        <v>1643</v>
      </c>
      <c r="E782">
        <v>1</v>
      </c>
      <c r="F782" t="s">
        <v>13767</v>
      </c>
      <c r="G782">
        <v>220104005</v>
      </c>
      <c r="H782">
        <v>220104</v>
      </c>
      <c r="I782" t="s">
        <v>13768</v>
      </c>
      <c r="J782" t="s">
        <v>10393</v>
      </c>
      <c r="K782">
        <v>1</v>
      </c>
      <c r="L782">
        <v>4.0999999999999996</v>
      </c>
      <c r="M782">
        <v>4.0999999999999996</v>
      </c>
      <c r="N782">
        <v>0</v>
      </c>
      <c r="O782">
        <v>8.1</v>
      </c>
      <c r="P782">
        <v>1</v>
      </c>
      <c r="Q782">
        <v>0</v>
      </c>
      <c r="R782">
        <v>7.9</v>
      </c>
      <c r="S782">
        <v>0</v>
      </c>
      <c r="T782">
        <v>3.9</v>
      </c>
      <c r="U782">
        <v>0</v>
      </c>
      <c r="V782">
        <v>1</v>
      </c>
      <c r="W782">
        <v>0</v>
      </c>
      <c r="X782">
        <v>0</v>
      </c>
      <c r="Y782">
        <v>0</v>
      </c>
      <c r="Z782">
        <v>0</v>
      </c>
      <c r="AA782">
        <v>0</v>
      </c>
      <c r="AB782">
        <v>0</v>
      </c>
      <c r="AC782">
        <v>4</v>
      </c>
      <c r="AD782">
        <v>4</v>
      </c>
      <c r="AE782">
        <v>0</v>
      </c>
      <c r="AF782">
        <v>0</v>
      </c>
      <c r="AG782">
        <v>0</v>
      </c>
      <c r="AH782">
        <v>0</v>
      </c>
      <c r="AI782">
        <v>4.9000000000000004</v>
      </c>
      <c r="AJ782">
        <v>0</v>
      </c>
      <c r="AK782">
        <v>3.8</v>
      </c>
      <c r="AL782">
        <v>12.4</v>
      </c>
      <c r="AM782">
        <v>0</v>
      </c>
      <c r="AN782">
        <v>4.0999999999999996</v>
      </c>
      <c r="AO782">
        <v>0</v>
      </c>
      <c r="AP782">
        <v>1</v>
      </c>
      <c r="AQ782">
        <v>0</v>
      </c>
      <c r="AR782">
        <v>0</v>
      </c>
      <c r="AS782">
        <v>0</v>
      </c>
      <c r="AT782">
        <v>0</v>
      </c>
      <c r="AU782">
        <v>0</v>
      </c>
      <c r="AV782">
        <v>9.9</v>
      </c>
      <c r="AW782">
        <v>0</v>
      </c>
      <c r="AX782">
        <v>0</v>
      </c>
      <c r="AY782">
        <v>4.0999999999999996</v>
      </c>
      <c r="AZ782">
        <v>20.5</v>
      </c>
      <c r="BA782">
        <v>0</v>
      </c>
      <c r="BB782">
        <v>0</v>
      </c>
      <c r="BC782">
        <v>1</v>
      </c>
      <c r="BD782">
        <v>0</v>
      </c>
      <c r="BE782">
        <v>0</v>
      </c>
      <c r="BF782">
        <v>4.8</v>
      </c>
      <c r="BG782">
        <v>0</v>
      </c>
      <c r="BH782">
        <v>0</v>
      </c>
      <c r="BI782">
        <v>1</v>
      </c>
      <c r="BJ782">
        <v>0</v>
      </c>
      <c r="BK782">
        <v>4.8</v>
      </c>
    </row>
    <row r="783" spans="1:63" x14ac:dyDescent="0.25">
      <c r="A783">
        <v>9</v>
      </c>
      <c r="B783" s="1">
        <v>9202</v>
      </c>
      <c r="C783" t="s">
        <v>762</v>
      </c>
      <c r="D783" t="s">
        <v>1643</v>
      </c>
      <c r="E783">
        <v>2</v>
      </c>
      <c r="F783" t="s">
        <v>13769</v>
      </c>
      <c r="G783">
        <v>220104005</v>
      </c>
      <c r="H783">
        <v>220104</v>
      </c>
      <c r="I783" t="s">
        <v>13768</v>
      </c>
      <c r="J783" t="s">
        <v>10393</v>
      </c>
      <c r="K783">
        <v>2</v>
      </c>
      <c r="L783">
        <v>12.4</v>
      </c>
      <c r="M783">
        <v>12.3</v>
      </c>
      <c r="N783">
        <v>20.399999999999999</v>
      </c>
      <c r="O783">
        <v>12.1</v>
      </c>
      <c r="P783">
        <v>4</v>
      </c>
      <c r="Q783">
        <v>4</v>
      </c>
      <c r="R783">
        <v>14.3</v>
      </c>
      <c r="S783">
        <v>0</v>
      </c>
      <c r="T783">
        <v>4.8</v>
      </c>
      <c r="U783">
        <v>4.9000000000000004</v>
      </c>
      <c r="V783">
        <v>19.600000000000001</v>
      </c>
      <c r="W783">
        <v>0</v>
      </c>
      <c r="X783">
        <v>3.8</v>
      </c>
      <c r="Y783">
        <v>0</v>
      </c>
      <c r="Z783">
        <v>0</v>
      </c>
      <c r="AA783">
        <v>4.0999999999999996</v>
      </c>
      <c r="AB783">
        <v>12.1</v>
      </c>
      <c r="AC783">
        <v>8</v>
      </c>
      <c r="AD783">
        <v>8</v>
      </c>
      <c r="AE783">
        <v>4.8</v>
      </c>
      <c r="AF783">
        <v>0</v>
      </c>
      <c r="AG783">
        <v>9.6999999999999993</v>
      </c>
      <c r="AH783">
        <v>14.6</v>
      </c>
      <c r="AI783">
        <v>4.9000000000000004</v>
      </c>
      <c r="AJ783">
        <v>5</v>
      </c>
      <c r="AK783">
        <v>7.6</v>
      </c>
      <c r="AL783">
        <v>16.5</v>
      </c>
      <c r="AM783">
        <v>4.0999999999999996</v>
      </c>
      <c r="AN783">
        <v>20.399999999999999</v>
      </c>
      <c r="AO783">
        <v>4</v>
      </c>
      <c r="AP783">
        <v>1</v>
      </c>
      <c r="AQ783">
        <v>4</v>
      </c>
      <c r="AR783">
        <v>9.5</v>
      </c>
      <c r="AS783">
        <v>9.6</v>
      </c>
      <c r="AT783">
        <v>9.6999999999999993</v>
      </c>
      <c r="AU783">
        <v>4.9000000000000004</v>
      </c>
      <c r="AV783">
        <v>24.6</v>
      </c>
      <c r="AW783">
        <v>19.899999999999999</v>
      </c>
      <c r="AX783">
        <v>3.8</v>
      </c>
      <c r="AY783">
        <v>16.5</v>
      </c>
      <c r="AZ783">
        <v>28.7</v>
      </c>
      <c r="BA783">
        <v>4.0999999999999996</v>
      </c>
      <c r="BB783">
        <v>8.1</v>
      </c>
      <c r="BC783">
        <v>4</v>
      </c>
      <c r="BD783">
        <v>4</v>
      </c>
      <c r="BE783">
        <v>9.6</v>
      </c>
      <c r="BF783">
        <v>19.3</v>
      </c>
      <c r="BG783">
        <v>4.9000000000000004</v>
      </c>
      <c r="BH783">
        <v>4.9000000000000004</v>
      </c>
      <c r="BI783">
        <v>4.9000000000000004</v>
      </c>
      <c r="BJ783">
        <v>14.9</v>
      </c>
      <c r="BK783">
        <v>4.8</v>
      </c>
    </row>
    <row r="784" spans="1:63" x14ac:dyDescent="0.25">
      <c r="A784">
        <v>9</v>
      </c>
      <c r="B784" s="1">
        <v>9202</v>
      </c>
      <c r="C784" t="s">
        <v>762</v>
      </c>
      <c r="D784" t="s">
        <v>1643</v>
      </c>
      <c r="E784">
        <v>3</v>
      </c>
      <c r="F784" t="s">
        <v>13367</v>
      </c>
      <c r="G784">
        <v>220104005</v>
      </c>
      <c r="H784">
        <v>220104</v>
      </c>
      <c r="I784" t="s">
        <v>13768</v>
      </c>
      <c r="J784" t="s">
        <v>10393</v>
      </c>
      <c r="K784">
        <v>3</v>
      </c>
      <c r="L784">
        <v>8.3000000000000007</v>
      </c>
      <c r="M784">
        <v>8.1999999999999993</v>
      </c>
      <c r="N784">
        <v>20.399999999999999</v>
      </c>
      <c r="O784">
        <v>4</v>
      </c>
      <c r="P784">
        <v>4</v>
      </c>
      <c r="Q784">
        <v>4</v>
      </c>
      <c r="R784">
        <v>4.8</v>
      </c>
      <c r="S784">
        <v>0</v>
      </c>
      <c r="T784">
        <v>0</v>
      </c>
      <c r="U784">
        <v>4.9000000000000004</v>
      </c>
      <c r="V784">
        <v>19.600000000000001</v>
      </c>
      <c r="W784">
        <v>0</v>
      </c>
      <c r="X784">
        <v>3.8</v>
      </c>
      <c r="Y784">
        <v>0</v>
      </c>
      <c r="Z784">
        <v>0</v>
      </c>
      <c r="AA784">
        <v>4.0999999999999996</v>
      </c>
      <c r="AB784">
        <v>12.1</v>
      </c>
      <c r="AC784">
        <v>8</v>
      </c>
      <c r="AD784">
        <v>8</v>
      </c>
      <c r="AE784">
        <v>4.8</v>
      </c>
      <c r="AF784">
        <v>0</v>
      </c>
      <c r="AG784">
        <v>9.6999999999999993</v>
      </c>
      <c r="AH784">
        <v>14.6</v>
      </c>
      <c r="AI784">
        <v>1</v>
      </c>
      <c r="AJ784">
        <v>5</v>
      </c>
      <c r="AK784">
        <v>3.8</v>
      </c>
      <c r="AL784">
        <v>4.0999999999999996</v>
      </c>
      <c r="AM784">
        <v>4.0999999999999996</v>
      </c>
      <c r="AN784">
        <v>16.3</v>
      </c>
      <c r="AO784">
        <v>4</v>
      </c>
      <c r="AP784">
        <v>1</v>
      </c>
      <c r="AQ784">
        <v>4</v>
      </c>
      <c r="AR784">
        <v>9.5</v>
      </c>
      <c r="AS784">
        <v>9.6</v>
      </c>
      <c r="AT784">
        <v>9.6999999999999993</v>
      </c>
      <c r="AU784">
        <v>4.9000000000000004</v>
      </c>
      <c r="AV784">
        <v>14.8</v>
      </c>
      <c r="AW784">
        <v>19.899999999999999</v>
      </c>
      <c r="AX784">
        <v>3.8</v>
      </c>
      <c r="AY784">
        <v>12.4</v>
      </c>
      <c r="AZ784">
        <v>16.399999999999999</v>
      </c>
      <c r="BA784">
        <v>4.0999999999999996</v>
      </c>
      <c r="BB784">
        <v>8.1</v>
      </c>
      <c r="BC784">
        <v>4</v>
      </c>
      <c r="BD784">
        <v>4</v>
      </c>
      <c r="BE784">
        <v>9.6</v>
      </c>
      <c r="BF784">
        <v>14.5</v>
      </c>
      <c r="BG784">
        <v>4.9000000000000004</v>
      </c>
      <c r="BH784">
        <v>4.9000000000000004</v>
      </c>
      <c r="BI784">
        <v>4.9000000000000004</v>
      </c>
      <c r="BJ784">
        <v>14.9</v>
      </c>
      <c r="BK784">
        <v>0</v>
      </c>
    </row>
    <row r="785" spans="1:63" x14ac:dyDescent="0.25">
      <c r="A785">
        <v>9</v>
      </c>
      <c r="B785" s="1">
        <v>9202</v>
      </c>
      <c r="C785" t="s">
        <v>762</v>
      </c>
      <c r="D785" t="s">
        <v>1643</v>
      </c>
      <c r="E785">
        <v>4</v>
      </c>
      <c r="F785" t="s">
        <v>13369</v>
      </c>
      <c r="G785">
        <v>220104005</v>
      </c>
      <c r="H785">
        <v>220104</v>
      </c>
      <c r="I785" t="s">
        <v>13768</v>
      </c>
      <c r="J785" t="s">
        <v>10393</v>
      </c>
      <c r="K785">
        <v>4</v>
      </c>
      <c r="L785">
        <v>4.0999999999999996</v>
      </c>
      <c r="M785">
        <v>4.0999999999999996</v>
      </c>
      <c r="N785">
        <v>0</v>
      </c>
      <c r="O785">
        <v>8.1</v>
      </c>
      <c r="P785">
        <v>1</v>
      </c>
      <c r="Q785">
        <v>0</v>
      </c>
      <c r="R785">
        <v>9.5</v>
      </c>
      <c r="S785">
        <v>0</v>
      </c>
      <c r="T785">
        <v>4.8</v>
      </c>
      <c r="U785">
        <v>0</v>
      </c>
      <c r="V785">
        <v>1</v>
      </c>
      <c r="W785">
        <v>0</v>
      </c>
      <c r="X785">
        <v>0</v>
      </c>
      <c r="Y785">
        <v>0</v>
      </c>
      <c r="Z785">
        <v>0</v>
      </c>
      <c r="AA785">
        <v>0</v>
      </c>
      <c r="AB785">
        <v>0</v>
      </c>
      <c r="AC785">
        <v>4</v>
      </c>
      <c r="AD785">
        <v>4</v>
      </c>
      <c r="AE785">
        <v>0</v>
      </c>
      <c r="AF785">
        <v>0</v>
      </c>
      <c r="AG785">
        <v>0</v>
      </c>
      <c r="AH785">
        <v>0</v>
      </c>
      <c r="AI785">
        <v>4.9000000000000004</v>
      </c>
      <c r="AJ785">
        <v>0</v>
      </c>
      <c r="AK785">
        <v>3.8</v>
      </c>
      <c r="AL785">
        <v>12.4</v>
      </c>
      <c r="AM785">
        <v>0</v>
      </c>
      <c r="AN785">
        <v>4.0999999999999996</v>
      </c>
      <c r="AO785">
        <v>0</v>
      </c>
      <c r="AP785">
        <v>1</v>
      </c>
      <c r="AQ785">
        <v>0</v>
      </c>
      <c r="AR785">
        <v>0</v>
      </c>
      <c r="AS785">
        <v>0</v>
      </c>
      <c r="AT785">
        <v>0</v>
      </c>
      <c r="AU785">
        <v>0</v>
      </c>
      <c r="AV785">
        <v>9.9</v>
      </c>
      <c r="AW785">
        <v>0</v>
      </c>
      <c r="AX785">
        <v>0</v>
      </c>
      <c r="AY785">
        <v>4.0999999999999996</v>
      </c>
      <c r="AZ785">
        <v>12.3</v>
      </c>
      <c r="BA785">
        <v>0</v>
      </c>
      <c r="BB785">
        <v>0</v>
      </c>
      <c r="BC785">
        <v>1</v>
      </c>
      <c r="BD785">
        <v>0</v>
      </c>
      <c r="BE785">
        <v>0</v>
      </c>
      <c r="BF785">
        <v>4.8</v>
      </c>
      <c r="BG785">
        <v>0</v>
      </c>
      <c r="BH785">
        <v>0</v>
      </c>
      <c r="BI785">
        <v>1</v>
      </c>
      <c r="BJ785">
        <v>0</v>
      </c>
      <c r="BK785">
        <v>4.8</v>
      </c>
    </row>
    <row r="786" spans="1:63" x14ac:dyDescent="0.25">
      <c r="A786">
        <v>9</v>
      </c>
      <c r="B786" s="1">
        <v>9203</v>
      </c>
      <c r="C786" t="s">
        <v>762</v>
      </c>
      <c r="D786" t="s">
        <v>1646</v>
      </c>
      <c r="E786">
        <v>1</v>
      </c>
      <c r="F786" t="s">
        <v>13767</v>
      </c>
      <c r="G786">
        <v>220104005</v>
      </c>
      <c r="H786">
        <v>220104</v>
      </c>
      <c r="I786" t="s">
        <v>13768</v>
      </c>
      <c r="J786" t="s">
        <v>10393</v>
      </c>
      <c r="K786">
        <v>1</v>
      </c>
      <c r="L786">
        <v>22.6</v>
      </c>
      <c r="M786">
        <v>0</v>
      </c>
      <c r="N786">
        <v>5.6</v>
      </c>
      <c r="O786">
        <v>0</v>
      </c>
      <c r="P786">
        <v>1</v>
      </c>
      <c r="Q786">
        <v>0</v>
      </c>
      <c r="R786">
        <v>5.6</v>
      </c>
      <c r="S786">
        <v>0</v>
      </c>
      <c r="T786">
        <v>0</v>
      </c>
      <c r="U786">
        <v>0</v>
      </c>
      <c r="V786">
        <v>1</v>
      </c>
      <c r="W786">
        <v>0</v>
      </c>
      <c r="X786">
        <v>5.5</v>
      </c>
      <c r="Y786">
        <v>0</v>
      </c>
      <c r="Z786">
        <v>5.6</v>
      </c>
      <c r="AA786">
        <v>0</v>
      </c>
      <c r="AB786">
        <v>0</v>
      </c>
      <c r="AC786">
        <v>1</v>
      </c>
      <c r="AD786">
        <v>0</v>
      </c>
      <c r="AE786">
        <v>0</v>
      </c>
      <c r="AF786">
        <v>0</v>
      </c>
      <c r="AG786">
        <v>0</v>
      </c>
      <c r="AH786">
        <v>0</v>
      </c>
      <c r="AI786">
        <v>1</v>
      </c>
      <c r="AJ786">
        <v>0</v>
      </c>
      <c r="AK786">
        <v>0</v>
      </c>
      <c r="AL786">
        <v>5.6</v>
      </c>
      <c r="AM786">
        <v>0</v>
      </c>
      <c r="AN786">
        <v>5.6</v>
      </c>
      <c r="AO786">
        <v>0</v>
      </c>
      <c r="AP786">
        <v>1</v>
      </c>
      <c r="AQ786">
        <v>0</v>
      </c>
      <c r="AR786">
        <v>0</v>
      </c>
      <c r="AS786">
        <v>13.7</v>
      </c>
      <c r="AT786">
        <v>0</v>
      </c>
      <c r="AU786">
        <v>0</v>
      </c>
      <c r="AV786">
        <v>1</v>
      </c>
      <c r="AW786">
        <v>0</v>
      </c>
      <c r="AX786">
        <v>0</v>
      </c>
      <c r="AY786">
        <v>0</v>
      </c>
      <c r="AZ786">
        <v>0</v>
      </c>
      <c r="BA786">
        <v>0</v>
      </c>
      <c r="BB786">
        <v>0</v>
      </c>
      <c r="BC786">
        <v>1</v>
      </c>
      <c r="BD786">
        <v>0</v>
      </c>
      <c r="BE786">
        <v>0</v>
      </c>
      <c r="BF786">
        <v>0</v>
      </c>
      <c r="BG786">
        <v>6.9</v>
      </c>
      <c r="BH786">
        <v>0</v>
      </c>
      <c r="BI786">
        <v>1</v>
      </c>
      <c r="BJ786">
        <v>0</v>
      </c>
      <c r="BK786">
        <v>0</v>
      </c>
    </row>
    <row r="787" spans="1:63" x14ac:dyDescent="0.25">
      <c r="A787">
        <v>9</v>
      </c>
      <c r="B787" s="1">
        <v>9203</v>
      </c>
      <c r="C787" t="s">
        <v>762</v>
      </c>
      <c r="D787" t="s">
        <v>1646</v>
      </c>
      <c r="E787">
        <v>2</v>
      </c>
      <c r="F787" t="s">
        <v>13769</v>
      </c>
      <c r="G787">
        <v>220104005</v>
      </c>
      <c r="H787">
        <v>220104</v>
      </c>
      <c r="I787" t="s">
        <v>13768</v>
      </c>
      <c r="J787" t="s">
        <v>10393</v>
      </c>
      <c r="K787">
        <v>2</v>
      </c>
      <c r="L787">
        <v>11.3</v>
      </c>
      <c r="M787">
        <v>0</v>
      </c>
      <c r="N787">
        <v>5.6</v>
      </c>
      <c r="O787">
        <v>0</v>
      </c>
      <c r="P787">
        <v>11.2</v>
      </c>
      <c r="Q787">
        <v>11.2</v>
      </c>
      <c r="R787">
        <v>20.100000000000001</v>
      </c>
      <c r="S787">
        <v>0</v>
      </c>
      <c r="T787">
        <v>6.9</v>
      </c>
      <c r="U787">
        <v>0</v>
      </c>
      <c r="V787">
        <v>7.1</v>
      </c>
      <c r="W787">
        <v>7.2</v>
      </c>
      <c r="X787">
        <v>5.5</v>
      </c>
      <c r="Y787">
        <v>0</v>
      </c>
      <c r="Z787">
        <v>11.3</v>
      </c>
      <c r="AA787">
        <v>0</v>
      </c>
      <c r="AB787">
        <v>0</v>
      </c>
      <c r="AC787">
        <v>5.6</v>
      </c>
      <c r="AD787">
        <v>5.6</v>
      </c>
      <c r="AE787">
        <v>6.7</v>
      </c>
      <c r="AF787">
        <v>6.8</v>
      </c>
      <c r="AG787">
        <v>6.9</v>
      </c>
      <c r="AH787">
        <v>0</v>
      </c>
      <c r="AI787">
        <v>14.2</v>
      </c>
      <c r="AJ787">
        <v>0</v>
      </c>
      <c r="AK787">
        <v>0</v>
      </c>
      <c r="AL787">
        <v>11.3</v>
      </c>
      <c r="AM787">
        <v>0</v>
      </c>
      <c r="AN787">
        <v>5.6</v>
      </c>
      <c r="AO787">
        <v>22.4</v>
      </c>
      <c r="AP787">
        <v>11.2</v>
      </c>
      <c r="AQ787">
        <v>0</v>
      </c>
      <c r="AR787">
        <v>0</v>
      </c>
      <c r="AS787">
        <v>20.5</v>
      </c>
      <c r="AT787">
        <v>0</v>
      </c>
      <c r="AU787">
        <v>0</v>
      </c>
      <c r="AV787">
        <v>1</v>
      </c>
      <c r="AW787">
        <v>7.2</v>
      </c>
      <c r="AX787">
        <v>11</v>
      </c>
      <c r="AY787">
        <v>5.6</v>
      </c>
      <c r="AZ787">
        <v>5.6</v>
      </c>
      <c r="BA787">
        <v>0</v>
      </c>
      <c r="BB787">
        <v>0</v>
      </c>
      <c r="BC787">
        <v>5.6</v>
      </c>
      <c r="BD787">
        <v>0</v>
      </c>
      <c r="BE787">
        <v>0</v>
      </c>
      <c r="BF787">
        <v>6.9</v>
      </c>
      <c r="BG787">
        <v>20.8</v>
      </c>
      <c r="BH787">
        <v>0</v>
      </c>
      <c r="BI787">
        <v>1</v>
      </c>
      <c r="BJ787">
        <v>0</v>
      </c>
      <c r="BK787">
        <v>6.9</v>
      </c>
    </row>
    <row r="788" spans="1:63" x14ac:dyDescent="0.25">
      <c r="A788">
        <v>9</v>
      </c>
      <c r="B788" s="1">
        <v>9203</v>
      </c>
      <c r="C788" t="s">
        <v>762</v>
      </c>
      <c r="D788" t="s">
        <v>1646</v>
      </c>
      <c r="E788">
        <v>3</v>
      </c>
      <c r="F788" t="s">
        <v>13367</v>
      </c>
      <c r="G788">
        <v>220104005</v>
      </c>
      <c r="H788">
        <v>220104</v>
      </c>
      <c r="I788" t="s">
        <v>13768</v>
      </c>
      <c r="J788" t="s">
        <v>10393</v>
      </c>
      <c r="K788">
        <v>3</v>
      </c>
      <c r="L788">
        <v>0</v>
      </c>
      <c r="M788">
        <v>0</v>
      </c>
      <c r="N788">
        <v>0</v>
      </c>
      <c r="O788">
        <v>0</v>
      </c>
      <c r="P788">
        <v>11.2</v>
      </c>
      <c r="Q788">
        <v>11.2</v>
      </c>
      <c r="R788">
        <v>13.4</v>
      </c>
      <c r="S788">
        <v>0</v>
      </c>
      <c r="T788">
        <v>6.9</v>
      </c>
      <c r="U788">
        <v>0</v>
      </c>
      <c r="V788">
        <v>7.1</v>
      </c>
      <c r="W788">
        <v>7.2</v>
      </c>
      <c r="X788">
        <v>0</v>
      </c>
      <c r="Y788">
        <v>0</v>
      </c>
      <c r="Z788">
        <v>11.3</v>
      </c>
      <c r="AA788">
        <v>0</v>
      </c>
      <c r="AB788">
        <v>0</v>
      </c>
      <c r="AC788">
        <v>5.6</v>
      </c>
      <c r="AD788">
        <v>5.6</v>
      </c>
      <c r="AE788">
        <v>6.7</v>
      </c>
      <c r="AF788">
        <v>6.8</v>
      </c>
      <c r="AG788">
        <v>6.9</v>
      </c>
      <c r="AH788">
        <v>0</v>
      </c>
      <c r="AI788">
        <v>14.2</v>
      </c>
      <c r="AJ788">
        <v>0</v>
      </c>
      <c r="AK788">
        <v>0</v>
      </c>
      <c r="AL788">
        <v>5.6</v>
      </c>
      <c r="AM788">
        <v>0</v>
      </c>
      <c r="AN788">
        <v>0</v>
      </c>
      <c r="AO788">
        <v>22.4</v>
      </c>
      <c r="AP788">
        <v>11.2</v>
      </c>
      <c r="AQ788">
        <v>0</v>
      </c>
      <c r="AR788">
        <v>0</v>
      </c>
      <c r="AS788">
        <v>6.8</v>
      </c>
      <c r="AT788">
        <v>0</v>
      </c>
      <c r="AU788">
        <v>0</v>
      </c>
      <c r="AV788">
        <v>1</v>
      </c>
      <c r="AW788">
        <v>7.2</v>
      </c>
      <c r="AX788">
        <v>11</v>
      </c>
      <c r="AY788">
        <v>5.6</v>
      </c>
      <c r="AZ788">
        <v>5.6</v>
      </c>
      <c r="BA788">
        <v>0</v>
      </c>
      <c r="BB788">
        <v>0</v>
      </c>
      <c r="BC788">
        <v>5.6</v>
      </c>
      <c r="BD788">
        <v>0</v>
      </c>
      <c r="BE788">
        <v>0</v>
      </c>
      <c r="BF788">
        <v>6.9</v>
      </c>
      <c r="BG788">
        <v>13.9</v>
      </c>
      <c r="BH788">
        <v>0</v>
      </c>
      <c r="BI788">
        <v>1</v>
      </c>
      <c r="BJ788">
        <v>0</v>
      </c>
      <c r="BK788">
        <v>6.9</v>
      </c>
    </row>
    <row r="789" spans="1:63" x14ac:dyDescent="0.25">
      <c r="A789">
        <v>9</v>
      </c>
      <c r="B789" s="1">
        <v>9203</v>
      </c>
      <c r="C789" t="s">
        <v>762</v>
      </c>
      <c r="D789" t="s">
        <v>1646</v>
      </c>
      <c r="E789">
        <v>4</v>
      </c>
      <c r="F789" t="s">
        <v>13369</v>
      </c>
      <c r="G789">
        <v>220104005</v>
      </c>
      <c r="H789">
        <v>220104</v>
      </c>
      <c r="I789" t="s">
        <v>13768</v>
      </c>
      <c r="J789" t="s">
        <v>10393</v>
      </c>
      <c r="K789">
        <v>4</v>
      </c>
      <c r="L789">
        <v>11.3</v>
      </c>
      <c r="M789">
        <v>0</v>
      </c>
      <c r="N789">
        <v>5.6</v>
      </c>
      <c r="O789">
        <v>0</v>
      </c>
      <c r="P789">
        <v>1</v>
      </c>
      <c r="Q789">
        <v>0</v>
      </c>
      <c r="R789">
        <v>6.7</v>
      </c>
      <c r="S789">
        <v>0</v>
      </c>
      <c r="T789">
        <v>0</v>
      </c>
      <c r="U789">
        <v>0</v>
      </c>
      <c r="V789">
        <v>1</v>
      </c>
      <c r="W789">
        <v>0</v>
      </c>
      <c r="X789">
        <v>5.5</v>
      </c>
      <c r="Y789">
        <v>0</v>
      </c>
      <c r="Z789">
        <v>5.6</v>
      </c>
      <c r="AA789">
        <v>0</v>
      </c>
      <c r="AB789">
        <v>0</v>
      </c>
      <c r="AC789">
        <v>1</v>
      </c>
      <c r="AD789">
        <v>0</v>
      </c>
      <c r="AE789">
        <v>0</v>
      </c>
      <c r="AF789">
        <v>0</v>
      </c>
      <c r="AG789">
        <v>0</v>
      </c>
      <c r="AH789">
        <v>0</v>
      </c>
      <c r="AI789">
        <v>1</v>
      </c>
      <c r="AJ789">
        <v>0</v>
      </c>
      <c r="AK789">
        <v>0</v>
      </c>
      <c r="AL789">
        <v>5.6</v>
      </c>
      <c r="AM789">
        <v>0</v>
      </c>
      <c r="AN789">
        <v>5.6</v>
      </c>
      <c r="AO789">
        <v>0</v>
      </c>
      <c r="AP789">
        <v>1</v>
      </c>
      <c r="AQ789">
        <v>0</v>
      </c>
      <c r="AR789">
        <v>0</v>
      </c>
      <c r="AS789">
        <v>13.7</v>
      </c>
      <c r="AT789">
        <v>0</v>
      </c>
      <c r="AU789">
        <v>0</v>
      </c>
      <c r="AV789">
        <v>1</v>
      </c>
      <c r="AW789">
        <v>0</v>
      </c>
      <c r="AX789">
        <v>0</v>
      </c>
      <c r="AY789">
        <v>0</v>
      </c>
      <c r="AZ789">
        <v>0</v>
      </c>
      <c r="BA789">
        <v>0</v>
      </c>
      <c r="BB789">
        <v>0</v>
      </c>
      <c r="BC789">
        <v>1</v>
      </c>
      <c r="BD789">
        <v>0</v>
      </c>
      <c r="BE789">
        <v>0</v>
      </c>
      <c r="BF789">
        <v>0</v>
      </c>
      <c r="BG789">
        <v>6.9</v>
      </c>
      <c r="BH789">
        <v>0</v>
      </c>
      <c r="BI789">
        <v>1</v>
      </c>
      <c r="BJ789">
        <v>0</v>
      </c>
      <c r="BK789">
        <v>0</v>
      </c>
    </row>
    <row r="790" spans="1:63" x14ac:dyDescent="0.25">
      <c r="A790">
        <v>9</v>
      </c>
      <c r="B790" s="1">
        <v>9204</v>
      </c>
      <c r="C790" t="s">
        <v>762</v>
      </c>
      <c r="D790" t="s">
        <v>1649</v>
      </c>
      <c r="E790">
        <v>1</v>
      </c>
      <c r="F790" t="s">
        <v>13767</v>
      </c>
      <c r="G790">
        <v>220104005</v>
      </c>
      <c r="H790">
        <v>220104</v>
      </c>
      <c r="I790" t="s">
        <v>13768</v>
      </c>
      <c r="J790" t="s">
        <v>10393</v>
      </c>
      <c r="K790">
        <v>1</v>
      </c>
      <c r="L790">
        <v>0</v>
      </c>
      <c r="M790">
        <v>0</v>
      </c>
      <c r="N790">
        <v>0</v>
      </c>
      <c r="O790">
        <v>0</v>
      </c>
      <c r="P790">
        <v>1</v>
      </c>
      <c r="Q790">
        <v>0</v>
      </c>
      <c r="R790">
        <v>0</v>
      </c>
      <c r="S790">
        <v>0</v>
      </c>
      <c r="T790">
        <v>0</v>
      </c>
      <c r="U790">
        <v>0</v>
      </c>
      <c r="V790">
        <v>1</v>
      </c>
      <c r="W790">
        <v>0</v>
      </c>
      <c r="X790">
        <v>0</v>
      </c>
      <c r="Y790">
        <v>0</v>
      </c>
      <c r="Z790">
        <v>0</v>
      </c>
      <c r="AA790">
        <v>0</v>
      </c>
      <c r="AB790">
        <v>0</v>
      </c>
      <c r="AC790">
        <v>1</v>
      </c>
      <c r="AD790">
        <v>0</v>
      </c>
      <c r="AE790">
        <v>0</v>
      </c>
      <c r="AF790">
        <v>0</v>
      </c>
      <c r="AG790">
        <v>0</v>
      </c>
      <c r="AH790">
        <v>0</v>
      </c>
      <c r="AI790">
        <v>1</v>
      </c>
      <c r="AJ790">
        <v>0</v>
      </c>
      <c r="AK790">
        <v>0</v>
      </c>
      <c r="AL790">
        <v>0</v>
      </c>
      <c r="AM790">
        <v>0</v>
      </c>
      <c r="AN790">
        <v>0</v>
      </c>
      <c r="AO790">
        <v>11.5</v>
      </c>
      <c r="AP790">
        <v>1</v>
      </c>
      <c r="AQ790">
        <v>11.6</v>
      </c>
      <c r="AR790">
        <v>0</v>
      </c>
      <c r="AS790">
        <v>0</v>
      </c>
      <c r="AT790">
        <v>0</v>
      </c>
      <c r="AU790">
        <v>0</v>
      </c>
      <c r="AV790">
        <v>1</v>
      </c>
      <c r="AW790">
        <v>0</v>
      </c>
      <c r="AX790">
        <v>0</v>
      </c>
      <c r="AY790">
        <v>0</v>
      </c>
      <c r="AZ790">
        <v>0</v>
      </c>
      <c r="BA790">
        <v>0</v>
      </c>
      <c r="BB790">
        <v>0</v>
      </c>
      <c r="BC790">
        <v>1</v>
      </c>
      <c r="BD790">
        <v>0</v>
      </c>
      <c r="BE790">
        <v>0</v>
      </c>
      <c r="BF790">
        <v>0</v>
      </c>
      <c r="BG790">
        <v>0</v>
      </c>
      <c r="BH790">
        <v>11.2</v>
      </c>
      <c r="BI790">
        <v>1</v>
      </c>
      <c r="BJ790">
        <v>0</v>
      </c>
      <c r="BK790">
        <v>0</v>
      </c>
    </row>
    <row r="791" spans="1:63" x14ac:dyDescent="0.25">
      <c r="A791">
        <v>9</v>
      </c>
      <c r="B791" s="1">
        <v>9204</v>
      </c>
      <c r="C791" t="s">
        <v>762</v>
      </c>
      <c r="D791" t="s">
        <v>1649</v>
      </c>
      <c r="E791">
        <v>2</v>
      </c>
      <c r="F791" t="s">
        <v>13769</v>
      </c>
      <c r="G791">
        <v>220104005</v>
      </c>
      <c r="H791">
        <v>220104</v>
      </c>
      <c r="I791" t="s">
        <v>13768</v>
      </c>
      <c r="J791" t="s">
        <v>10393</v>
      </c>
      <c r="K791">
        <v>2</v>
      </c>
      <c r="L791">
        <v>0</v>
      </c>
      <c r="M791">
        <v>11.4</v>
      </c>
      <c r="N791">
        <v>11.5</v>
      </c>
      <c r="O791">
        <v>0</v>
      </c>
      <c r="P791">
        <v>11.6</v>
      </c>
      <c r="Q791">
        <v>0</v>
      </c>
      <c r="R791">
        <v>0</v>
      </c>
      <c r="S791">
        <v>11.1</v>
      </c>
      <c r="T791">
        <v>11.1</v>
      </c>
      <c r="U791">
        <v>0</v>
      </c>
      <c r="V791">
        <v>1</v>
      </c>
      <c r="W791">
        <v>0</v>
      </c>
      <c r="X791">
        <v>11.8</v>
      </c>
      <c r="Y791">
        <v>0</v>
      </c>
      <c r="Z791">
        <v>11.4</v>
      </c>
      <c r="AA791">
        <v>0</v>
      </c>
      <c r="AB791">
        <v>11.5</v>
      </c>
      <c r="AC791">
        <v>11.6</v>
      </c>
      <c r="AD791">
        <v>0</v>
      </c>
      <c r="AE791">
        <v>0</v>
      </c>
      <c r="AF791">
        <v>0</v>
      </c>
      <c r="AG791">
        <v>11.1</v>
      </c>
      <c r="AH791">
        <v>0</v>
      </c>
      <c r="AI791">
        <v>11.2</v>
      </c>
      <c r="AJ791">
        <v>22.6</v>
      </c>
      <c r="AK791">
        <v>23.6</v>
      </c>
      <c r="AL791">
        <v>0</v>
      </c>
      <c r="AM791">
        <v>0</v>
      </c>
      <c r="AN791">
        <v>0</v>
      </c>
      <c r="AO791">
        <v>11.5</v>
      </c>
      <c r="AP791">
        <v>1</v>
      </c>
      <c r="AQ791">
        <v>11.6</v>
      </c>
      <c r="AR791">
        <v>0</v>
      </c>
      <c r="AS791">
        <v>0</v>
      </c>
      <c r="AT791">
        <v>11.2</v>
      </c>
      <c r="AU791">
        <v>0</v>
      </c>
      <c r="AV791">
        <v>11.2</v>
      </c>
      <c r="AW791">
        <v>22.6</v>
      </c>
      <c r="AX791">
        <v>0</v>
      </c>
      <c r="AY791">
        <v>0</v>
      </c>
      <c r="AZ791">
        <v>0</v>
      </c>
      <c r="BA791">
        <v>0</v>
      </c>
      <c r="BB791">
        <v>0</v>
      </c>
      <c r="BC791">
        <v>1</v>
      </c>
      <c r="BD791">
        <v>0</v>
      </c>
      <c r="BE791">
        <v>11.1</v>
      </c>
      <c r="BF791">
        <v>11.1</v>
      </c>
      <c r="BG791">
        <v>0</v>
      </c>
      <c r="BH791">
        <v>22.4</v>
      </c>
      <c r="BI791">
        <v>1</v>
      </c>
      <c r="BJ791">
        <v>11.3</v>
      </c>
      <c r="BK791">
        <v>11.1</v>
      </c>
    </row>
    <row r="792" spans="1:63" x14ac:dyDescent="0.25">
      <c r="A792">
        <v>9</v>
      </c>
      <c r="B792" s="1">
        <v>9204</v>
      </c>
      <c r="C792" t="s">
        <v>762</v>
      </c>
      <c r="D792" t="s">
        <v>1649</v>
      </c>
      <c r="E792">
        <v>3</v>
      </c>
      <c r="F792" t="s">
        <v>13367</v>
      </c>
      <c r="G792">
        <v>220104005</v>
      </c>
      <c r="H792">
        <v>220104</v>
      </c>
      <c r="I792" t="s">
        <v>13768</v>
      </c>
      <c r="J792" t="s">
        <v>10393</v>
      </c>
      <c r="K792">
        <v>3</v>
      </c>
      <c r="L792">
        <v>0</v>
      </c>
      <c r="M792">
        <v>11.4</v>
      </c>
      <c r="N792">
        <v>11.5</v>
      </c>
      <c r="O792">
        <v>0</v>
      </c>
      <c r="P792">
        <v>11.6</v>
      </c>
      <c r="Q792">
        <v>0</v>
      </c>
      <c r="R792">
        <v>0</v>
      </c>
      <c r="S792">
        <v>11.1</v>
      </c>
      <c r="T792">
        <v>11.1</v>
      </c>
      <c r="U792">
        <v>0</v>
      </c>
      <c r="V792">
        <v>1</v>
      </c>
      <c r="W792">
        <v>0</v>
      </c>
      <c r="X792">
        <v>11.8</v>
      </c>
      <c r="Y792">
        <v>0</v>
      </c>
      <c r="Z792">
        <v>11.4</v>
      </c>
      <c r="AA792">
        <v>0</v>
      </c>
      <c r="AB792">
        <v>11.5</v>
      </c>
      <c r="AC792">
        <v>11.6</v>
      </c>
      <c r="AD792">
        <v>0</v>
      </c>
      <c r="AE792">
        <v>0</v>
      </c>
      <c r="AF792">
        <v>0</v>
      </c>
      <c r="AG792">
        <v>11.1</v>
      </c>
      <c r="AH792">
        <v>0</v>
      </c>
      <c r="AI792">
        <v>11.2</v>
      </c>
      <c r="AJ792">
        <v>22.6</v>
      </c>
      <c r="AK792">
        <v>23.6</v>
      </c>
      <c r="AL792">
        <v>0</v>
      </c>
      <c r="AM792">
        <v>0</v>
      </c>
      <c r="AN792">
        <v>0</v>
      </c>
      <c r="AO792">
        <v>0</v>
      </c>
      <c r="AP792">
        <v>1</v>
      </c>
      <c r="AQ792">
        <v>0</v>
      </c>
      <c r="AR792">
        <v>0</v>
      </c>
      <c r="AS792">
        <v>0</v>
      </c>
      <c r="AT792">
        <v>11.2</v>
      </c>
      <c r="AU792">
        <v>0</v>
      </c>
      <c r="AV792">
        <v>11.2</v>
      </c>
      <c r="AW792">
        <v>22.6</v>
      </c>
      <c r="AX792">
        <v>0</v>
      </c>
      <c r="AY792">
        <v>0</v>
      </c>
      <c r="AZ792">
        <v>0</v>
      </c>
      <c r="BA792">
        <v>0</v>
      </c>
      <c r="BB792">
        <v>0</v>
      </c>
      <c r="BC792">
        <v>1</v>
      </c>
      <c r="BD792">
        <v>0</v>
      </c>
      <c r="BE792">
        <v>11.1</v>
      </c>
      <c r="BF792">
        <v>11.1</v>
      </c>
      <c r="BG792">
        <v>0</v>
      </c>
      <c r="BH792">
        <v>11.2</v>
      </c>
      <c r="BI792">
        <v>1</v>
      </c>
      <c r="BJ792">
        <v>11.3</v>
      </c>
      <c r="BK792">
        <v>11.1</v>
      </c>
    </row>
    <row r="793" spans="1:63" x14ac:dyDescent="0.25">
      <c r="A793">
        <v>9</v>
      </c>
      <c r="B793" s="1">
        <v>9204</v>
      </c>
      <c r="C793" t="s">
        <v>762</v>
      </c>
      <c r="D793" t="s">
        <v>1649</v>
      </c>
      <c r="E793">
        <v>4</v>
      </c>
      <c r="F793" t="s">
        <v>13369</v>
      </c>
      <c r="G793">
        <v>220104005</v>
      </c>
      <c r="H793">
        <v>220104</v>
      </c>
      <c r="I793" t="s">
        <v>13768</v>
      </c>
      <c r="J793" t="s">
        <v>10393</v>
      </c>
      <c r="K793">
        <v>4</v>
      </c>
      <c r="L793">
        <v>0</v>
      </c>
      <c r="M793">
        <v>0</v>
      </c>
      <c r="N793">
        <v>0</v>
      </c>
      <c r="O793">
        <v>0</v>
      </c>
      <c r="P793">
        <v>1</v>
      </c>
      <c r="Q793">
        <v>0</v>
      </c>
      <c r="R793">
        <v>0</v>
      </c>
      <c r="S793">
        <v>0</v>
      </c>
      <c r="T793">
        <v>0</v>
      </c>
      <c r="U793">
        <v>0</v>
      </c>
      <c r="V793">
        <v>1</v>
      </c>
      <c r="W793">
        <v>0</v>
      </c>
      <c r="X793">
        <v>0</v>
      </c>
      <c r="Y793">
        <v>0</v>
      </c>
      <c r="Z793">
        <v>0</v>
      </c>
      <c r="AA793">
        <v>0</v>
      </c>
      <c r="AB793">
        <v>0</v>
      </c>
      <c r="AC793">
        <v>1</v>
      </c>
      <c r="AD793">
        <v>0</v>
      </c>
      <c r="AE793">
        <v>0</v>
      </c>
      <c r="AF793">
        <v>0</v>
      </c>
      <c r="AG793">
        <v>0</v>
      </c>
      <c r="AH793">
        <v>0</v>
      </c>
      <c r="AI793">
        <v>1</v>
      </c>
      <c r="AJ793">
        <v>0</v>
      </c>
      <c r="AK793">
        <v>0</v>
      </c>
      <c r="AL793">
        <v>0</v>
      </c>
      <c r="AM793">
        <v>0</v>
      </c>
      <c r="AN793">
        <v>0</v>
      </c>
      <c r="AO793">
        <v>11.5</v>
      </c>
      <c r="AP793">
        <v>1</v>
      </c>
      <c r="AQ793">
        <v>11.6</v>
      </c>
      <c r="AR793">
        <v>0</v>
      </c>
      <c r="AS793">
        <v>0</v>
      </c>
      <c r="AT793">
        <v>0</v>
      </c>
      <c r="AU793">
        <v>0</v>
      </c>
      <c r="AV793">
        <v>1</v>
      </c>
      <c r="AW793">
        <v>0</v>
      </c>
      <c r="AX793">
        <v>0</v>
      </c>
      <c r="AY793">
        <v>0</v>
      </c>
      <c r="AZ793">
        <v>0</v>
      </c>
      <c r="BA793">
        <v>0</v>
      </c>
      <c r="BB793">
        <v>0</v>
      </c>
      <c r="BC793">
        <v>1</v>
      </c>
      <c r="BD793">
        <v>0</v>
      </c>
      <c r="BE793">
        <v>0</v>
      </c>
      <c r="BF793">
        <v>0</v>
      </c>
      <c r="BG793">
        <v>0</v>
      </c>
      <c r="BH793">
        <v>11.2</v>
      </c>
      <c r="BI793">
        <v>1</v>
      </c>
      <c r="BJ793">
        <v>0</v>
      </c>
      <c r="BK793">
        <v>0</v>
      </c>
    </row>
    <row r="794" spans="1:63" x14ac:dyDescent="0.25">
      <c r="A794">
        <v>9</v>
      </c>
      <c r="B794" s="1">
        <v>9205</v>
      </c>
      <c r="C794" t="s">
        <v>762</v>
      </c>
      <c r="D794" t="s">
        <v>1652</v>
      </c>
      <c r="E794">
        <v>1</v>
      </c>
      <c r="F794" t="s">
        <v>13767</v>
      </c>
      <c r="G794">
        <v>220104005</v>
      </c>
      <c r="H794">
        <v>220104</v>
      </c>
      <c r="I794" t="s">
        <v>13768</v>
      </c>
      <c r="J794" t="s">
        <v>10393</v>
      </c>
      <c r="K794">
        <v>1</v>
      </c>
      <c r="L794">
        <v>0</v>
      </c>
      <c r="M794">
        <v>0</v>
      </c>
      <c r="N794">
        <v>0</v>
      </c>
      <c r="O794">
        <v>0</v>
      </c>
      <c r="P794">
        <v>1</v>
      </c>
      <c r="Q794">
        <v>0</v>
      </c>
      <c r="R794">
        <v>0</v>
      </c>
      <c r="S794">
        <v>0</v>
      </c>
      <c r="T794">
        <v>0</v>
      </c>
      <c r="U794">
        <v>9.1</v>
      </c>
      <c r="V794">
        <v>1</v>
      </c>
      <c r="W794">
        <v>9.1</v>
      </c>
      <c r="X794">
        <v>0</v>
      </c>
      <c r="Y794">
        <v>0</v>
      </c>
      <c r="Z794">
        <v>0</v>
      </c>
      <c r="AA794">
        <v>0</v>
      </c>
      <c r="AB794">
        <v>0</v>
      </c>
      <c r="AC794">
        <v>1</v>
      </c>
      <c r="AD794">
        <v>0</v>
      </c>
      <c r="AE794">
        <v>0</v>
      </c>
      <c r="AF794">
        <v>0</v>
      </c>
      <c r="AG794">
        <v>0</v>
      </c>
      <c r="AH794">
        <v>0</v>
      </c>
      <c r="AI794">
        <v>1</v>
      </c>
      <c r="AJ794">
        <v>0</v>
      </c>
      <c r="AK794">
        <v>9.1</v>
      </c>
      <c r="AL794">
        <v>0</v>
      </c>
      <c r="AM794">
        <v>0</v>
      </c>
      <c r="AN794">
        <v>0</v>
      </c>
      <c r="AO794">
        <v>0</v>
      </c>
      <c r="AP794">
        <v>1</v>
      </c>
      <c r="AQ794">
        <v>0</v>
      </c>
      <c r="AR794">
        <v>0</v>
      </c>
      <c r="AS794">
        <v>0</v>
      </c>
      <c r="AT794">
        <v>0</v>
      </c>
      <c r="AU794">
        <v>0</v>
      </c>
      <c r="AV794">
        <v>1</v>
      </c>
      <c r="AW794">
        <v>16.7</v>
      </c>
      <c r="AX794">
        <v>0</v>
      </c>
      <c r="AY794">
        <v>0</v>
      </c>
      <c r="AZ794">
        <v>0</v>
      </c>
      <c r="BA794">
        <v>0</v>
      </c>
      <c r="BB794">
        <v>0</v>
      </c>
      <c r="BC794">
        <v>1</v>
      </c>
      <c r="BD794">
        <v>9.3000000000000007</v>
      </c>
      <c r="BE794">
        <v>0</v>
      </c>
      <c r="BF794">
        <v>0</v>
      </c>
      <c r="BG794">
        <v>0</v>
      </c>
      <c r="BH794">
        <v>0</v>
      </c>
      <c r="BI794">
        <v>1</v>
      </c>
      <c r="BJ794">
        <v>0</v>
      </c>
      <c r="BK794">
        <v>0</v>
      </c>
    </row>
    <row r="795" spans="1:63" x14ac:dyDescent="0.25">
      <c r="A795">
        <v>9</v>
      </c>
      <c r="B795" s="1">
        <v>9205</v>
      </c>
      <c r="C795" t="s">
        <v>762</v>
      </c>
      <c r="D795" t="s">
        <v>1652</v>
      </c>
      <c r="E795">
        <v>2</v>
      </c>
      <c r="F795" t="s">
        <v>13769</v>
      </c>
      <c r="G795">
        <v>220104005</v>
      </c>
      <c r="H795">
        <v>220104</v>
      </c>
      <c r="I795" t="s">
        <v>13768</v>
      </c>
      <c r="J795" t="s">
        <v>10393</v>
      </c>
      <c r="K795">
        <v>2</v>
      </c>
      <c r="L795">
        <v>0</v>
      </c>
      <c r="M795">
        <v>0</v>
      </c>
      <c r="N795">
        <v>0</v>
      </c>
      <c r="O795">
        <v>0</v>
      </c>
      <c r="P795">
        <v>1</v>
      </c>
      <c r="Q795">
        <v>0</v>
      </c>
      <c r="R795">
        <v>0</v>
      </c>
      <c r="S795">
        <v>17.100000000000001</v>
      </c>
      <c r="T795">
        <v>8.5</v>
      </c>
      <c r="U795">
        <v>8.4</v>
      </c>
      <c r="V795">
        <v>8.4</v>
      </c>
      <c r="W795">
        <v>8.4</v>
      </c>
      <c r="X795">
        <v>0</v>
      </c>
      <c r="Y795">
        <v>0</v>
      </c>
      <c r="Z795">
        <v>0</v>
      </c>
      <c r="AA795">
        <v>9.4</v>
      </c>
      <c r="AB795">
        <v>0</v>
      </c>
      <c r="AC795">
        <v>9.3000000000000007</v>
      </c>
      <c r="AD795">
        <v>0</v>
      </c>
      <c r="AE795">
        <v>0</v>
      </c>
      <c r="AF795">
        <v>8.5</v>
      </c>
      <c r="AG795">
        <v>0</v>
      </c>
      <c r="AH795">
        <v>0</v>
      </c>
      <c r="AI795">
        <v>1</v>
      </c>
      <c r="AJ795">
        <v>0</v>
      </c>
      <c r="AK795">
        <v>9.1</v>
      </c>
      <c r="AL795">
        <v>0</v>
      </c>
      <c r="AM795">
        <v>9.4</v>
      </c>
      <c r="AN795">
        <v>0</v>
      </c>
      <c r="AO795">
        <v>0</v>
      </c>
      <c r="AP795">
        <v>9.3000000000000007</v>
      </c>
      <c r="AQ795">
        <v>9.3000000000000007</v>
      </c>
      <c r="AR795">
        <v>0</v>
      </c>
      <c r="AS795">
        <v>0</v>
      </c>
      <c r="AT795">
        <v>0</v>
      </c>
      <c r="AU795">
        <v>0</v>
      </c>
      <c r="AV795">
        <v>1</v>
      </c>
      <c r="AW795">
        <v>25.1</v>
      </c>
      <c r="AX795">
        <v>0</v>
      </c>
      <c r="AY795">
        <v>0</v>
      </c>
      <c r="AZ795">
        <v>9.4</v>
      </c>
      <c r="BA795">
        <v>0</v>
      </c>
      <c r="BB795">
        <v>9.3000000000000007</v>
      </c>
      <c r="BC795">
        <v>9.3000000000000007</v>
      </c>
      <c r="BD795">
        <v>18.5</v>
      </c>
      <c r="BE795">
        <v>17.100000000000001</v>
      </c>
      <c r="BF795">
        <v>0</v>
      </c>
      <c r="BG795">
        <v>0</v>
      </c>
      <c r="BH795">
        <v>0</v>
      </c>
      <c r="BI795">
        <v>8.4</v>
      </c>
      <c r="BJ795">
        <v>8.4</v>
      </c>
      <c r="BK795">
        <v>8.5</v>
      </c>
    </row>
    <row r="796" spans="1:63" x14ac:dyDescent="0.25">
      <c r="A796">
        <v>9</v>
      </c>
      <c r="B796" s="1">
        <v>9205</v>
      </c>
      <c r="C796" t="s">
        <v>762</v>
      </c>
      <c r="D796" t="s">
        <v>1652</v>
      </c>
      <c r="E796">
        <v>3</v>
      </c>
      <c r="F796" t="s">
        <v>13367</v>
      </c>
      <c r="G796">
        <v>220104005</v>
      </c>
      <c r="H796">
        <v>220104</v>
      </c>
      <c r="I796" t="s">
        <v>13768</v>
      </c>
      <c r="J796" t="s">
        <v>10393</v>
      </c>
      <c r="K796">
        <v>3</v>
      </c>
      <c r="L796">
        <v>0</v>
      </c>
      <c r="M796">
        <v>0</v>
      </c>
      <c r="N796">
        <v>0</v>
      </c>
      <c r="O796">
        <v>0</v>
      </c>
      <c r="P796">
        <v>1</v>
      </c>
      <c r="Q796">
        <v>0</v>
      </c>
      <c r="R796">
        <v>0</v>
      </c>
      <c r="S796">
        <v>17.100000000000001</v>
      </c>
      <c r="T796">
        <v>8.5</v>
      </c>
      <c r="U796">
        <v>0</v>
      </c>
      <c r="V796">
        <v>8.4</v>
      </c>
      <c r="W796">
        <v>0</v>
      </c>
      <c r="X796">
        <v>0</v>
      </c>
      <c r="Y796">
        <v>0</v>
      </c>
      <c r="Z796">
        <v>0</v>
      </c>
      <c r="AA796">
        <v>9.4</v>
      </c>
      <c r="AB796">
        <v>0</v>
      </c>
      <c r="AC796">
        <v>9.3000000000000007</v>
      </c>
      <c r="AD796">
        <v>0</v>
      </c>
      <c r="AE796">
        <v>0</v>
      </c>
      <c r="AF796">
        <v>8.5</v>
      </c>
      <c r="AG796">
        <v>0</v>
      </c>
      <c r="AH796">
        <v>0</v>
      </c>
      <c r="AI796">
        <v>1</v>
      </c>
      <c r="AJ796">
        <v>0</v>
      </c>
      <c r="AK796">
        <v>0</v>
      </c>
      <c r="AL796">
        <v>0</v>
      </c>
      <c r="AM796">
        <v>9.4</v>
      </c>
      <c r="AN796">
        <v>0</v>
      </c>
      <c r="AO796">
        <v>0</v>
      </c>
      <c r="AP796">
        <v>9.3000000000000007</v>
      </c>
      <c r="AQ796">
        <v>9.3000000000000007</v>
      </c>
      <c r="AR796">
        <v>0</v>
      </c>
      <c r="AS796">
        <v>0</v>
      </c>
      <c r="AT796">
        <v>0</v>
      </c>
      <c r="AU796">
        <v>0</v>
      </c>
      <c r="AV796">
        <v>1</v>
      </c>
      <c r="AW796">
        <v>8.4</v>
      </c>
      <c r="AX796">
        <v>0</v>
      </c>
      <c r="AY796">
        <v>0</v>
      </c>
      <c r="AZ796">
        <v>9.4</v>
      </c>
      <c r="BA796">
        <v>0</v>
      </c>
      <c r="BB796">
        <v>9.3000000000000007</v>
      </c>
      <c r="BC796">
        <v>9.3000000000000007</v>
      </c>
      <c r="BD796">
        <v>9.3000000000000007</v>
      </c>
      <c r="BE796">
        <v>17.100000000000001</v>
      </c>
      <c r="BF796">
        <v>0</v>
      </c>
      <c r="BG796">
        <v>0</v>
      </c>
      <c r="BH796">
        <v>0</v>
      </c>
      <c r="BI796">
        <v>8.4</v>
      </c>
      <c r="BJ796">
        <v>8.4</v>
      </c>
      <c r="BK796">
        <v>8.5</v>
      </c>
    </row>
    <row r="797" spans="1:63" x14ac:dyDescent="0.25">
      <c r="A797">
        <v>9</v>
      </c>
      <c r="B797" s="1">
        <v>9205</v>
      </c>
      <c r="C797" t="s">
        <v>762</v>
      </c>
      <c r="D797" t="s">
        <v>1652</v>
      </c>
      <c r="E797">
        <v>4</v>
      </c>
      <c r="F797" t="s">
        <v>13369</v>
      </c>
      <c r="G797">
        <v>220104005</v>
      </c>
      <c r="H797">
        <v>220104</v>
      </c>
      <c r="I797" t="s">
        <v>13768</v>
      </c>
      <c r="J797" t="s">
        <v>10393</v>
      </c>
      <c r="K797">
        <v>4</v>
      </c>
      <c r="L797">
        <v>0</v>
      </c>
      <c r="M797">
        <v>0</v>
      </c>
      <c r="N797">
        <v>0</v>
      </c>
      <c r="O797">
        <v>0</v>
      </c>
      <c r="P797">
        <v>1</v>
      </c>
      <c r="Q797">
        <v>0</v>
      </c>
      <c r="R797">
        <v>0</v>
      </c>
      <c r="S797">
        <v>0</v>
      </c>
      <c r="T797">
        <v>0</v>
      </c>
      <c r="U797">
        <v>8.4</v>
      </c>
      <c r="V797">
        <v>1</v>
      </c>
      <c r="W797">
        <v>8.4</v>
      </c>
      <c r="X797">
        <v>0</v>
      </c>
      <c r="Y797">
        <v>0</v>
      </c>
      <c r="Z797">
        <v>0</v>
      </c>
      <c r="AA797">
        <v>0</v>
      </c>
      <c r="AB797">
        <v>0</v>
      </c>
      <c r="AC797">
        <v>1</v>
      </c>
      <c r="AD797">
        <v>0</v>
      </c>
      <c r="AE797">
        <v>0</v>
      </c>
      <c r="AF797">
        <v>0</v>
      </c>
      <c r="AG797">
        <v>0</v>
      </c>
      <c r="AH797">
        <v>0</v>
      </c>
      <c r="AI797">
        <v>1</v>
      </c>
      <c r="AJ797">
        <v>0</v>
      </c>
      <c r="AK797">
        <v>9.1</v>
      </c>
      <c r="AL797">
        <v>0</v>
      </c>
      <c r="AM797">
        <v>0</v>
      </c>
      <c r="AN797">
        <v>0</v>
      </c>
      <c r="AO797">
        <v>0</v>
      </c>
      <c r="AP797">
        <v>1</v>
      </c>
      <c r="AQ797">
        <v>0</v>
      </c>
      <c r="AR797">
        <v>0</v>
      </c>
      <c r="AS797">
        <v>0</v>
      </c>
      <c r="AT797">
        <v>0</v>
      </c>
      <c r="AU797">
        <v>0</v>
      </c>
      <c r="AV797">
        <v>1</v>
      </c>
      <c r="AW797">
        <v>16.7</v>
      </c>
      <c r="AX797">
        <v>0</v>
      </c>
      <c r="AY797">
        <v>0</v>
      </c>
      <c r="AZ797">
        <v>0</v>
      </c>
      <c r="BA797">
        <v>0</v>
      </c>
      <c r="BB797">
        <v>0</v>
      </c>
      <c r="BC797">
        <v>1</v>
      </c>
      <c r="BD797">
        <v>9.3000000000000007</v>
      </c>
      <c r="BE797">
        <v>0</v>
      </c>
      <c r="BF797">
        <v>0</v>
      </c>
      <c r="BG797">
        <v>0</v>
      </c>
      <c r="BH797">
        <v>0</v>
      </c>
      <c r="BI797">
        <v>1</v>
      </c>
      <c r="BJ797">
        <v>0</v>
      </c>
      <c r="BK797">
        <v>0</v>
      </c>
    </row>
    <row r="798" spans="1:63" x14ac:dyDescent="0.25">
      <c r="A798">
        <v>9</v>
      </c>
      <c r="B798" s="1">
        <v>9206</v>
      </c>
      <c r="C798" t="s">
        <v>762</v>
      </c>
      <c r="D798" t="s">
        <v>1655</v>
      </c>
      <c r="E798">
        <v>1</v>
      </c>
      <c r="F798" t="s">
        <v>13767</v>
      </c>
      <c r="G798">
        <v>220104005</v>
      </c>
      <c r="H798">
        <v>220104</v>
      </c>
      <c r="I798" t="s">
        <v>13768</v>
      </c>
      <c r="J798" t="s">
        <v>10393</v>
      </c>
      <c r="K798">
        <v>1</v>
      </c>
      <c r="L798">
        <v>0</v>
      </c>
      <c r="M798">
        <v>0</v>
      </c>
      <c r="N798">
        <v>0</v>
      </c>
      <c r="O798">
        <v>13.1</v>
      </c>
      <c r="P798">
        <v>1</v>
      </c>
      <c r="Q798">
        <v>0</v>
      </c>
      <c r="R798">
        <v>0</v>
      </c>
      <c r="S798">
        <v>0</v>
      </c>
      <c r="T798">
        <v>0</v>
      </c>
      <c r="U798">
        <v>0</v>
      </c>
      <c r="V798">
        <v>1</v>
      </c>
      <c r="W798">
        <v>0</v>
      </c>
      <c r="X798">
        <v>0</v>
      </c>
      <c r="Y798">
        <v>0</v>
      </c>
      <c r="Z798">
        <v>0</v>
      </c>
      <c r="AA798">
        <v>0</v>
      </c>
      <c r="AB798">
        <v>0</v>
      </c>
      <c r="AC798">
        <v>1</v>
      </c>
      <c r="AD798">
        <v>0</v>
      </c>
      <c r="AE798">
        <v>0</v>
      </c>
      <c r="AF798">
        <v>13.3</v>
      </c>
      <c r="AG798">
        <v>0</v>
      </c>
      <c r="AH798">
        <v>0</v>
      </c>
      <c r="AI798">
        <v>1</v>
      </c>
      <c r="AJ798">
        <v>0</v>
      </c>
      <c r="AK798">
        <v>0</v>
      </c>
      <c r="AL798">
        <v>0</v>
      </c>
      <c r="AM798">
        <v>0</v>
      </c>
      <c r="AN798">
        <v>0</v>
      </c>
      <c r="AO798">
        <v>0</v>
      </c>
      <c r="AP798">
        <v>1</v>
      </c>
      <c r="AQ798">
        <v>0</v>
      </c>
      <c r="AR798">
        <v>0</v>
      </c>
      <c r="AS798">
        <v>0</v>
      </c>
      <c r="AT798">
        <v>0</v>
      </c>
      <c r="AU798">
        <v>0</v>
      </c>
      <c r="AV798">
        <v>1</v>
      </c>
      <c r="AW798">
        <v>0</v>
      </c>
      <c r="AX798">
        <v>0</v>
      </c>
      <c r="AY798">
        <v>0</v>
      </c>
      <c r="AZ798">
        <v>0</v>
      </c>
      <c r="BA798">
        <v>0</v>
      </c>
      <c r="BB798">
        <v>0</v>
      </c>
      <c r="BC798">
        <v>13.2</v>
      </c>
      <c r="BD798">
        <v>0</v>
      </c>
      <c r="BE798">
        <v>0</v>
      </c>
      <c r="BF798">
        <v>0</v>
      </c>
      <c r="BG798">
        <v>0</v>
      </c>
      <c r="BH798">
        <v>0</v>
      </c>
      <c r="BI798">
        <v>1</v>
      </c>
      <c r="BJ798">
        <v>0</v>
      </c>
      <c r="BK798">
        <v>0</v>
      </c>
    </row>
    <row r="799" spans="1:63" x14ac:dyDescent="0.25">
      <c r="A799">
        <v>9</v>
      </c>
      <c r="B799" s="1">
        <v>9206</v>
      </c>
      <c r="C799" t="s">
        <v>762</v>
      </c>
      <c r="D799" t="s">
        <v>1655</v>
      </c>
      <c r="E799">
        <v>2</v>
      </c>
      <c r="F799" t="s">
        <v>13769</v>
      </c>
      <c r="G799">
        <v>220104005</v>
      </c>
      <c r="H799">
        <v>220104</v>
      </c>
      <c r="I799" t="s">
        <v>13768</v>
      </c>
      <c r="J799" t="s">
        <v>10393</v>
      </c>
      <c r="K799">
        <v>2</v>
      </c>
      <c r="L799">
        <v>0</v>
      </c>
      <c r="M799">
        <v>0</v>
      </c>
      <c r="N799">
        <v>0</v>
      </c>
      <c r="O799">
        <v>13.1</v>
      </c>
      <c r="P799">
        <v>1</v>
      </c>
      <c r="Q799">
        <v>13.2</v>
      </c>
      <c r="R799">
        <v>0</v>
      </c>
      <c r="S799">
        <v>0</v>
      </c>
      <c r="T799">
        <v>0</v>
      </c>
      <c r="U799">
        <v>0</v>
      </c>
      <c r="V799">
        <v>18.399999999999999</v>
      </c>
      <c r="W799">
        <v>0</v>
      </c>
      <c r="X799">
        <v>0</v>
      </c>
      <c r="Y799">
        <v>0</v>
      </c>
      <c r="Z799">
        <v>0</v>
      </c>
      <c r="AA799">
        <v>0</v>
      </c>
      <c r="AB799">
        <v>0</v>
      </c>
      <c r="AC799">
        <v>1</v>
      </c>
      <c r="AD799">
        <v>0</v>
      </c>
      <c r="AE799">
        <v>0</v>
      </c>
      <c r="AF799">
        <v>17.3</v>
      </c>
      <c r="AG799">
        <v>0</v>
      </c>
      <c r="AH799">
        <v>0</v>
      </c>
      <c r="AI799">
        <v>18.5</v>
      </c>
      <c r="AJ799">
        <v>0</v>
      </c>
      <c r="AK799">
        <v>0</v>
      </c>
      <c r="AL799">
        <v>0</v>
      </c>
      <c r="AM799">
        <v>0</v>
      </c>
      <c r="AN799">
        <v>0</v>
      </c>
      <c r="AO799">
        <v>0</v>
      </c>
      <c r="AP799">
        <v>1</v>
      </c>
      <c r="AQ799">
        <v>0</v>
      </c>
      <c r="AR799">
        <v>0</v>
      </c>
      <c r="AS799">
        <v>0</v>
      </c>
      <c r="AT799">
        <v>0</v>
      </c>
      <c r="AU799">
        <v>0</v>
      </c>
      <c r="AV799">
        <v>1</v>
      </c>
      <c r="AW799">
        <v>0</v>
      </c>
      <c r="AX799">
        <v>13.3</v>
      </c>
      <c r="AY799">
        <v>0</v>
      </c>
      <c r="AZ799">
        <v>26.1</v>
      </c>
      <c r="BA799">
        <v>0</v>
      </c>
      <c r="BB799">
        <v>0</v>
      </c>
      <c r="BC799">
        <v>26.4</v>
      </c>
      <c r="BD799">
        <v>0</v>
      </c>
      <c r="BE799">
        <v>0</v>
      </c>
      <c r="BF799">
        <v>0</v>
      </c>
      <c r="BG799">
        <v>0</v>
      </c>
      <c r="BH799">
        <v>0</v>
      </c>
      <c r="BI799">
        <v>1</v>
      </c>
      <c r="BJ799">
        <v>0</v>
      </c>
      <c r="BK799">
        <v>0</v>
      </c>
    </row>
    <row r="800" spans="1:63" x14ac:dyDescent="0.25">
      <c r="A800">
        <v>9</v>
      </c>
      <c r="B800" s="1">
        <v>9206</v>
      </c>
      <c r="C800" t="s">
        <v>762</v>
      </c>
      <c r="D800" t="s">
        <v>1655</v>
      </c>
      <c r="E800">
        <v>3</v>
      </c>
      <c r="F800" t="s">
        <v>13367</v>
      </c>
      <c r="G800">
        <v>220104005</v>
      </c>
      <c r="H800">
        <v>220104</v>
      </c>
      <c r="I800" t="s">
        <v>13768</v>
      </c>
      <c r="J800" t="s">
        <v>10393</v>
      </c>
      <c r="K800">
        <v>3</v>
      </c>
      <c r="L800">
        <v>0</v>
      </c>
      <c r="M800">
        <v>0</v>
      </c>
      <c r="N800">
        <v>0</v>
      </c>
      <c r="O800">
        <v>0</v>
      </c>
      <c r="P800">
        <v>1</v>
      </c>
      <c r="Q800">
        <v>13.2</v>
      </c>
      <c r="R800">
        <v>0</v>
      </c>
      <c r="S800">
        <v>0</v>
      </c>
      <c r="T800">
        <v>0</v>
      </c>
      <c r="U800">
        <v>0</v>
      </c>
      <c r="V800">
        <v>18.399999999999999</v>
      </c>
      <c r="W800">
        <v>0</v>
      </c>
      <c r="X800">
        <v>0</v>
      </c>
      <c r="Y800">
        <v>0</v>
      </c>
      <c r="Z800">
        <v>0</v>
      </c>
      <c r="AA800">
        <v>0</v>
      </c>
      <c r="AB800">
        <v>0</v>
      </c>
      <c r="AC800">
        <v>1</v>
      </c>
      <c r="AD800">
        <v>0</v>
      </c>
      <c r="AE800">
        <v>0</v>
      </c>
      <c r="AF800">
        <v>0</v>
      </c>
      <c r="AG800">
        <v>0</v>
      </c>
      <c r="AH800">
        <v>0</v>
      </c>
      <c r="AI800">
        <v>18.5</v>
      </c>
      <c r="AJ800">
        <v>0</v>
      </c>
      <c r="AK800">
        <v>0</v>
      </c>
      <c r="AL800">
        <v>0</v>
      </c>
      <c r="AM800">
        <v>0</v>
      </c>
      <c r="AN800">
        <v>0</v>
      </c>
      <c r="AO800">
        <v>0</v>
      </c>
      <c r="AP800">
        <v>1</v>
      </c>
      <c r="AQ800">
        <v>0</v>
      </c>
      <c r="AR800">
        <v>0</v>
      </c>
      <c r="AS800">
        <v>0</v>
      </c>
      <c r="AT800">
        <v>0</v>
      </c>
      <c r="AU800">
        <v>0</v>
      </c>
      <c r="AV800">
        <v>1</v>
      </c>
      <c r="AW800">
        <v>0</v>
      </c>
      <c r="AX800">
        <v>13.3</v>
      </c>
      <c r="AY800">
        <v>0</v>
      </c>
      <c r="AZ800">
        <v>26.1</v>
      </c>
      <c r="BA800">
        <v>0</v>
      </c>
      <c r="BB800">
        <v>0</v>
      </c>
      <c r="BC800">
        <v>13.2</v>
      </c>
      <c r="BD800">
        <v>0</v>
      </c>
      <c r="BE800">
        <v>0</v>
      </c>
      <c r="BF800">
        <v>0</v>
      </c>
      <c r="BG800">
        <v>0</v>
      </c>
      <c r="BH800">
        <v>0</v>
      </c>
      <c r="BI800">
        <v>1</v>
      </c>
      <c r="BJ800">
        <v>0</v>
      </c>
      <c r="BK800">
        <v>0</v>
      </c>
    </row>
    <row r="801" spans="1:63" x14ac:dyDescent="0.25">
      <c r="A801">
        <v>9</v>
      </c>
      <c r="B801" s="1">
        <v>9206</v>
      </c>
      <c r="C801" t="s">
        <v>762</v>
      </c>
      <c r="D801" t="s">
        <v>1655</v>
      </c>
      <c r="E801">
        <v>4</v>
      </c>
      <c r="F801" t="s">
        <v>13369</v>
      </c>
      <c r="G801">
        <v>220104005</v>
      </c>
      <c r="H801">
        <v>220104</v>
      </c>
      <c r="I801" t="s">
        <v>13768</v>
      </c>
      <c r="J801" t="s">
        <v>10393</v>
      </c>
      <c r="K801">
        <v>4</v>
      </c>
      <c r="L801">
        <v>0</v>
      </c>
      <c r="M801">
        <v>0</v>
      </c>
      <c r="N801">
        <v>0</v>
      </c>
      <c r="O801">
        <v>13.1</v>
      </c>
      <c r="P801">
        <v>1</v>
      </c>
      <c r="Q801">
        <v>0</v>
      </c>
      <c r="R801">
        <v>0</v>
      </c>
      <c r="S801">
        <v>0</v>
      </c>
      <c r="T801">
        <v>0</v>
      </c>
      <c r="U801">
        <v>0</v>
      </c>
      <c r="V801">
        <v>1</v>
      </c>
      <c r="W801">
        <v>0</v>
      </c>
      <c r="X801">
        <v>0</v>
      </c>
      <c r="Y801">
        <v>0</v>
      </c>
      <c r="Z801">
        <v>0</v>
      </c>
      <c r="AA801">
        <v>0</v>
      </c>
      <c r="AB801">
        <v>0</v>
      </c>
      <c r="AC801">
        <v>1</v>
      </c>
      <c r="AD801">
        <v>0</v>
      </c>
      <c r="AE801">
        <v>0</v>
      </c>
      <c r="AF801">
        <v>17.3</v>
      </c>
      <c r="AG801">
        <v>0</v>
      </c>
      <c r="AH801">
        <v>0</v>
      </c>
      <c r="AI801">
        <v>1</v>
      </c>
      <c r="AJ801">
        <v>0</v>
      </c>
      <c r="AK801">
        <v>0</v>
      </c>
      <c r="AL801">
        <v>0</v>
      </c>
      <c r="AM801">
        <v>0</v>
      </c>
      <c r="AN801">
        <v>0</v>
      </c>
      <c r="AO801">
        <v>0</v>
      </c>
      <c r="AP801">
        <v>1</v>
      </c>
      <c r="AQ801">
        <v>0</v>
      </c>
      <c r="AR801">
        <v>0</v>
      </c>
      <c r="AS801">
        <v>0</v>
      </c>
      <c r="AT801">
        <v>0</v>
      </c>
      <c r="AU801">
        <v>0</v>
      </c>
      <c r="AV801">
        <v>1</v>
      </c>
      <c r="AW801">
        <v>0</v>
      </c>
      <c r="AX801">
        <v>0</v>
      </c>
      <c r="AY801">
        <v>0</v>
      </c>
      <c r="AZ801">
        <v>0</v>
      </c>
      <c r="BA801">
        <v>0</v>
      </c>
      <c r="BB801">
        <v>0</v>
      </c>
      <c r="BC801">
        <v>13.2</v>
      </c>
      <c r="BD801">
        <v>0</v>
      </c>
      <c r="BE801">
        <v>0</v>
      </c>
      <c r="BF801">
        <v>0</v>
      </c>
      <c r="BG801">
        <v>0</v>
      </c>
      <c r="BH801">
        <v>0</v>
      </c>
      <c r="BI801">
        <v>1</v>
      </c>
      <c r="BJ801">
        <v>0</v>
      </c>
      <c r="BK801">
        <v>0</v>
      </c>
    </row>
    <row r="802" spans="1:63" x14ac:dyDescent="0.25">
      <c r="A802">
        <v>9</v>
      </c>
      <c r="B802" s="1">
        <v>9207</v>
      </c>
      <c r="C802" t="s">
        <v>762</v>
      </c>
      <c r="D802" t="s">
        <v>1658</v>
      </c>
      <c r="E802">
        <v>1</v>
      </c>
      <c r="F802" t="s">
        <v>13767</v>
      </c>
      <c r="G802">
        <v>220104005</v>
      </c>
      <c r="H802">
        <v>220104</v>
      </c>
      <c r="I802" t="s">
        <v>13768</v>
      </c>
      <c r="J802" t="s">
        <v>10393</v>
      </c>
      <c r="K802">
        <v>1</v>
      </c>
      <c r="L802">
        <v>0</v>
      </c>
      <c r="M802">
        <v>0</v>
      </c>
      <c r="N802">
        <v>28.5</v>
      </c>
      <c r="O802">
        <v>0</v>
      </c>
      <c r="P802">
        <v>1</v>
      </c>
      <c r="Q802">
        <v>0</v>
      </c>
      <c r="R802">
        <v>0</v>
      </c>
      <c r="S802">
        <v>9.8000000000000007</v>
      </c>
      <c r="T802">
        <v>0</v>
      </c>
      <c r="U802">
        <v>0</v>
      </c>
      <c r="V802">
        <v>1</v>
      </c>
      <c r="W802">
        <v>9.9</v>
      </c>
      <c r="X802">
        <v>0</v>
      </c>
      <c r="Y802">
        <v>0</v>
      </c>
      <c r="Z802">
        <v>0</v>
      </c>
      <c r="AA802">
        <v>0</v>
      </c>
      <c r="AB802">
        <v>9.6</v>
      </c>
      <c r="AC802">
        <v>1</v>
      </c>
      <c r="AD802">
        <v>0</v>
      </c>
      <c r="AE802">
        <v>0</v>
      </c>
      <c r="AF802">
        <v>0</v>
      </c>
      <c r="AG802">
        <v>0</v>
      </c>
      <c r="AH802">
        <v>0</v>
      </c>
      <c r="AI802">
        <v>1</v>
      </c>
      <c r="AJ802">
        <v>0</v>
      </c>
      <c r="AK802">
        <v>0</v>
      </c>
      <c r="AL802">
        <v>0</v>
      </c>
      <c r="AM802">
        <v>0</v>
      </c>
      <c r="AN802">
        <v>0</v>
      </c>
      <c r="AO802">
        <v>9.6</v>
      </c>
      <c r="AP802">
        <v>9.6</v>
      </c>
      <c r="AQ802">
        <v>0</v>
      </c>
      <c r="AR802">
        <v>0</v>
      </c>
      <c r="AS802">
        <v>0</v>
      </c>
      <c r="AT802">
        <v>0</v>
      </c>
      <c r="AU802">
        <v>0</v>
      </c>
      <c r="AV802">
        <v>1</v>
      </c>
      <c r="AW802">
        <v>0</v>
      </c>
      <c r="AX802">
        <v>0</v>
      </c>
      <c r="AY802">
        <v>0</v>
      </c>
      <c r="AZ802">
        <v>0</v>
      </c>
      <c r="BA802">
        <v>0</v>
      </c>
      <c r="BB802">
        <v>0</v>
      </c>
      <c r="BC802">
        <v>1</v>
      </c>
      <c r="BD802">
        <v>0</v>
      </c>
      <c r="BE802">
        <v>0</v>
      </c>
      <c r="BF802">
        <v>0</v>
      </c>
      <c r="BG802">
        <v>0</v>
      </c>
      <c r="BH802">
        <v>0</v>
      </c>
      <c r="BI802">
        <v>1</v>
      </c>
      <c r="BJ802">
        <v>10.9</v>
      </c>
      <c r="BK802">
        <v>0</v>
      </c>
    </row>
    <row r="803" spans="1:63" x14ac:dyDescent="0.25">
      <c r="A803">
        <v>9</v>
      </c>
      <c r="B803" s="1">
        <v>9207</v>
      </c>
      <c r="C803" t="s">
        <v>762</v>
      </c>
      <c r="D803" t="s">
        <v>1658</v>
      </c>
      <c r="E803">
        <v>2</v>
      </c>
      <c r="F803" t="s">
        <v>13769</v>
      </c>
      <c r="G803">
        <v>220104005</v>
      </c>
      <c r="H803">
        <v>220104</v>
      </c>
      <c r="I803" t="s">
        <v>13768</v>
      </c>
      <c r="J803" t="s">
        <v>10393</v>
      </c>
      <c r="K803">
        <v>2</v>
      </c>
      <c r="L803">
        <v>0</v>
      </c>
      <c r="M803">
        <v>0</v>
      </c>
      <c r="N803">
        <v>38</v>
      </c>
      <c r="O803">
        <v>9.6</v>
      </c>
      <c r="P803">
        <v>1</v>
      </c>
      <c r="Q803">
        <v>0</v>
      </c>
      <c r="R803">
        <v>0</v>
      </c>
      <c r="S803">
        <v>10.199999999999999</v>
      </c>
      <c r="T803">
        <v>10.4</v>
      </c>
      <c r="U803">
        <v>10.5</v>
      </c>
      <c r="V803">
        <v>1</v>
      </c>
      <c r="W803">
        <v>10.8</v>
      </c>
      <c r="X803">
        <v>0</v>
      </c>
      <c r="Y803">
        <v>0</v>
      </c>
      <c r="Z803">
        <v>0</v>
      </c>
      <c r="AA803">
        <v>0</v>
      </c>
      <c r="AB803">
        <v>28.7</v>
      </c>
      <c r="AC803">
        <v>1</v>
      </c>
      <c r="AD803">
        <v>0</v>
      </c>
      <c r="AE803">
        <v>0</v>
      </c>
      <c r="AF803">
        <v>0</v>
      </c>
      <c r="AG803">
        <v>10.4</v>
      </c>
      <c r="AH803">
        <v>10.5</v>
      </c>
      <c r="AI803">
        <v>10.7</v>
      </c>
      <c r="AJ803">
        <v>0</v>
      </c>
      <c r="AK803">
        <v>10</v>
      </c>
      <c r="AL803">
        <v>0</v>
      </c>
      <c r="AM803">
        <v>0</v>
      </c>
      <c r="AN803">
        <v>0</v>
      </c>
      <c r="AO803">
        <v>9.6</v>
      </c>
      <c r="AP803">
        <v>19.2</v>
      </c>
      <c r="AQ803">
        <v>9.6999999999999993</v>
      </c>
      <c r="AR803">
        <v>0</v>
      </c>
      <c r="AS803">
        <v>0</v>
      </c>
      <c r="AT803">
        <v>0</v>
      </c>
      <c r="AU803">
        <v>0</v>
      </c>
      <c r="AV803">
        <v>1</v>
      </c>
      <c r="AW803">
        <v>0</v>
      </c>
      <c r="AX803">
        <v>0</v>
      </c>
      <c r="AY803">
        <v>9.3000000000000007</v>
      </c>
      <c r="AZ803">
        <v>0</v>
      </c>
      <c r="BA803">
        <v>9.5</v>
      </c>
      <c r="BB803">
        <v>0</v>
      </c>
      <c r="BC803">
        <v>9.6</v>
      </c>
      <c r="BD803">
        <v>0</v>
      </c>
      <c r="BE803">
        <v>10.199999999999999</v>
      </c>
      <c r="BF803">
        <v>10.3</v>
      </c>
      <c r="BG803">
        <v>0</v>
      </c>
      <c r="BH803">
        <v>10.6</v>
      </c>
      <c r="BI803">
        <v>10.8</v>
      </c>
      <c r="BJ803">
        <v>10.9</v>
      </c>
      <c r="BK803">
        <v>10.4</v>
      </c>
    </row>
    <row r="804" spans="1:63" x14ac:dyDescent="0.25">
      <c r="A804">
        <v>9</v>
      </c>
      <c r="B804" s="1">
        <v>9207</v>
      </c>
      <c r="C804" t="s">
        <v>762</v>
      </c>
      <c r="D804" t="s">
        <v>1658</v>
      </c>
      <c r="E804">
        <v>3</v>
      </c>
      <c r="F804" t="s">
        <v>13367</v>
      </c>
      <c r="G804">
        <v>220104005</v>
      </c>
      <c r="H804">
        <v>220104</v>
      </c>
      <c r="I804" t="s">
        <v>13768</v>
      </c>
      <c r="J804" t="s">
        <v>10393</v>
      </c>
      <c r="K804">
        <v>3</v>
      </c>
      <c r="L804">
        <v>0</v>
      </c>
      <c r="M804">
        <v>0</v>
      </c>
      <c r="N804">
        <v>9.5</v>
      </c>
      <c r="O804">
        <v>9.6</v>
      </c>
      <c r="P804">
        <v>1</v>
      </c>
      <c r="Q804">
        <v>0</v>
      </c>
      <c r="R804">
        <v>0</v>
      </c>
      <c r="S804">
        <v>0</v>
      </c>
      <c r="T804">
        <v>10.4</v>
      </c>
      <c r="U804">
        <v>10.5</v>
      </c>
      <c r="V804">
        <v>1</v>
      </c>
      <c r="W804">
        <v>0</v>
      </c>
      <c r="X804">
        <v>0</v>
      </c>
      <c r="Y804">
        <v>0</v>
      </c>
      <c r="Z804">
        <v>0</v>
      </c>
      <c r="AA804">
        <v>0</v>
      </c>
      <c r="AB804">
        <v>19.100000000000001</v>
      </c>
      <c r="AC804">
        <v>1</v>
      </c>
      <c r="AD804">
        <v>0</v>
      </c>
      <c r="AE804">
        <v>0</v>
      </c>
      <c r="AF804">
        <v>0</v>
      </c>
      <c r="AG804">
        <v>10.4</v>
      </c>
      <c r="AH804">
        <v>10.5</v>
      </c>
      <c r="AI804">
        <v>10.7</v>
      </c>
      <c r="AJ804">
        <v>0</v>
      </c>
      <c r="AK804">
        <v>10</v>
      </c>
      <c r="AL804">
        <v>0</v>
      </c>
      <c r="AM804">
        <v>0</v>
      </c>
      <c r="AN804">
        <v>0</v>
      </c>
      <c r="AO804">
        <v>0</v>
      </c>
      <c r="AP804">
        <v>9.6</v>
      </c>
      <c r="AQ804">
        <v>9.6999999999999993</v>
      </c>
      <c r="AR804">
        <v>0</v>
      </c>
      <c r="AS804">
        <v>0</v>
      </c>
      <c r="AT804">
        <v>0</v>
      </c>
      <c r="AU804">
        <v>0</v>
      </c>
      <c r="AV804">
        <v>1</v>
      </c>
      <c r="AW804">
        <v>0</v>
      </c>
      <c r="AX804">
        <v>0</v>
      </c>
      <c r="AY804">
        <v>9.3000000000000007</v>
      </c>
      <c r="AZ804">
        <v>0</v>
      </c>
      <c r="BA804">
        <v>9.5</v>
      </c>
      <c r="BB804">
        <v>0</v>
      </c>
      <c r="BC804">
        <v>9.6</v>
      </c>
      <c r="BD804">
        <v>0</v>
      </c>
      <c r="BE804">
        <v>10.199999999999999</v>
      </c>
      <c r="BF804">
        <v>10.3</v>
      </c>
      <c r="BG804">
        <v>0</v>
      </c>
      <c r="BH804">
        <v>10.6</v>
      </c>
      <c r="BI804">
        <v>10.8</v>
      </c>
      <c r="BJ804">
        <v>0</v>
      </c>
      <c r="BK804">
        <v>10.4</v>
      </c>
    </row>
    <row r="805" spans="1:63" x14ac:dyDescent="0.25">
      <c r="A805">
        <v>9</v>
      </c>
      <c r="B805" s="1">
        <v>9207</v>
      </c>
      <c r="C805" t="s">
        <v>762</v>
      </c>
      <c r="D805" t="s">
        <v>1658</v>
      </c>
      <c r="E805">
        <v>4</v>
      </c>
      <c r="F805" t="s">
        <v>13369</v>
      </c>
      <c r="G805">
        <v>220104005</v>
      </c>
      <c r="H805">
        <v>220104</v>
      </c>
      <c r="I805" t="s">
        <v>13768</v>
      </c>
      <c r="J805" t="s">
        <v>10393</v>
      </c>
      <c r="K805">
        <v>4</v>
      </c>
      <c r="L805">
        <v>0</v>
      </c>
      <c r="M805">
        <v>0</v>
      </c>
      <c r="N805">
        <v>28.5</v>
      </c>
      <c r="O805">
        <v>0</v>
      </c>
      <c r="P805">
        <v>1</v>
      </c>
      <c r="Q805">
        <v>0</v>
      </c>
      <c r="R805">
        <v>0</v>
      </c>
      <c r="S805">
        <v>10.199999999999999</v>
      </c>
      <c r="T805">
        <v>0</v>
      </c>
      <c r="U805">
        <v>0</v>
      </c>
      <c r="V805">
        <v>1</v>
      </c>
      <c r="W805">
        <v>10.8</v>
      </c>
      <c r="X805">
        <v>0</v>
      </c>
      <c r="Y805">
        <v>0</v>
      </c>
      <c r="Z805">
        <v>0</v>
      </c>
      <c r="AA805">
        <v>0</v>
      </c>
      <c r="AB805">
        <v>9.6</v>
      </c>
      <c r="AC805">
        <v>1</v>
      </c>
      <c r="AD805">
        <v>0</v>
      </c>
      <c r="AE805">
        <v>0</v>
      </c>
      <c r="AF805">
        <v>0</v>
      </c>
      <c r="AG805">
        <v>0</v>
      </c>
      <c r="AH805">
        <v>0</v>
      </c>
      <c r="AI805">
        <v>1</v>
      </c>
      <c r="AJ805">
        <v>0</v>
      </c>
      <c r="AK805">
        <v>0</v>
      </c>
      <c r="AL805">
        <v>0</v>
      </c>
      <c r="AM805">
        <v>0</v>
      </c>
      <c r="AN805">
        <v>0</v>
      </c>
      <c r="AO805">
        <v>9.6</v>
      </c>
      <c r="AP805">
        <v>9.6</v>
      </c>
      <c r="AQ805">
        <v>0</v>
      </c>
      <c r="AR805">
        <v>0</v>
      </c>
      <c r="AS805">
        <v>0</v>
      </c>
      <c r="AT805">
        <v>0</v>
      </c>
      <c r="AU805">
        <v>0</v>
      </c>
      <c r="AV805">
        <v>1</v>
      </c>
      <c r="AW805">
        <v>0</v>
      </c>
      <c r="AX805">
        <v>0</v>
      </c>
      <c r="AY805">
        <v>0</v>
      </c>
      <c r="AZ805">
        <v>0</v>
      </c>
      <c r="BA805">
        <v>0</v>
      </c>
      <c r="BB805">
        <v>0</v>
      </c>
      <c r="BC805">
        <v>1</v>
      </c>
      <c r="BD805">
        <v>0</v>
      </c>
      <c r="BE805">
        <v>0</v>
      </c>
      <c r="BF805">
        <v>0</v>
      </c>
      <c r="BG805">
        <v>0</v>
      </c>
      <c r="BH805">
        <v>0</v>
      </c>
      <c r="BI805">
        <v>1</v>
      </c>
      <c r="BJ805">
        <v>10.9</v>
      </c>
      <c r="BK805">
        <v>0</v>
      </c>
    </row>
    <row r="806" spans="1:63" x14ac:dyDescent="0.25">
      <c r="A806">
        <v>9</v>
      </c>
      <c r="B806" s="1">
        <v>9208</v>
      </c>
      <c r="C806" t="s">
        <v>762</v>
      </c>
      <c r="D806" t="s">
        <v>1661</v>
      </c>
      <c r="E806">
        <v>1</v>
      </c>
      <c r="F806" t="s">
        <v>13767</v>
      </c>
      <c r="G806">
        <v>220104005</v>
      </c>
      <c r="H806">
        <v>220104</v>
      </c>
      <c r="I806" t="s">
        <v>13768</v>
      </c>
      <c r="J806" t="s">
        <v>10393</v>
      </c>
      <c r="K806">
        <v>1</v>
      </c>
      <c r="L806">
        <v>0</v>
      </c>
      <c r="M806">
        <v>0</v>
      </c>
      <c r="N806">
        <v>0</v>
      </c>
      <c r="O806">
        <v>8</v>
      </c>
      <c r="P806">
        <v>8.1</v>
      </c>
      <c r="Q806">
        <v>0</v>
      </c>
      <c r="R806">
        <v>0</v>
      </c>
      <c r="S806">
        <v>0</v>
      </c>
      <c r="T806">
        <v>0</v>
      </c>
      <c r="U806">
        <v>0</v>
      </c>
      <c r="V806">
        <v>1</v>
      </c>
      <c r="W806">
        <v>0</v>
      </c>
      <c r="X806">
        <v>0</v>
      </c>
      <c r="Y806">
        <v>0</v>
      </c>
      <c r="Z806">
        <v>0</v>
      </c>
      <c r="AA806">
        <v>0</v>
      </c>
      <c r="AB806">
        <v>0</v>
      </c>
      <c r="AC806">
        <v>8.1</v>
      </c>
      <c r="AD806">
        <v>0</v>
      </c>
      <c r="AE806">
        <v>0</v>
      </c>
      <c r="AF806">
        <v>0</v>
      </c>
      <c r="AG806">
        <v>0</v>
      </c>
      <c r="AH806">
        <v>0</v>
      </c>
      <c r="AI806">
        <v>1</v>
      </c>
      <c r="AJ806">
        <v>0</v>
      </c>
      <c r="AK806">
        <v>0</v>
      </c>
      <c r="AL806">
        <v>0</v>
      </c>
      <c r="AM806">
        <v>0</v>
      </c>
      <c r="AN806">
        <v>0</v>
      </c>
      <c r="AO806">
        <v>0</v>
      </c>
      <c r="AP806">
        <v>1</v>
      </c>
      <c r="AQ806">
        <v>0</v>
      </c>
      <c r="AR806">
        <v>0</v>
      </c>
      <c r="AS806">
        <v>0</v>
      </c>
      <c r="AT806">
        <v>0</v>
      </c>
      <c r="AU806">
        <v>0</v>
      </c>
      <c r="AV806">
        <v>1</v>
      </c>
      <c r="AW806">
        <v>0</v>
      </c>
      <c r="AX806">
        <v>0</v>
      </c>
      <c r="AY806">
        <v>0</v>
      </c>
      <c r="AZ806">
        <v>0</v>
      </c>
      <c r="BA806">
        <v>0</v>
      </c>
      <c r="BB806">
        <v>0</v>
      </c>
      <c r="BC806">
        <v>8.1</v>
      </c>
      <c r="BD806">
        <v>0</v>
      </c>
      <c r="BE806">
        <v>0</v>
      </c>
      <c r="BF806">
        <v>0</v>
      </c>
      <c r="BG806">
        <v>0</v>
      </c>
      <c r="BH806">
        <v>0</v>
      </c>
      <c r="BI806">
        <v>1</v>
      </c>
      <c r="BJ806">
        <v>0</v>
      </c>
      <c r="BK806">
        <v>0</v>
      </c>
    </row>
    <row r="807" spans="1:63" x14ac:dyDescent="0.25">
      <c r="A807">
        <v>9</v>
      </c>
      <c r="B807" s="1">
        <v>9208</v>
      </c>
      <c r="C807" t="s">
        <v>762</v>
      </c>
      <c r="D807" t="s">
        <v>1661</v>
      </c>
      <c r="E807">
        <v>2</v>
      </c>
      <c r="F807" t="s">
        <v>13769</v>
      </c>
      <c r="G807">
        <v>220104005</v>
      </c>
      <c r="H807">
        <v>220104</v>
      </c>
      <c r="I807" t="s">
        <v>13768</v>
      </c>
      <c r="J807" t="s">
        <v>10393</v>
      </c>
      <c r="K807">
        <v>2</v>
      </c>
      <c r="L807">
        <v>7.9</v>
      </c>
      <c r="M807">
        <v>8</v>
      </c>
      <c r="N807">
        <v>8</v>
      </c>
      <c r="O807">
        <v>16.100000000000001</v>
      </c>
      <c r="P807">
        <v>16.100000000000001</v>
      </c>
      <c r="Q807">
        <v>8.1</v>
      </c>
      <c r="R807">
        <v>0</v>
      </c>
      <c r="S807">
        <v>9.1</v>
      </c>
      <c r="T807">
        <v>9.3000000000000007</v>
      </c>
      <c r="U807">
        <v>9.4</v>
      </c>
      <c r="V807">
        <v>9.5</v>
      </c>
      <c r="W807">
        <v>9.6999999999999993</v>
      </c>
      <c r="X807">
        <v>0</v>
      </c>
      <c r="Y807">
        <v>0</v>
      </c>
      <c r="Z807">
        <v>0</v>
      </c>
      <c r="AA807">
        <v>8</v>
      </c>
      <c r="AB807">
        <v>0</v>
      </c>
      <c r="AC807">
        <v>8.1</v>
      </c>
      <c r="AD807">
        <v>0</v>
      </c>
      <c r="AE807">
        <v>0</v>
      </c>
      <c r="AF807">
        <v>0</v>
      </c>
      <c r="AG807">
        <v>27.9</v>
      </c>
      <c r="AH807">
        <v>0</v>
      </c>
      <c r="AI807">
        <v>9.6</v>
      </c>
      <c r="AJ807">
        <v>9.6999999999999993</v>
      </c>
      <c r="AK807">
        <v>0</v>
      </c>
      <c r="AL807">
        <v>0</v>
      </c>
      <c r="AM807">
        <v>0</v>
      </c>
      <c r="AN807">
        <v>0</v>
      </c>
      <c r="AO807">
        <v>0</v>
      </c>
      <c r="AP807">
        <v>1</v>
      </c>
      <c r="AQ807">
        <v>0</v>
      </c>
      <c r="AR807">
        <v>9.1</v>
      </c>
      <c r="AS807">
        <v>9.1999999999999993</v>
      </c>
      <c r="AT807">
        <v>0</v>
      </c>
      <c r="AU807">
        <v>0</v>
      </c>
      <c r="AV807">
        <v>1</v>
      </c>
      <c r="AW807">
        <v>9.6999999999999993</v>
      </c>
      <c r="AX807">
        <v>0</v>
      </c>
      <c r="AY807">
        <v>0</v>
      </c>
      <c r="AZ807">
        <v>15.9</v>
      </c>
      <c r="BA807">
        <v>8</v>
      </c>
      <c r="BB807">
        <v>0</v>
      </c>
      <c r="BC807">
        <v>8.1</v>
      </c>
      <c r="BD807">
        <v>0</v>
      </c>
      <c r="BE807">
        <v>9.1</v>
      </c>
      <c r="BF807">
        <v>0</v>
      </c>
      <c r="BG807">
        <v>18.7</v>
      </c>
      <c r="BH807">
        <v>9.5</v>
      </c>
      <c r="BI807">
        <v>1</v>
      </c>
      <c r="BJ807">
        <v>29.3</v>
      </c>
      <c r="BK807">
        <v>9.3000000000000007</v>
      </c>
    </row>
    <row r="808" spans="1:63" x14ac:dyDescent="0.25">
      <c r="A808">
        <v>9</v>
      </c>
      <c r="B808" s="1">
        <v>9208</v>
      </c>
      <c r="C808" t="s">
        <v>762</v>
      </c>
      <c r="D808" t="s">
        <v>1661</v>
      </c>
      <c r="E808">
        <v>3</v>
      </c>
      <c r="F808" t="s">
        <v>13367</v>
      </c>
      <c r="G808">
        <v>220104005</v>
      </c>
      <c r="H808">
        <v>220104</v>
      </c>
      <c r="I808" t="s">
        <v>13768</v>
      </c>
      <c r="J808" t="s">
        <v>10393</v>
      </c>
      <c r="K808">
        <v>3</v>
      </c>
      <c r="L808">
        <v>7.9</v>
      </c>
      <c r="M808">
        <v>8</v>
      </c>
      <c r="N808">
        <v>8</v>
      </c>
      <c r="O808">
        <v>8</v>
      </c>
      <c r="P808">
        <v>8.1</v>
      </c>
      <c r="Q808">
        <v>8.1</v>
      </c>
      <c r="R808">
        <v>0</v>
      </c>
      <c r="S808">
        <v>9.1</v>
      </c>
      <c r="T808">
        <v>9.3000000000000007</v>
      </c>
      <c r="U808">
        <v>9.4</v>
      </c>
      <c r="V808">
        <v>9.5</v>
      </c>
      <c r="W808">
        <v>9.6999999999999993</v>
      </c>
      <c r="X808">
        <v>0</v>
      </c>
      <c r="Y808">
        <v>0</v>
      </c>
      <c r="Z808">
        <v>0</v>
      </c>
      <c r="AA808">
        <v>8</v>
      </c>
      <c r="AB808">
        <v>0</v>
      </c>
      <c r="AC808">
        <v>1</v>
      </c>
      <c r="AD808">
        <v>0</v>
      </c>
      <c r="AE808">
        <v>0</v>
      </c>
      <c r="AF808">
        <v>0</v>
      </c>
      <c r="AG808">
        <v>27.9</v>
      </c>
      <c r="AH808">
        <v>0</v>
      </c>
      <c r="AI808">
        <v>9.6</v>
      </c>
      <c r="AJ808">
        <v>9.6999999999999993</v>
      </c>
      <c r="AK808">
        <v>0</v>
      </c>
      <c r="AL808">
        <v>0</v>
      </c>
      <c r="AM808">
        <v>0</v>
      </c>
      <c r="AN808">
        <v>0</v>
      </c>
      <c r="AO808">
        <v>0</v>
      </c>
      <c r="AP808">
        <v>1</v>
      </c>
      <c r="AQ808">
        <v>0</v>
      </c>
      <c r="AR808">
        <v>9.1</v>
      </c>
      <c r="AS808">
        <v>9.1999999999999993</v>
      </c>
      <c r="AT808">
        <v>0</v>
      </c>
      <c r="AU808">
        <v>0</v>
      </c>
      <c r="AV808">
        <v>1</v>
      </c>
      <c r="AW808">
        <v>9.6999999999999993</v>
      </c>
      <c r="AX808">
        <v>0</v>
      </c>
      <c r="AY808">
        <v>0</v>
      </c>
      <c r="AZ808">
        <v>15.9</v>
      </c>
      <c r="BA808">
        <v>8</v>
      </c>
      <c r="BB808">
        <v>0</v>
      </c>
      <c r="BC808">
        <v>1</v>
      </c>
      <c r="BD808">
        <v>0</v>
      </c>
      <c r="BE808">
        <v>9.1</v>
      </c>
      <c r="BF808">
        <v>0</v>
      </c>
      <c r="BG808">
        <v>18.7</v>
      </c>
      <c r="BH808">
        <v>9.5</v>
      </c>
      <c r="BI808">
        <v>1</v>
      </c>
      <c r="BJ808">
        <v>19.600000000000001</v>
      </c>
      <c r="BK808">
        <v>9.3000000000000007</v>
      </c>
    </row>
    <row r="809" spans="1:63" x14ac:dyDescent="0.25">
      <c r="A809">
        <v>9</v>
      </c>
      <c r="B809" s="1">
        <v>9208</v>
      </c>
      <c r="C809" t="s">
        <v>762</v>
      </c>
      <c r="D809" t="s">
        <v>1661</v>
      </c>
      <c r="E809">
        <v>4</v>
      </c>
      <c r="F809" t="s">
        <v>13369</v>
      </c>
      <c r="G809">
        <v>220104005</v>
      </c>
      <c r="H809">
        <v>220104</v>
      </c>
      <c r="I809" t="s">
        <v>13768</v>
      </c>
      <c r="J809" t="s">
        <v>10393</v>
      </c>
      <c r="K809">
        <v>4</v>
      </c>
      <c r="L809">
        <v>0</v>
      </c>
      <c r="M809">
        <v>0</v>
      </c>
      <c r="N809">
        <v>0</v>
      </c>
      <c r="O809">
        <v>8</v>
      </c>
      <c r="P809">
        <v>8.1</v>
      </c>
      <c r="Q809">
        <v>0</v>
      </c>
      <c r="R809">
        <v>0</v>
      </c>
      <c r="S809">
        <v>0</v>
      </c>
      <c r="T809">
        <v>0</v>
      </c>
      <c r="U809">
        <v>0</v>
      </c>
      <c r="V809">
        <v>1</v>
      </c>
      <c r="W809">
        <v>0</v>
      </c>
      <c r="X809">
        <v>0</v>
      </c>
      <c r="Y809">
        <v>0</v>
      </c>
      <c r="Z809">
        <v>0</v>
      </c>
      <c r="AA809">
        <v>0</v>
      </c>
      <c r="AB809">
        <v>0</v>
      </c>
      <c r="AC809">
        <v>8.1</v>
      </c>
      <c r="AD809">
        <v>0</v>
      </c>
      <c r="AE809">
        <v>0</v>
      </c>
      <c r="AF809">
        <v>0</v>
      </c>
      <c r="AG809">
        <v>0</v>
      </c>
      <c r="AH809">
        <v>0</v>
      </c>
      <c r="AI809">
        <v>1</v>
      </c>
      <c r="AJ809">
        <v>0</v>
      </c>
      <c r="AK809">
        <v>0</v>
      </c>
      <c r="AL809">
        <v>0</v>
      </c>
      <c r="AM809">
        <v>0</v>
      </c>
      <c r="AN809">
        <v>0</v>
      </c>
      <c r="AO809">
        <v>0</v>
      </c>
      <c r="AP809">
        <v>1</v>
      </c>
      <c r="AQ809">
        <v>0</v>
      </c>
      <c r="AR809">
        <v>0</v>
      </c>
      <c r="AS809">
        <v>0</v>
      </c>
      <c r="AT809">
        <v>0</v>
      </c>
      <c r="AU809">
        <v>0</v>
      </c>
      <c r="AV809">
        <v>1</v>
      </c>
      <c r="AW809">
        <v>0</v>
      </c>
      <c r="AX809">
        <v>0</v>
      </c>
      <c r="AY809">
        <v>0</v>
      </c>
      <c r="AZ809">
        <v>0</v>
      </c>
      <c r="BA809">
        <v>0</v>
      </c>
      <c r="BB809">
        <v>0</v>
      </c>
      <c r="BC809">
        <v>8.1</v>
      </c>
      <c r="BD809">
        <v>0</v>
      </c>
      <c r="BE809">
        <v>0</v>
      </c>
      <c r="BF809">
        <v>0</v>
      </c>
      <c r="BG809">
        <v>0</v>
      </c>
      <c r="BH809">
        <v>0</v>
      </c>
      <c r="BI809">
        <v>1</v>
      </c>
      <c r="BJ809">
        <v>9.8000000000000007</v>
      </c>
      <c r="BK809">
        <v>0</v>
      </c>
    </row>
    <row r="810" spans="1:63" x14ac:dyDescent="0.25">
      <c r="A810">
        <v>9</v>
      </c>
      <c r="B810" s="1">
        <v>9209</v>
      </c>
      <c r="C810" t="s">
        <v>762</v>
      </c>
      <c r="D810" t="s">
        <v>1664</v>
      </c>
      <c r="E810">
        <v>1</v>
      </c>
      <c r="F810" t="s">
        <v>13767</v>
      </c>
      <c r="G810">
        <v>220104005</v>
      </c>
      <c r="H810">
        <v>220104</v>
      </c>
      <c r="I810" t="s">
        <v>13768</v>
      </c>
      <c r="J810" t="s">
        <v>10393</v>
      </c>
      <c r="K810">
        <v>1</v>
      </c>
      <c r="L810">
        <v>0</v>
      </c>
      <c r="M810">
        <v>0</v>
      </c>
      <c r="N810">
        <v>0</v>
      </c>
      <c r="O810">
        <v>0</v>
      </c>
      <c r="P810">
        <v>1</v>
      </c>
      <c r="Q810">
        <v>0</v>
      </c>
      <c r="R810">
        <v>0</v>
      </c>
      <c r="S810">
        <v>0</v>
      </c>
      <c r="T810">
        <v>0</v>
      </c>
      <c r="U810">
        <v>0</v>
      </c>
      <c r="V810">
        <v>1</v>
      </c>
      <c r="W810">
        <v>0</v>
      </c>
      <c r="X810">
        <v>0</v>
      </c>
      <c r="Y810">
        <v>0</v>
      </c>
      <c r="Z810">
        <v>0</v>
      </c>
      <c r="AA810">
        <v>0</v>
      </c>
      <c r="AB810">
        <v>0</v>
      </c>
      <c r="AC810">
        <v>1</v>
      </c>
      <c r="AD810">
        <v>0</v>
      </c>
      <c r="AE810">
        <v>0</v>
      </c>
      <c r="AF810">
        <v>0</v>
      </c>
      <c r="AG810">
        <v>0</v>
      </c>
      <c r="AH810">
        <v>0</v>
      </c>
      <c r="AI810">
        <v>1</v>
      </c>
      <c r="AJ810">
        <v>0</v>
      </c>
      <c r="AK810">
        <v>0</v>
      </c>
      <c r="AL810">
        <v>0</v>
      </c>
      <c r="AM810">
        <v>0</v>
      </c>
      <c r="AN810">
        <v>0</v>
      </c>
      <c r="AO810">
        <v>39.1</v>
      </c>
      <c r="AP810">
        <v>1</v>
      </c>
      <c r="AQ810">
        <v>0</v>
      </c>
      <c r="AR810">
        <v>0</v>
      </c>
      <c r="AS810">
        <v>0</v>
      </c>
      <c r="AT810">
        <v>0</v>
      </c>
      <c r="AU810">
        <v>0</v>
      </c>
      <c r="AV810">
        <v>1</v>
      </c>
      <c r="AW810">
        <v>0</v>
      </c>
      <c r="AX810">
        <v>0</v>
      </c>
      <c r="AY810">
        <v>0</v>
      </c>
      <c r="AZ810">
        <v>0</v>
      </c>
      <c r="BA810">
        <v>0</v>
      </c>
      <c r="BB810">
        <v>0</v>
      </c>
      <c r="BC810">
        <v>1</v>
      </c>
      <c r="BD810">
        <v>0</v>
      </c>
      <c r="BE810">
        <v>0</v>
      </c>
      <c r="BF810">
        <v>0</v>
      </c>
      <c r="BG810">
        <v>0</v>
      </c>
      <c r="BH810">
        <v>11.5</v>
      </c>
      <c r="BI810">
        <v>1</v>
      </c>
      <c r="BJ810">
        <v>0</v>
      </c>
      <c r="BK810">
        <v>0</v>
      </c>
    </row>
    <row r="811" spans="1:63" x14ac:dyDescent="0.25">
      <c r="A811">
        <v>9</v>
      </c>
      <c r="B811" s="1">
        <v>9209</v>
      </c>
      <c r="C811" t="s">
        <v>762</v>
      </c>
      <c r="D811" t="s">
        <v>1664</v>
      </c>
      <c r="E811">
        <v>2</v>
      </c>
      <c r="F811" t="s">
        <v>13769</v>
      </c>
      <c r="G811">
        <v>220104005</v>
      </c>
      <c r="H811">
        <v>220104</v>
      </c>
      <c r="I811" t="s">
        <v>13768</v>
      </c>
      <c r="J811" t="s">
        <v>10393</v>
      </c>
      <c r="K811">
        <v>2</v>
      </c>
      <c r="L811">
        <v>0</v>
      </c>
      <c r="M811">
        <v>0</v>
      </c>
      <c r="N811">
        <v>9.8000000000000007</v>
      </c>
      <c r="O811">
        <v>0</v>
      </c>
      <c r="P811">
        <v>1</v>
      </c>
      <c r="Q811">
        <v>0</v>
      </c>
      <c r="R811">
        <v>0</v>
      </c>
      <c r="S811">
        <v>0</v>
      </c>
      <c r="T811">
        <v>0</v>
      </c>
      <c r="U811">
        <v>11.4</v>
      </c>
      <c r="V811">
        <v>1</v>
      </c>
      <c r="W811">
        <v>23.1</v>
      </c>
      <c r="X811">
        <v>9.1999999999999993</v>
      </c>
      <c r="Y811">
        <v>0</v>
      </c>
      <c r="Z811">
        <v>9.9</v>
      </c>
      <c r="AA811">
        <v>9.8000000000000007</v>
      </c>
      <c r="AB811">
        <v>9.8000000000000007</v>
      </c>
      <c r="AC811">
        <v>9.6999999999999993</v>
      </c>
      <c r="AD811">
        <v>0</v>
      </c>
      <c r="AE811">
        <v>0</v>
      </c>
      <c r="AF811">
        <v>22.7</v>
      </c>
      <c r="AG811">
        <v>11.4</v>
      </c>
      <c r="AH811">
        <v>22.9</v>
      </c>
      <c r="AI811">
        <v>1</v>
      </c>
      <c r="AJ811">
        <v>11.6</v>
      </c>
      <c r="AK811">
        <v>0</v>
      </c>
      <c r="AL811">
        <v>0</v>
      </c>
      <c r="AM811">
        <v>0</v>
      </c>
      <c r="AN811">
        <v>0</v>
      </c>
      <c r="AO811">
        <v>29.3</v>
      </c>
      <c r="AP811">
        <v>1</v>
      </c>
      <c r="AQ811">
        <v>19.3</v>
      </c>
      <c r="AR811">
        <v>0</v>
      </c>
      <c r="AS811">
        <v>0</v>
      </c>
      <c r="AT811">
        <v>11.4</v>
      </c>
      <c r="AU811">
        <v>11.5</v>
      </c>
      <c r="AV811">
        <v>1</v>
      </c>
      <c r="AW811">
        <v>34.799999999999997</v>
      </c>
      <c r="AX811">
        <v>9.1999999999999993</v>
      </c>
      <c r="AY811">
        <v>0</v>
      </c>
      <c r="AZ811">
        <v>0</v>
      </c>
      <c r="BA811">
        <v>9.8000000000000007</v>
      </c>
      <c r="BB811">
        <v>0</v>
      </c>
      <c r="BC811">
        <v>1</v>
      </c>
      <c r="BD811">
        <v>0</v>
      </c>
      <c r="BE811">
        <v>0</v>
      </c>
      <c r="BF811">
        <v>0</v>
      </c>
      <c r="BG811">
        <v>0</v>
      </c>
      <c r="BH811">
        <v>11.5</v>
      </c>
      <c r="BI811">
        <v>11.5</v>
      </c>
      <c r="BJ811">
        <v>0</v>
      </c>
      <c r="BK811">
        <v>0</v>
      </c>
    </row>
    <row r="812" spans="1:63" x14ac:dyDescent="0.25">
      <c r="A812">
        <v>9</v>
      </c>
      <c r="B812" s="1">
        <v>9209</v>
      </c>
      <c r="C812" t="s">
        <v>762</v>
      </c>
      <c r="D812" t="s">
        <v>1664</v>
      </c>
      <c r="E812">
        <v>3</v>
      </c>
      <c r="F812" t="s">
        <v>13367</v>
      </c>
      <c r="G812">
        <v>220104005</v>
      </c>
      <c r="H812">
        <v>220104</v>
      </c>
      <c r="I812" t="s">
        <v>13768</v>
      </c>
      <c r="J812" t="s">
        <v>10393</v>
      </c>
      <c r="K812">
        <v>3</v>
      </c>
      <c r="L812">
        <v>0</v>
      </c>
      <c r="M812">
        <v>0</v>
      </c>
      <c r="N812">
        <v>9.8000000000000007</v>
      </c>
      <c r="O812">
        <v>0</v>
      </c>
      <c r="P812">
        <v>1</v>
      </c>
      <c r="Q812">
        <v>0</v>
      </c>
      <c r="R812">
        <v>0</v>
      </c>
      <c r="S812">
        <v>0</v>
      </c>
      <c r="T812">
        <v>0</v>
      </c>
      <c r="U812">
        <v>11.4</v>
      </c>
      <c r="V812">
        <v>1</v>
      </c>
      <c r="W812">
        <v>23.1</v>
      </c>
      <c r="X812">
        <v>9.1999999999999993</v>
      </c>
      <c r="Y812">
        <v>0</v>
      </c>
      <c r="Z812">
        <v>9.9</v>
      </c>
      <c r="AA812">
        <v>9.8000000000000007</v>
      </c>
      <c r="AB812">
        <v>9.8000000000000007</v>
      </c>
      <c r="AC812">
        <v>9.6999999999999993</v>
      </c>
      <c r="AD812">
        <v>0</v>
      </c>
      <c r="AE812">
        <v>0</v>
      </c>
      <c r="AF812">
        <v>22.7</v>
      </c>
      <c r="AG812">
        <v>11.4</v>
      </c>
      <c r="AH812">
        <v>22.9</v>
      </c>
      <c r="AI812">
        <v>1</v>
      </c>
      <c r="AJ812">
        <v>11.6</v>
      </c>
      <c r="AK812">
        <v>0</v>
      </c>
      <c r="AL812">
        <v>0</v>
      </c>
      <c r="AM812">
        <v>0</v>
      </c>
      <c r="AN812">
        <v>0</v>
      </c>
      <c r="AO812">
        <v>0</v>
      </c>
      <c r="AP812">
        <v>1</v>
      </c>
      <c r="AQ812">
        <v>19.3</v>
      </c>
      <c r="AR812">
        <v>0</v>
      </c>
      <c r="AS812">
        <v>0</v>
      </c>
      <c r="AT812">
        <v>11.4</v>
      </c>
      <c r="AU812">
        <v>11.5</v>
      </c>
      <c r="AV812">
        <v>1</v>
      </c>
      <c r="AW812">
        <v>34.799999999999997</v>
      </c>
      <c r="AX812">
        <v>9.1999999999999993</v>
      </c>
      <c r="AY812">
        <v>0</v>
      </c>
      <c r="AZ812">
        <v>0</v>
      </c>
      <c r="BA812">
        <v>9.8000000000000007</v>
      </c>
      <c r="BB812">
        <v>0</v>
      </c>
      <c r="BC812">
        <v>1</v>
      </c>
      <c r="BD812">
        <v>0</v>
      </c>
      <c r="BE812">
        <v>0</v>
      </c>
      <c r="BF812">
        <v>0</v>
      </c>
      <c r="BG812">
        <v>0</v>
      </c>
      <c r="BH812">
        <v>0</v>
      </c>
      <c r="BI812">
        <v>11.5</v>
      </c>
      <c r="BJ812">
        <v>0</v>
      </c>
      <c r="BK812">
        <v>0</v>
      </c>
    </row>
    <row r="813" spans="1:63" x14ac:dyDescent="0.25">
      <c r="A813">
        <v>9</v>
      </c>
      <c r="B813" s="1">
        <v>9209</v>
      </c>
      <c r="C813" t="s">
        <v>762</v>
      </c>
      <c r="D813" t="s">
        <v>1664</v>
      </c>
      <c r="E813">
        <v>4</v>
      </c>
      <c r="F813" t="s">
        <v>13369</v>
      </c>
      <c r="G813">
        <v>220104005</v>
      </c>
      <c r="H813">
        <v>220104</v>
      </c>
      <c r="I813" t="s">
        <v>13768</v>
      </c>
      <c r="J813" t="s">
        <v>10393</v>
      </c>
      <c r="K813">
        <v>4</v>
      </c>
      <c r="L813">
        <v>0</v>
      </c>
      <c r="M813">
        <v>0</v>
      </c>
      <c r="N813">
        <v>0</v>
      </c>
      <c r="O813">
        <v>0</v>
      </c>
      <c r="P813">
        <v>1</v>
      </c>
      <c r="Q813">
        <v>0</v>
      </c>
      <c r="R813">
        <v>0</v>
      </c>
      <c r="S813">
        <v>0</v>
      </c>
      <c r="T813">
        <v>0</v>
      </c>
      <c r="U813">
        <v>0</v>
      </c>
      <c r="V813">
        <v>1</v>
      </c>
      <c r="W813">
        <v>0</v>
      </c>
      <c r="X813">
        <v>0</v>
      </c>
      <c r="Y813">
        <v>0</v>
      </c>
      <c r="Z813">
        <v>0</v>
      </c>
      <c r="AA813">
        <v>0</v>
      </c>
      <c r="AB813">
        <v>0</v>
      </c>
      <c r="AC813">
        <v>1</v>
      </c>
      <c r="AD813">
        <v>0</v>
      </c>
      <c r="AE813">
        <v>0</v>
      </c>
      <c r="AF813">
        <v>0</v>
      </c>
      <c r="AG813">
        <v>0</v>
      </c>
      <c r="AH813">
        <v>0</v>
      </c>
      <c r="AI813">
        <v>1</v>
      </c>
      <c r="AJ813">
        <v>0</v>
      </c>
      <c r="AK813">
        <v>0</v>
      </c>
      <c r="AL813">
        <v>0</v>
      </c>
      <c r="AM813">
        <v>0</v>
      </c>
      <c r="AN813">
        <v>0</v>
      </c>
      <c r="AO813">
        <v>29.3</v>
      </c>
      <c r="AP813">
        <v>1</v>
      </c>
      <c r="AQ813">
        <v>0</v>
      </c>
      <c r="AR813">
        <v>0</v>
      </c>
      <c r="AS813">
        <v>0</v>
      </c>
      <c r="AT813">
        <v>0</v>
      </c>
      <c r="AU813">
        <v>0</v>
      </c>
      <c r="AV813">
        <v>1</v>
      </c>
      <c r="AW813">
        <v>0</v>
      </c>
      <c r="AX813">
        <v>0</v>
      </c>
      <c r="AY813">
        <v>0</v>
      </c>
      <c r="AZ813">
        <v>0</v>
      </c>
      <c r="BA813">
        <v>0</v>
      </c>
      <c r="BB813">
        <v>0</v>
      </c>
      <c r="BC813">
        <v>1</v>
      </c>
      <c r="BD813">
        <v>0</v>
      </c>
      <c r="BE813">
        <v>0</v>
      </c>
      <c r="BF813">
        <v>0</v>
      </c>
      <c r="BG813">
        <v>0</v>
      </c>
      <c r="BH813">
        <v>11.5</v>
      </c>
      <c r="BI813">
        <v>1</v>
      </c>
      <c r="BJ813">
        <v>0</v>
      </c>
      <c r="BK813">
        <v>0</v>
      </c>
    </row>
    <row r="814" spans="1:63" x14ac:dyDescent="0.25">
      <c r="A814">
        <v>9</v>
      </c>
      <c r="B814" s="1">
        <v>9210</v>
      </c>
      <c r="C814" t="s">
        <v>762</v>
      </c>
      <c r="D814" t="s">
        <v>1667</v>
      </c>
      <c r="E814">
        <v>1</v>
      </c>
      <c r="F814" t="s">
        <v>13767</v>
      </c>
      <c r="G814">
        <v>220104005</v>
      </c>
      <c r="H814">
        <v>220104</v>
      </c>
      <c r="I814" t="s">
        <v>13768</v>
      </c>
      <c r="J814" t="s">
        <v>10393</v>
      </c>
      <c r="K814">
        <v>1</v>
      </c>
      <c r="L814">
        <v>5.2</v>
      </c>
      <c r="M814">
        <v>10.3</v>
      </c>
      <c r="N814">
        <v>0</v>
      </c>
      <c r="O814">
        <v>0</v>
      </c>
      <c r="P814">
        <v>1</v>
      </c>
      <c r="Q814">
        <v>5.2</v>
      </c>
      <c r="R814">
        <v>0</v>
      </c>
      <c r="S814">
        <v>0</v>
      </c>
      <c r="T814">
        <v>0</v>
      </c>
      <c r="U814">
        <v>0</v>
      </c>
      <c r="V814">
        <v>1</v>
      </c>
      <c r="W814">
        <v>0</v>
      </c>
      <c r="X814">
        <v>0</v>
      </c>
      <c r="Y814">
        <v>0</v>
      </c>
      <c r="Z814">
        <v>5.2</v>
      </c>
      <c r="AA814">
        <v>0</v>
      </c>
      <c r="AB814">
        <v>10.4</v>
      </c>
      <c r="AC814">
        <v>5.2</v>
      </c>
      <c r="AD814">
        <v>0</v>
      </c>
      <c r="AE814">
        <v>0</v>
      </c>
      <c r="AF814">
        <v>0</v>
      </c>
      <c r="AG814">
        <v>5.2</v>
      </c>
      <c r="AH814">
        <v>0</v>
      </c>
      <c r="AI814">
        <v>1</v>
      </c>
      <c r="AJ814">
        <v>0</v>
      </c>
      <c r="AK814">
        <v>0</v>
      </c>
      <c r="AL814">
        <v>5.2</v>
      </c>
      <c r="AM814">
        <v>0</v>
      </c>
      <c r="AN814">
        <v>15.5</v>
      </c>
      <c r="AO814">
        <v>0</v>
      </c>
      <c r="AP814">
        <v>1</v>
      </c>
      <c r="AQ814">
        <v>0</v>
      </c>
      <c r="AR814">
        <v>0</v>
      </c>
      <c r="AS814">
        <v>11.6</v>
      </c>
      <c r="AT814">
        <v>0</v>
      </c>
      <c r="AU814">
        <v>0</v>
      </c>
      <c r="AV814">
        <v>1</v>
      </c>
      <c r="AW814">
        <v>0</v>
      </c>
      <c r="AX814">
        <v>0</v>
      </c>
      <c r="AY814">
        <v>5.2</v>
      </c>
      <c r="AZ814">
        <v>10.3</v>
      </c>
      <c r="BA814">
        <v>0</v>
      </c>
      <c r="BB814">
        <v>5.2</v>
      </c>
      <c r="BC814">
        <v>5.2</v>
      </c>
      <c r="BD814">
        <v>0</v>
      </c>
      <c r="BE814">
        <v>5.8</v>
      </c>
      <c r="BF814">
        <v>0</v>
      </c>
      <c r="BG814">
        <v>0</v>
      </c>
      <c r="BH814">
        <v>0</v>
      </c>
      <c r="BI814">
        <v>1</v>
      </c>
      <c r="BJ814">
        <v>0</v>
      </c>
      <c r="BK814">
        <v>0</v>
      </c>
    </row>
    <row r="815" spans="1:63" x14ac:dyDescent="0.25">
      <c r="A815">
        <v>9</v>
      </c>
      <c r="B815" s="1">
        <v>9210</v>
      </c>
      <c r="C815" t="s">
        <v>762</v>
      </c>
      <c r="D815" t="s">
        <v>1667</v>
      </c>
      <c r="E815">
        <v>2</v>
      </c>
      <c r="F815" t="s">
        <v>13769</v>
      </c>
      <c r="G815">
        <v>220104005</v>
      </c>
      <c r="H815">
        <v>220104</v>
      </c>
      <c r="I815" t="s">
        <v>13768</v>
      </c>
      <c r="J815" t="s">
        <v>10393</v>
      </c>
      <c r="K815">
        <v>2</v>
      </c>
      <c r="L815">
        <v>5.2</v>
      </c>
      <c r="M815">
        <v>20.7</v>
      </c>
      <c r="N815">
        <v>10.4</v>
      </c>
      <c r="O815">
        <v>0</v>
      </c>
      <c r="P815">
        <v>5.2</v>
      </c>
      <c r="Q815">
        <v>15.6</v>
      </c>
      <c r="R815">
        <v>5.7</v>
      </c>
      <c r="S815">
        <v>17.3</v>
      </c>
      <c r="T815">
        <v>0</v>
      </c>
      <c r="U815">
        <v>0</v>
      </c>
      <c r="V815">
        <v>6</v>
      </c>
      <c r="W815">
        <v>6</v>
      </c>
      <c r="X815">
        <v>5.2</v>
      </c>
      <c r="Y815">
        <v>10.3</v>
      </c>
      <c r="Z815">
        <v>5.2</v>
      </c>
      <c r="AA815">
        <v>10.4</v>
      </c>
      <c r="AB815">
        <v>15.5</v>
      </c>
      <c r="AC815">
        <v>15.5</v>
      </c>
      <c r="AD815">
        <v>0</v>
      </c>
      <c r="AE815">
        <v>17.2</v>
      </c>
      <c r="AF815">
        <v>0</v>
      </c>
      <c r="AG815">
        <v>11.7</v>
      </c>
      <c r="AH815">
        <v>0</v>
      </c>
      <c r="AI815">
        <v>6</v>
      </c>
      <c r="AJ815">
        <v>0</v>
      </c>
      <c r="AK815">
        <v>5.2</v>
      </c>
      <c r="AL815">
        <v>10.3</v>
      </c>
      <c r="AM815">
        <v>0</v>
      </c>
      <c r="AN815">
        <v>31.1</v>
      </c>
      <c r="AO815">
        <v>15.5</v>
      </c>
      <c r="AP815">
        <v>10.4</v>
      </c>
      <c r="AQ815">
        <v>10.4</v>
      </c>
      <c r="AR815">
        <v>5.7</v>
      </c>
      <c r="AS815">
        <v>11.6</v>
      </c>
      <c r="AT815">
        <v>35.200000000000003</v>
      </c>
      <c r="AU815">
        <v>0</v>
      </c>
      <c r="AV815">
        <v>1</v>
      </c>
      <c r="AW815">
        <v>6.1</v>
      </c>
      <c r="AX815">
        <v>15.5</v>
      </c>
      <c r="AY815">
        <v>15.5</v>
      </c>
      <c r="AZ815">
        <v>20.7</v>
      </c>
      <c r="BA815">
        <v>5.2</v>
      </c>
      <c r="BB815">
        <v>5.2</v>
      </c>
      <c r="BC815">
        <v>10.4</v>
      </c>
      <c r="BD815">
        <v>10.4</v>
      </c>
      <c r="BE815">
        <v>11.5</v>
      </c>
      <c r="BF815">
        <v>11.6</v>
      </c>
      <c r="BG815">
        <v>5.9</v>
      </c>
      <c r="BH815">
        <v>0</v>
      </c>
      <c r="BI815">
        <v>6</v>
      </c>
      <c r="BJ815">
        <v>0</v>
      </c>
      <c r="BK815">
        <v>0</v>
      </c>
    </row>
    <row r="816" spans="1:63" x14ac:dyDescent="0.25">
      <c r="A816">
        <v>9</v>
      </c>
      <c r="B816" s="1">
        <v>9210</v>
      </c>
      <c r="C816" t="s">
        <v>762</v>
      </c>
      <c r="D816" t="s">
        <v>1667</v>
      </c>
      <c r="E816">
        <v>3</v>
      </c>
      <c r="F816" t="s">
        <v>13367</v>
      </c>
      <c r="G816">
        <v>220104005</v>
      </c>
      <c r="H816">
        <v>220104</v>
      </c>
      <c r="I816" t="s">
        <v>13768</v>
      </c>
      <c r="J816" t="s">
        <v>10393</v>
      </c>
      <c r="K816">
        <v>3</v>
      </c>
      <c r="L816">
        <v>0</v>
      </c>
      <c r="M816">
        <v>10.3</v>
      </c>
      <c r="N816">
        <v>10.4</v>
      </c>
      <c r="O816">
        <v>0</v>
      </c>
      <c r="P816">
        <v>5.2</v>
      </c>
      <c r="Q816">
        <v>10.4</v>
      </c>
      <c r="R816">
        <v>5.7</v>
      </c>
      <c r="S816">
        <v>17.3</v>
      </c>
      <c r="T816">
        <v>0</v>
      </c>
      <c r="U816">
        <v>0</v>
      </c>
      <c r="V816">
        <v>6</v>
      </c>
      <c r="W816">
        <v>6</v>
      </c>
      <c r="X816">
        <v>5.2</v>
      </c>
      <c r="Y816">
        <v>10.3</v>
      </c>
      <c r="Z816">
        <v>0</v>
      </c>
      <c r="AA816">
        <v>10.4</v>
      </c>
      <c r="AB816">
        <v>5.2</v>
      </c>
      <c r="AC816">
        <v>10.4</v>
      </c>
      <c r="AD816">
        <v>0</v>
      </c>
      <c r="AE816">
        <v>17.2</v>
      </c>
      <c r="AF816">
        <v>0</v>
      </c>
      <c r="AG816">
        <v>5.8</v>
      </c>
      <c r="AH816">
        <v>0</v>
      </c>
      <c r="AI816">
        <v>6</v>
      </c>
      <c r="AJ816">
        <v>0</v>
      </c>
      <c r="AK816">
        <v>5.2</v>
      </c>
      <c r="AL816">
        <v>5.2</v>
      </c>
      <c r="AM816">
        <v>0</v>
      </c>
      <c r="AN816">
        <v>15.5</v>
      </c>
      <c r="AO816">
        <v>15.5</v>
      </c>
      <c r="AP816">
        <v>10.4</v>
      </c>
      <c r="AQ816">
        <v>10.4</v>
      </c>
      <c r="AR816">
        <v>5.7</v>
      </c>
      <c r="AS816">
        <v>0</v>
      </c>
      <c r="AT816">
        <v>35.200000000000003</v>
      </c>
      <c r="AU816">
        <v>0</v>
      </c>
      <c r="AV816">
        <v>1</v>
      </c>
      <c r="AW816">
        <v>6.1</v>
      </c>
      <c r="AX816">
        <v>15.5</v>
      </c>
      <c r="AY816">
        <v>10.3</v>
      </c>
      <c r="AZ816">
        <v>10.3</v>
      </c>
      <c r="BA816">
        <v>5.2</v>
      </c>
      <c r="BB816">
        <v>0</v>
      </c>
      <c r="BC816">
        <v>5.2</v>
      </c>
      <c r="BD816">
        <v>10.4</v>
      </c>
      <c r="BE816">
        <v>5.8</v>
      </c>
      <c r="BF816">
        <v>11.6</v>
      </c>
      <c r="BG816">
        <v>5.9</v>
      </c>
      <c r="BH816">
        <v>0</v>
      </c>
      <c r="BI816">
        <v>6</v>
      </c>
      <c r="BJ816">
        <v>0</v>
      </c>
      <c r="BK816">
        <v>0</v>
      </c>
    </row>
    <row r="817" spans="1:63" x14ac:dyDescent="0.25">
      <c r="A817">
        <v>9</v>
      </c>
      <c r="B817" s="1">
        <v>9210</v>
      </c>
      <c r="C817" t="s">
        <v>762</v>
      </c>
      <c r="D817" t="s">
        <v>1667</v>
      </c>
      <c r="E817">
        <v>4</v>
      </c>
      <c r="F817" t="s">
        <v>13369</v>
      </c>
      <c r="G817">
        <v>220104005</v>
      </c>
      <c r="H817">
        <v>220104</v>
      </c>
      <c r="I817" t="s">
        <v>13768</v>
      </c>
      <c r="J817" t="s">
        <v>10393</v>
      </c>
      <c r="K817">
        <v>4</v>
      </c>
      <c r="L817">
        <v>5.2</v>
      </c>
      <c r="M817">
        <v>10.3</v>
      </c>
      <c r="N817">
        <v>0</v>
      </c>
      <c r="O817">
        <v>0</v>
      </c>
      <c r="P817">
        <v>1</v>
      </c>
      <c r="Q817">
        <v>5.2</v>
      </c>
      <c r="R817">
        <v>0</v>
      </c>
      <c r="S817">
        <v>0</v>
      </c>
      <c r="T817">
        <v>0</v>
      </c>
      <c r="U817">
        <v>0</v>
      </c>
      <c r="V817">
        <v>1</v>
      </c>
      <c r="W817">
        <v>0</v>
      </c>
      <c r="X817">
        <v>0</v>
      </c>
      <c r="Y817">
        <v>0</v>
      </c>
      <c r="Z817">
        <v>5.2</v>
      </c>
      <c r="AA817">
        <v>0</v>
      </c>
      <c r="AB817">
        <v>10.4</v>
      </c>
      <c r="AC817">
        <v>5.2</v>
      </c>
      <c r="AD817">
        <v>0</v>
      </c>
      <c r="AE817">
        <v>0</v>
      </c>
      <c r="AF817">
        <v>0</v>
      </c>
      <c r="AG817">
        <v>5.8</v>
      </c>
      <c r="AH817">
        <v>0</v>
      </c>
      <c r="AI817">
        <v>1</v>
      </c>
      <c r="AJ817">
        <v>0</v>
      </c>
      <c r="AK817">
        <v>0</v>
      </c>
      <c r="AL817">
        <v>5.2</v>
      </c>
      <c r="AM817">
        <v>0</v>
      </c>
      <c r="AN817">
        <v>15.5</v>
      </c>
      <c r="AO817">
        <v>0</v>
      </c>
      <c r="AP817">
        <v>1</v>
      </c>
      <c r="AQ817">
        <v>0</v>
      </c>
      <c r="AR817">
        <v>0</v>
      </c>
      <c r="AS817">
        <v>11.6</v>
      </c>
      <c r="AT817">
        <v>0</v>
      </c>
      <c r="AU817">
        <v>0</v>
      </c>
      <c r="AV817">
        <v>1</v>
      </c>
      <c r="AW817">
        <v>0</v>
      </c>
      <c r="AX817">
        <v>0</v>
      </c>
      <c r="AY817">
        <v>5.2</v>
      </c>
      <c r="AZ817">
        <v>10.3</v>
      </c>
      <c r="BA817">
        <v>0</v>
      </c>
      <c r="BB817">
        <v>5.2</v>
      </c>
      <c r="BC817">
        <v>5.2</v>
      </c>
      <c r="BD817">
        <v>0</v>
      </c>
      <c r="BE817">
        <v>5.8</v>
      </c>
      <c r="BF817">
        <v>0</v>
      </c>
      <c r="BG817">
        <v>0</v>
      </c>
      <c r="BH817">
        <v>0</v>
      </c>
      <c r="BI817">
        <v>1</v>
      </c>
      <c r="BJ817">
        <v>0</v>
      </c>
      <c r="BK817">
        <v>0</v>
      </c>
    </row>
    <row r="818" spans="1:63" x14ac:dyDescent="0.25">
      <c r="A818">
        <v>9</v>
      </c>
      <c r="B818" s="1">
        <v>9211</v>
      </c>
      <c r="C818" t="s">
        <v>762</v>
      </c>
      <c r="D818" t="s">
        <v>1670</v>
      </c>
      <c r="E818">
        <v>1</v>
      </c>
      <c r="F818" t="s">
        <v>13767</v>
      </c>
      <c r="G818">
        <v>220104005</v>
      </c>
      <c r="H818">
        <v>220104</v>
      </c>
      <c r="I818" t="s">
        <v>13768</v>
      </c>
      <c r="J818" t="s">
        <v>10393</v>
      </c>
      <c r="K818">
        <v>1</v>
      </c>
      <c r="L818">
        <v>0</v>
      </c>
      <c r="M818">
        <v>0</v>
      </c>
      <c r="N818">
        <v>2.9</v>
      </c>
      <c r="O818">
        <v>0</v>
      </c>
      <c r="P818">
        <v>1</v>
      </c>
      <c r="Q818">
        <v>0</v>
      </c>
      <c r="R818">
        <v>2.9</v>
      </c>
      <c r="S818">
        <v>0</v>
      </c>
      <c r="T818">
        <v>0</v>
      </c>
      <c r="U818">
        <v>0</v>
      </c>
      <c r="V818">
        <v>1</v>
      </c>
      <c r="W818">
        <v>2.8</v>
      </c>
      <c r="X818">
        <v>0</v>
      </c>
      <c r="Y818">
        <v>2.9</v>
      </c>
      <c r="Z818">
        <v>0</v>
      </c>
      <c r="AA818">
        <v>0</v>
      </c>
      <c r="AB818">
        <v>2.9</v>
      </c>
      <c r="AC818">
        <v>2.9</v>
      </c>
      <c r="AD818">
        <v>0</v>
      </c>
      <c r="AE818">
        <v>0</v>
      </c>
      <c r="AF818">
        <v>0</v>
      </c>
      <c r="AG818">
        <v>0</v>
      </c>
      <c r="AH818">
        <v>0</v>
      </c>
      <c r="AI818">
        <v>1</v>
      </c>
      <c r="AJ818">
        <v>0</v>
      </c>
      <c r="AK818">
        <v>0</v>
      </c>
      <c r="AL818">
        <v>0</v>
      </c>
      <c r="AM818">
        <v>0</v>
      </c>
      <c r="AN818">
        <v>0</v>
      </c>
      <c r="AO818">
        <v>0</v>
      </c>
      <c r="AP818">
        <v>1</v>
      </c>
      <c r="AQ818">
        <v>2.9</v>
      </c>
      <c r="AR818">
        <v>0</v>
      </c>
      <c r="AS818">
        <v>0</v>
      </c>
      <c r="AT818">
        <v>0</v>
      </c>
      <c r="AU818">
        <v>0</v>
      </c>
      <c r="AV818">
        <v>3.2</v>
      </c>
      <c r="AW818">
        <v>0</v>
      </c>
      <c r="AX818">
        <v>0</v>
      </c>
      <c r="AY818">
        <v>2.9</v>
      </c>
      <c r="AZ818">
        <v>0</v>
      </c>
      <c r="BA818">
        <v>0</v>
      </c>
      <c r="BB818">
        <v>2.9</v>
      </c>
      <c r="BC818">
        <v>1</v>
      </c>
      <c r="BD818">
        <v>0</v>
      </c>
      <c r="BE818">
        <v>0</v>
      </c>
      <c r="BF818">
        <v>3.1</v>
      </c>
      <c r="BG818">
        <v>0</v>
      </c>
      <c r="BH818">
        <v>0</v>
      </c>
      <c r="BI818">
        <v>1</v>
      </c>
      <c r="BJ818">
        <v>0</v>
      </c>
      <c r="BK818">
        <v>0</v>
      </c>
    </row>
    <row r="819" spans="1:63" x14ac:dyDescent="0.25">
      <c r="A819">
        <v>9</v>
      </c>
      <c r="B819" s="1">
        <v>9211</v>
      </c>
      <c r="C819" t="s">
        <v>762</v>
      </c>
      <c r="D819" t="s">
        <v>1670</v>
      </c>
      <c r="E819">
        <v>2</v>
      </c>
      <c r="F819" t="s">
        <v>13769</v>
      </c>
      <c r="G819">
        <v>220104005</v>
      </c>
      <c r="H819">
        <v>220104</v>
      </c>
      <c r="I819" t="s">
        <v>13768</v>
      </c>
      <c r="J819" t="s">
        <v>10393</v>
      </c>
      <c r="K819">
        <v>2</v>
      </c>
      <c r="L819">
        <v>2.9</v>
      </c>
      <c r="M819">
        <v>2.9</v>
      </c>
      <c r="N819">
        <v>2.9</v>
      </c>
      <c r="O819">
        <v>0</v>
      </c>
      <c r="P819">
        <v>8.6</v>
      </c>
      <c r="Q819">
        <v>5.7</v>
      </c>
      <c r="R819">
        <v>9.1999999999999993</v>
      </c>
      <c r="S819">
        <v>6.2</v>
      </c>
      <c r="T819">
        <v>15.6</v>
      </c>
      <c r="U819">
        <v>3.1</v>
      </c>
      <c r="V819">
        <v>3.2</v>
      </c>
      <c r="W819">
        <v>12.7</v>
      </c>
      <c r="X819">
        <v>2.8</v>
      </c>
      <c r="Y819">
        <v>5.8</v>
      </c>
      <c r="Z819">
        <v>2.9</v>
      </c>
      <c r="AA819">
        <v>5.7</v>
      </c>
      <c r="AB819">
        <v>5.7</v>
      </c>
      <c r="AC819">
        <v>8.6</v>
      </c>
      <c r="AD819">
        <v>5.7</v>
      </c>
      <c r="AE819">
        <v>9.3000000000000007</v>
      </c>
      <c r="AF819">
        <v>0</v>
      </c>
      <c r="AG819">
        <v>3.1</v>
      </c>
      <c r="AH819">
        <v>6.3</v>
      </c>
      <c r="AI819">
        <v>3.2</v>
      </c>
      <c r="AJ819">
        <v>0</v>
      </c>
      <c r="AK819">
        <v>0</v>
      </c>
      <c r="AL819">
        <v>2.9</v>
      </c>
      <c r="AM819">
        <v>2.9</v>
      </c>
      <c r="AN819">
        <v>0</v>
      </c>
      <c r="AO819">
        <v>2.9</v>
      </c>
      <c r="AP819">
        <v>2.9</v>
      </c>
      <c r="AQ819">
        <v>11.4</v>
      </c>
      <c r="AR819">
        <v>0</v>
      </c>
      <c r="AS819">
        <v>3.1</v>
      </c>
      <c r="AT819">
        <v>3.1</v>
      </c>
      <c r="AU819">
        <v>0</v>
      </c>
      <c r="AV819">
        <v>9.5</v>
      </c>
      <c r="AW819">
        <v>0</v>
      </c>
      <c r="AX819">
        <v>8.5</v>
      </c>
      <c r="AY819">
        <v>2.9</v>
      </c>
      <c r="AZ819">
        <v>0</v>
      </c>
      <c r="BA819">
        <v>2.9</v>
      </c>
      <c r="BB819">
        <v>8.6</v>
      </c>
      <c r="BC819">
        <v>2.9</v>
      </c>
      <c r="BD819">
        <v>5.7</v>
      </c>
      <c r="BE819">
        <v>0</v>
      </c>
      <c r="BF819">
        <v>3.1</v>
      </c>
      <c r="BG819">
        <v>12.5</v>
      </c>
      <c r="BH819">
        <v>3.1</v>
      </c>
      <c r="BI819">
        <v>3.2</v>
      </c>
      <c r="BJ819">
        <v>6.4</v>
      </c>
      <c r="BK819">
        <v>15.6</v>
      </c>
    </row>
    <row r="820" spans="1:63" x14ac:dyDescent="0.25">
      <c r="A820">
        <v>9</v>
      </c>
      <c r="B820" s="1">
        <v>9211</v>
      </c>
      <c r="C820" t="s">
        <v>762</v>
      </c>
      <c r="D820" t="s">
        <v>1670</v>
      </c>
      <c r="E820">
        <v>3</v>
      </c>
      <c r="F820" t="s">
        <v>13367</v>
      </c>
      <c r="G820">
        <v>220104005</v>
      </c>
      <c r="H820">
        <v>220104</v>
      </c>
      <c r="I820" t="s">
        <v>13768</v>
      </c>
      <c r="J820" t="s">
        <v>10393</v>
      </c>
      <c r="K820">
        <v>3</v>
      </c>
      <c r="L820">
        <v>2.9</v>
      </c>
      <c r="M820">
        <v>2.9</v>
      </c>
      <c r="N820">
        <v>0</v>
      </c>
      <c r="O820">
        <v>0</v>
      </c>
      <c r="P820">
        <v>8.6</v>
      </c>
      <c r="Q820">
        <v>5.7</v>
      </c>
      <c r="R820">
        <v>6.2</v>
      </c>
      <c r="S820">
        <v>6.2</v>
      </c>
      <c r="T820">
        <v>15.6</v>
      </c>
      <c r="U820">
        <v>3.1</v>
      </c>
      <c r="V820">
        <v>3.2</v>
      </c>
      <c r="W820">
        <v>9.5</v>
      </c>
      <c r="X820">
        <v>2.8</v>
      </c>
      <c r="Y820">
        <v>2.9</v>
      </c>
      <c r="Z820">
        <v>2.9</v>
      </c>
      <c r="AA820">
        <v>5.7</v>
      </c>
      <c r="AB820">
        <v>2.9</v>
      </c>
      <c r="AC820">
        <v>5.7</v>
      </c>
      <c r="AD820">
        <v>5.7</v>
      </c>
      <c r="AE820">
        <v>9.3000000000000007</v>
      </c>
      <c r="AF820">
        <v>0</v>
      </c>
      <c r="AG820">
        <v>3.1</v>
      </c>
      <c r="AH820">
        <v>6.3</v>
      </c>
      <c r="AI820">
        <v>3.2</v>
      </c>
      <c r="AJ820">
        <v>0</v>
      </c>
      <c r="AK820">
        <v>0</v>
      </c>
      <c r="AL820">
        <v>2.9</v>
      </c>
      <c r="AM820">
        <v>2.9</v>
      </c>
      <c r="AN820">
        <v>0</v>
      </c>
      <c r="AO820">
        <v>2.9</v>
      </c>
      <c r="AP820">
        <v>2.9</v>
      </c>
      <c r="AQ820">
        <v>8.6</v>
      </c>
      <c r="AR820">
        <v>0</v>
      </c>
      <c r="AS820">
        <v>3.1</v>
      </c>
      <c r="AT820">
        <v>3.1</v>
      </c>
      <c r="AU820">
        <v>0</v>
      </c>
      <c r="AV820">
        <v>6.3</v>
      </c>
      <c r="AW820">
        <v>0</v>
      </c>
      <c r="AX820">
        <v>5.6</v>
      </c>
      <c r="AY820">
        <v>0</v>
      </c>
      <c r="AZ820">
        <v>0</v>
      </c>
      <c r="BA820">
        <v>2.9</v>
      </c>
      <c r="BB820">
        <v>5.7</v>
      </c>
      <c r="BC820">
        <v>2.9</v>
      </c>
      <c r="BD820">
        <v>5.7</v>
      </c>
      <c r="BE820">
        <v>0</v>
      </c>
      <c r="BF820">
        <v>0</v>
      </c>
      <c r="BG820">
        <v>12.5</v>
      </c>
      <c r="BH820">
        <v>3.1</v>
      </c>
      <c r="BI820">
        <v>3.2</v>
      </c>
      <c r="BJ820">
        <v>6.4</v>
      </c>
      <c r="BK820">
        <v>15.6</v>
      </c>
    </row>
    <row r="821" spans="1:63" x14ac:dyDescent="0.25">
      <c r="A821">
        <v>9</v>
      </c>
      <c r="B821" s="1">
        <v>9211</v>
      </c>
      <c r="C821" t="s">
        <v>762</v>
      </c>
      <c r="D821" t="s">
        <v>1670</v>
      </c>
      <c r="E821">
        <v>4</v>
      </c>
      <c r="F821" t="s">
        <v>13369</v>
      </c>
      <c r="G821">
        <v>220104005</v>
      </c>
      <c r="H821">
        <v>220104</v>
      </c>
      <c r="I821" t="s">
        <v>13768</v>
      </c>
      <c r="J821" t="s">
        <v>10393</v>
      </c>
      <c r="K821">
        <v>4</v>
      </c>
      <c r="L821">
        <v>0</v>
      </c>
      <c r="M821">
        <v>0</v>
      </c>
      <c r="N821">
        <v>2.9</v>
      </c>
      <c r="O821">
        <v>0</v>
      </c>
      <c r="P821">
        <v>1</v>
      </c>
      <c r="Q821">
        <v>0</v>
      </c>
      <c r="R821">
        <v>3.1</v>
      </c>
      <c r="S821">
        <v>0</v>
      </c>
      <c r="T821">
        <v>0</v>
      </c>
      <c r="U821">
        <v>0</v>
      </c>
      <c r="V821">
        <v>1</v>
      </c>
      <c r="W821">
        <v>3.2</v>
      </c>
      <c r="X821">
        <v>0</v>
      </c>
      <c r="Y821">
        <v>2.9</v>
      </c>
      <c r="Z821">
        <v>0</v>
      </c>
      <c r="AA821">
        <v>0</v>
      </c>
      <c r="AB821">
        <v>2.9</v>
      </c>
      <c r="AC821">
        <v>2.9</v>
      </c>
      <c r="AD821">
        <v>0</v>
      </c>
      <c r="AE821">
        <v>0</v>
      </c>
      <c r="AF821">
        <v>0</v>
      </c>
      <c r="AG821">
        <v>0</v>
      </c>
      <c r="AH821">
        <v>0</v>
      </c>
      <c r="AI821">
        <v>1</v>
      </c>
      <c r="AJ821">
        <v>0</v>
      </c>
      <c r="AK821">
        <v>0</v>
      </c>
      <c r="AL821">
        <v>0</v>
      </c>
      <c r="AM821">
        <v>0</v>
      </c>
      <c r="AN821">
        <v>0</v>
      </c>
      <c r="AO821">
        <v>0</v>
      </c>
      <c r="AP821">
        <v>1</v>
      </c>
      <c r="AQ821">
        <v>2.9</v>
      </c>
      <c r="AR821">
        <v>0</v>
      </c>
      <c r="AS821">
        <v>0</v>
      </c>
      <c r="AT821">
        <v>0</v>
      </c>
      <c r="AU821">
        <v>0</v>
      </c>
      <c r="AV821">
        <v>3.2</v>
      </c>
      <c r="AW821">
        <v>0</v>
      </c>
      <c r="AX821">
        <v>2.8</v>
      </c>
      <c r="AY821">
        <v>2.9</v>
      </c>
      <c r="AZ821">
        <v>0</v>
      </c>
      <c r="BA821">
        <v>0</v>
      </c>
      <c r="BB821">
        <v>2.9</v>
      </c>
      <c r="BC821">
        <v>1</v>
      </c>
      <c r="BD821">
        <v>0</v>
      </c>
      <c r="BE821">
        <v>0</v>
      </c>
      <c r="BF821">
        <v>3.1</v>
      </c>
      <c r="BG821">
        <v>0</v>
      </c>
      <c r="BH821">
        <v>0</v>
      </c>
      <c r="BI821">
        <v>1</v>
      </c>
      <c r="BJ821">
        <v>0</v>
      </c>
      <c r="BK821">
        <v>0</v>
      </c>
    </row>
    <row r="822" spans="1:63" x14ac:dyDescent="0.25">
      <c r="A822">
        <v>10</v>
      </c>
      <c r="B822" s="1">
        <v>10101</v>
      </c>
      <c r="C822" t="s">
        <v>777</v>
      </c>
      <c r="D822" t="s">
        <v>1673</v>
      </c>
      <c r="E822">
        <v>1</v>
      </c>
      <c r="F822" t="s">
        <v>13767</v>
      </c>
      <c r="G822">
        <v>220104005</v>
      </c>
      <c r="H822">
        <v>220104</v>
      </c>
      <c r="I822" t="s">
        <v>13768</v>
      </c>
      <c r="J822" t="s">
        <v>10393</v>
      </c>
      <c r="K822">
        <v>1</v>
      </c>
      <c r="L822">
        <v>0</v>
      </c>
      <c r="M822">
        <v>0</v>
      </c>
      <c r="N822">
        <v>0.4</v>
      </c>
      <c r="O822">
        <v>0</v>
      </c>
      <c r="P822">
        <v>0.4</v>
      </c>
      <c r="Q822">
        <v>1.7</v>
      </c>
      <c r="R822">
        <v>0.4</v>
      </c>
      <c r="S822">
        <v>0</v>
      </c>
      <c r="T822">
        <v>0.8</v>
      </c>
      <c r="U822">
        <v>0.8</v>
      </c>
      <c r="V822">
        <v>0.8</v>
      </c>
      <c r="W822">
        <v>0</v>
      </c>
      <c r="X822">
        <v>0.4</v>
      </c>
      <c r="Y822">
        <v>0.9</v>
      </c>
      <c r="Z822">
        <v>0.5</v>
      </c>
      <c r="AA822">
        <v>0.9</v>
      </c>
      <c r="AB822">
        <v>0.9</v>
      </c>
      <c r="AC822">
        <v>0.8</v>
      </c>
      <c r="AD822">
        <v>1.2</v>
      </c>
      <c r="AE822">
        <v>0.4</v>
      </c>
      <c r="AF822">
        <v>0.4</v>
      </c>
      <c r="AG822">
        <v>0.4</v>
      </c>
      <c r="AH822">
        <v>0.8</v>
      </c>
      <c r="AI822">
        <v>0.4</v>
      </c>
      <c r="AJ822">
        <v>0</v>
      </c>
      <c r="AK822">
        <v>0.7</v>
      </c>
      <c r="AL822">
        <v>2.2999999999999998</v>
      </c>
      <c r="AM822">
        <v>0</v>
      </c>
      <c r="AN822">
        <v>0.9</v>
      </c>
      <c r="AO822">
        <v>0.4</v>
      </c>
      <c r="AP822">
        <v>0.4</v>
      </c>
      <c r="AQ822">
        <v>0</v>
      </c>
      <c r="AR822">
        <v>1.1000000000000001</v>
      </c>
      <c r="AS822">
        <v>0.4</v>
      </c>
      <c r="AT822">
        <v>0.7</v>
      </c>
      <c r="AU822">
        <v>0</v>
      </c>
      <c r="AV822">
        <v>1</v>
      </c>
      <c r="AW822">
        <v>0.7</v>
      </c>
      <c r="AX822">
        <v>0.4</v>
      </c>
      <c r="AY822">
        <v>0</v>
      </c>
      <c r="AZ822">
        <v>0.9</v>
      </c>
      <c r="BA822">
        <v>0.4</v>
      </c>
      <c r="BB822">
        <v>0.4</v>
      </c>
      <c r="BC822">
        <v>1</v>
      </c>
      <c r="BD822">
        <v>0</v>
      </c>
      <c r="BE822">
        <v>1.1000000000000001</v>
      </c>
      <c r="BF822">
        <v>0</v>
      </c>
      <c r="BG822">
        <v>0.4</v>
      </c>
      <c r="BH822">
        <v>0.4</v>
      </c>
      <c r="BI822">
        <v>1</v>
      </c>
      <c r="BJ822">
        <v>1</v>
      </c>
      <c r="BK822">
        <v>0.7</v>
      </c>
    </row>
    <row r="823" spans="1:63" x14ac:dyDescent="0.25">
      <c r="A823">
        <v>10</v>
      </c>
      <c r="B823" s="1">
        <v>10101</v>
      </c>
      <c r="C823" t="s">
        <v>777</v>
      </c>
      <c r="D823" t="s">
        <v>1673</v>
      </c>
      <c r="E823">
        <v>2</v>
      </c>
      <c r="F823" t="s">
        <v>13769</v>
      </c>
      <c r="G823">
        <v>220104005</v>
      </c>
      <c r="H823">
        <v>220104</v>
      </c>
      <c r="I823" t="s">
        <v>13768</v>
      </c>
      <c r="J823" t="s">
        <v>10393</v>
      </c>
      <c r="K823">
        <v>2</v>
      </c>
      <c r="L823">
        <v>6</v>
      </c>
      <c r="M823">
        <v>9</v>
      </c>
      <c r="N823">
        <v>4</v>
      </c>
      <c r="O823">
        <v>7.3</v>
      </c>
      <c r="P823">
        <v>5.9</v>
      </c>
      <c r="Q823">
        <v>7</v>
      </c>
      <c r="R823">
        <v>5.8</v>
      </c>
      <c r="S823">
        <v>4.2</v>
      </c>
      <c r="T823">
        <v>5.5</v>
      </c>
      <c r="U823">
        <v>4.7</v>
      </c>
      <c r="V823">
        <v>4.9000000000000004</v>
      </c>
      <c r="W823">
        <v>7.2</v>
      </c>
      <c r="X823">
        <v>10.4</v>
      </c>
      <c r="Y823">
        <v>6</v>
      </c>
      <c r="Z823">
        <v>8.6</v>
      </c>
      <c r="AA823">
        <v>10.1</v>
      </c>
      <c r="AB823">
        <v>3.5</v>
      </c>
      <c r="AC823">
        <v>4.5999999999999996</v>
      </c>
      <c r="AD823">
        <v>5</v>
      </c>
      <c r="AE823">
        <v>3.8</v>
      </c>
      <c r="AF823">
        <v>4.5</v>
      </c>
      <c r="AG823">
        <v>3.7</v>
      </c>
      <c r="AH823">
        <v>2.9</v>
      </c>
      <c r="AI823">
        <v>4.2</v>
      </c>
      <c r="AJ823">
        <v>6.2</v>
      </c>
      <c r="AK823">
        <v>4.8</v>
      </c>
      <c r="AL823">
        <v>8.3000000000000007</v>
      </c>
      <c r="AM823">
        <v>8.6</v>
      </c>
      <c r="AN823">
        <v>6.6</v>
      </c>
      <c r="AO823">
        <v>7.8</v>
      </c>
      <c r="AP823">
        <v>7.2</v>
      </c>
      <c r="AQ823">
        <v>4.5999999999999996</v>
      </c>
      <c r="AR823">
        <v>6.9</v>
      </c>
      <c r="AS823">
        <v>4.8</v>
      </c>
      <c r="AT823">
        <v>5.0999999999999996</v>
      </c>
      <c r="AU823">
        <v>6.1</v>
      </c>
      <c r="AV823">
        <v>4.2</v>
      </c>
      <c r="AW823">
        <v>4.4000000000000004</v>
      </c>
      <c r="AX823">
        <v>5.9</v>
      </c>
      <c r="AY823">
        <v>3.7</v>
      </c>
      <c r="AZ823">
        <v>8.6</v>
      </c>
      <c r="BA823">
        <v>7.5</v>
      </c>
      <c r="BB823">
        <v>5.6</v>
      </c>
      <c r="BC823">
        <v>3.8</v>
      </c>
      <c r="BD823">
        <v>5.8</v>
      </c>
      <c r="BE823">
        <v>5.3</v>
      </c>
      <c r="BF823">
        <v>8.1999999999999993</v>
      </c>
      <c r="BG823">
        <v>3.3</v>
      </c>
      <c r="BH823">
        <v>5.3</v>
      </c>
      <c r="BI823">
        <v>6.2</v>
      </c>
      <c r="BJ823">
        <v>8.1</v>
      </c>
      <c r="BK823">
        <v>5.5</v>
      </c>
    </row>
    <row r="824" spans="1:63" x14ac:dyDescent="0.25">
      <c r="A824">
        <v>10</v>
      </c>
      <c r="B824" s="1">
        <v>10101</v>
      </c>
      <c r="C824" t="s">
        <v>777</v>
      </c>
      <c r="D824" t="s">
        <v>1673</v>
      </c>
      <c r="E824">
        <v>3</v>
      </c>
      <c r="F824" t="s">
        <v>13367</v>
      </c>
      <c r="G824">
        <v>220104005</v>
      </c>
      <c r="H824">
        <v>220104</v>
      </c>
      <c r="I824" t="s">
        <v>13768</v>
      </c>
      <c r="J824" t="s">
        <v>10393</v>
      </c>
      <c r="K824">
        <v>3</v>
      </c>
      <c r="L824">
        <v>6</v>
      </c>
      <c r="M824">
        <v>9</v>
      </c>
      <c r="N824">
        <v>3.5</v>
      </c>
      <c r="O824">
        <v>7.3</v>
      </c>
      <c r="P824">
        <v>5.5</v>
      </c>
      <c r="Q824">
        <v>5.8</v>
      </c>
      <c r="R824">
        <v>5.4</v>
      </c>
      <c r="S824">
        <v>4.2</v>
      </c>
      <c r="T824">
        <v>4.8</v>
      </c>
      <c r="U824">
        <v>4</v>
      </c>
      <c r="V824">
        <v>4.2</v>
      </c>
      <c r="W824">
        <v>7.2</v>
      </c>
      <c r="X824">
        <v>9.6999999999999993</v>
      </c>
      <c r="Y824">
        <v>5.0999999999999996</v>
      </c>
      <c r="Z824">
        <v>8.1</v>
      </c>
      <c r="AA824">
        <v>9.3000000000000007</v>
      </c>
      <c r="AB824">
        <v>2.6</v>
      </c>
      <c r="AC824">
        <v>3.8</v>
      </c>
      <c r="AD824">
        <v>3.7</v>
      </c>
      <c r="AE824">
        <v>3.5</v>
      </c>
      <c r="AF824">
        <v>4.0999999999999996</v>
      </c>
      <c r="AG824">
        <v>3.3</v>
      </c>
      <c r="AH824">
        <v>2.2000000000000002</v>
      </c>
      <c r="AI824">
        <v>3.5</v>
      </c>
      <c r="AJ824">
        <v>6.2</v>
      </c>
      <c r="AK824">
        <v>4.0999999999999996</v>
      </c>
      <c r="AL824">
        <v>7.4</v>
      </c>
      <c r="AM824">
        <v>8.6</v>
      </c>
      <c r="AN824">
        <v>5.7</v>
      </c>
      <c r="AO824">
        <v>7.3</v>
      </c>
      <c r="AP824">
        <v>6.8</v>
      </c>
      <c r="AQ824">
        <v>4.5999999999999996</v>
      </c>
      <c r="AR824">
        <v>5.7</v>
      </c>
      <c r="AS824">
        <v>4.5</v>
      </c>
      <c r="AT824">
        <v>4.7</v>
      </c>
      <c r="AU824">
        <v>6.1</v>
      </c>
      <c r="AV824">
        <v>4.2</v>
      </c>
      <c r="AW824">
        <v>3.8</v>
      </c>
      <c r="AX824">
        <v>5.6</v>
      </c>
      <c r="AY824">
        <v>3.7</v>
      </c>
      <c r="AZ824">
        <v>7.7</v>
      </c>
      <c r="BA824">
        <v>7.1</v>
      </c>
      <c r="BB824">
        <v>5.2</v>
      </c>
      <c r="BC824">
        <v>3.8</v>
      </c>
      <c r="BD824">
        <v>5.8</v>
      </c>
      <c r="BE824">
        <v>4.2</v>
      </c>
      <c r="BF824">
        <v>8.1999999999999993</v>
      </c>
      <c r="BG824">
        <v>2.9</v>
      </c>
      <c r="BH824">
        <v>5</v>
      </c>
      <c r="BI824">
        <v>6.2</v>
      </c>
      <c r="BJ824">
        <v>6.8</v>
      </c>
      <c r="BK824">
        <v>4.8</v>
      </c>
    </row>
    <row r="825" spans="1:63" x14ac:dyDescent="0.25">
      <c r="A825">
        <v>10</v>
      </c>
      <c r="B825" s="1">
        <v>10101</v>
      </c>
      <c r="C825" t="s">
        <v>777</v>
      </c>
      <c r="D825" t="s">
        <v>1673</v>
      </c>
      <c r="E825">
        <v>4</v>
      </c>
      <c r="F825" t="s">
        <v>13369</v>
      </c>
      <c r="G825">
        <v>220104005</v>
      </c>
      <c r="H825">
        <v>220104</v>
      </c>
      <c r="I825" t="s">
        <v>13768</v>
      </c>
      <c r="J825" t="s">
        <v>10393</v>
      </c>
      <c r="K825">
        <v>4</v>
      </c>
      <c r="L825">
        <v>0</v>
      </c>
      <c r="M825">
        <v>0</v>
      </c>
      <c r="N825">
        <v>0.4</v>
      </c>
      <c r="O825">
        <v>0</v>
      </c>
      <c r="P825">
        <v>0.4</v>
      </c>
      <c r="Q825">
        <v>1.2</v>
      </c>
      <c r="R825">
        <v>0.4</v>
      </c>
      <c r="S825">
        <v>0</v>
      </c>
      <c r="T825">
        <v>0.7</v>
      </c>
      <c r="U825">
        <v>0.7</v>
      </c>
      <c r="V825">
        <v>0.7</v>
      </c>
      <c r="W825">
        <v>0</v>
      </c>
      <c r="X825">
        <v>0.7</v>
      </c>
      <c r="Y825">
        <v>0.9</v>
      </c>
      <c r="Z825">
        <v>0.5</v>
      </c>
      <c r="AA825">
        <v>0.9</v>
      </c>
      <c r="AB825">
        <v>0.9</v>
      </c>
      <c r="AC825">
        <v>0.8</v>
      </c>
      <c r="AD825">
        <v>1.2</v>
      </c>
      <c r="AE825">
        <v>0.4</v>
      </c>
      <c r="AF825">
        <v>0.4</v>
      </c>
      <c r="AG825">
        <v>0.4</v>
      </c>
      <c r="AH825">
        <v>0.7</v>
      </c>
      <c r="AI825">
        <v>0.7</v>
      </c>
      <c r="AJ825">
        <v>0</v>
      </c>
      <c r="AK825">
        <v>0.7</v>
      </c>
      <c r="AL825">
        <v>0.9</v>
      </c>
      <c r="AM825">
        <v>0</v>
      </c>
      <c r="AN825">
        <v>0.9</v>
      </c>
      <c r="AO825">
        <v>0.4</v>
      </c>
      <c r="AP825">
        <v>0.4</v>
      </c>
      <c r="AQ825">
        <v>0</v>
      </c>
      <c r="AR825">
        <v>1.1000000000000001</v>
      </c>
      <c r="AS825">
        <v>0.4</v>
      </c>
      <c r="AT825">
        <v>0.4</v>
      </c>
      <c r="AU825">
        <v>0</v>
      </c>
      <c r="AV825">
        <v>1</v>
      </c>
      <c r="AW825">
        <v>0.7</v>
      </c>
      <c r="AX825">
        <v>0.4</v>
      </c>
      <c r="AY825">
        <v>0</v>
      </c>
      <c r="AZ825">
        <v>0.9</v>
      </c>
      <c r="BA825">
        <v>0.4</v>
      </c>
      <c r="BB825">
        <v>0.4</v>
      </c>
      <c r="BC825">
        <v>1</v>
      </c>
      <c r="BD825">
        <v>0</v>
      </c>
      <c r="BE825">
        <v>1.1000000000000001</v>
      </c>
      <c r="BF825">
        <v>0</v>
      </c>
      <c r="BG825">
        <v>0.4</v>
      </c>
      <c r="BH825">
        <v>0.4</v>
      </c>
      <c r="BI825">
        <v>1</v>
      </c>
      <c r="BJ825">
        <v>1.4</v>
      </c>
      <c r="BK825">
        <v>0.7</v>
      </c>
    </row>
    <row r="826" spans="1:63" x14ac:dyDescent="0.25">
      <c r="A826">
        <v>10</v>
      </c>
      <c r="B826" s="1">
        <v>10102</v>
      </c>
      <c r="C826" t="s">
        <v>777</v>
      </c>
      <c r="D826" t="s">
        <v>1676</v>
      </c>
      <c r="E826">
        <v>1</v>
      </c>
      <c r="F826" t="s">
        <v>13767</v>
      </c>
      <c r="G826">
        <v>220104005</v>
      </c>
      <c r="H826">
        <v>220104</v>
      </c>
      <c r="I826" t="s">
        <v>13768</v>
      </c>
      <c r="J826" t="s">
        <v>10393</v>
      </c>
      <c r="K826">
        <v>1</v>
      </c>
      <c r="L826">
        <v>0</v>
      </c>
      <c r="M826">
        <v>0</v>
      </c>
      <c r="N826">
        <v>2.9</v>
      </c>
      <c r="O826">
        <v>0</v>
      </c>
      <c r="P826">
        <v>1</v>
      </c>
      <c r="Q826">
        <v>0</v>
      </c>
      <c r="R826">
        <v>0</v>
      </c>
      <c r="S826">
        <v>0</v>
      </c>
      <c r="T826">
        <v>0</v>
      </c>
      <c r="U826">
        <v>0</v>
      </c>
      <c r="V826">
        <v>1</v>
      </c>
      <c r="W826">
        <v>2.7</v>
      </c>
      <c r="X826">
        <v>0</v>
      </c>
      <c r="Y826">
        <v>0</v>
      </c>
      <c r="Z826">
        <v>0</v>
      </c>
      <c r="AA826">
        <v>0</v>
      </c>
      <c r="AB826">
        <v>0</v>
      </c>
      <c r="AC826">
        <v>5.7</v>
      </c>
      <c r="AD826">
        <v>2.8</v>
      </c>
      <c r="AE826">
        <v>0</v>
      </c>
      <c r="AF826">
        <v>0</v>
      </c>
      <c r="AG826">
        <v>2.7</v>
      </c>
      <c r="AH826">
        <v>0</v>
      </c>
      <c r="AI826">
        <v>5.3</v>
      </c>
      <c r="AJ826">
        <v>0</v>
      </c>
      <c r="AK826">
        <v>0</v>
      </c>
      <c r="AL826">
        <v>0</v>
      </c>
      <c r="AM826">
        <v>2.9</v>
      </c>
      <c r="AN826">
        <v>0</v>
      </c>
      <c r="AO826">
        <v>5.8</v>
      </c>
      <c r="AP826">
        <v>1</v>
      </c>
      <c r="AQ826">
        <v>0</v>
      </c>
      <c r="AR826">
        <v>0</v>
      </c>
      <c r="AS826">
        <v>0</v>
      </c>
      <c r="AT826">
        <v>0</v>
      </c>
      <c r="AU826">
        <v>0</v>
      </c>
      <c r="AV826">
        <v>1</v>
      </c>
      <c r="AW826">
        <v>2.6</v>
      </c>
      <c r="AX826">
        <v>0</v>
      </c>
      <c r="AY826">
        <v>0</v>
      </c>
      <c r="AZ826">
        <v>2.9</v>
      </c>
      <c r="BA826">
        <v>0</v>
      </c>
      <c r="BB826">
        <v>2.9</v>
      </c>
      <c r="BC826">
        <v>1</v>
      </c>
      <c r="BD826">
        <v>2.8</v>
      </c>
      <c r="BE826">
        <v>0</v>
      </c>
      <c r="BF826">
        <v>0</v>
      </c>
      <c r="BG826">
        <v>0</v>
      </c>
      <c r="BH826">
        <v>0</v>
      </c>
      <c r="BI826">
        <v>1</v>
      </c>
      <c r="BJ826">
        <v>2.6</v>
      </c>
      <c r="BK826">
        <v>0</v>
      </c>
    </row>
    <row r="827" spans="1:63" x14ac:dyDescent="0.25">
      <c r="A827">
        <v>10</v>
      </c>
      <c r="B827" s="1">
        <v>10102</v>
      </c>
      <c r="C827" t="s">
        <v>777</v>
      </c>
      <c r="D827" t="s">
        <v>1676</v>
      </c>
      <c r="E827">
        <v>2</v>
      </c>
      <c r="F827" t="s">
        <v>13769</v>
      </c>
      <c r="G827">
        <v>220104005</v>
      </c>
      <c r="H827">
        <v>220104</v>
      </c>
      <c r="I827" t="s">
        <v>13768</v>
      </c>
      <c r="J827" t="s">
        <v>10393</v>
      </c>
      <c r="K827">
        <v>2</v>
      </c>
      <c r="L827">
        <v>2.9</v>
      </c>
      <c r="M827">
        <v>5.8</v>
      </c>
      <c r="N827">
        <v>14.5</v>
      </c>
      <c r="O827">
        <v>5.8</v>
      </c>
      <c r="P827">
        <v>1</v>
      </c>
      <c r="Q827">
        <v>0</v>
      </c>
      <c r="R827">
        <v>2.7</v>
      </c>
      <c r="S827">
        <v>2.7</v>
      </c>
      <c r="T827">
        <v>10.8</v>
      </c>
      <c r="U827">
        <v>0</v>
      </c>
      <c r="V827">
        <v>1</v>
      </c>
      <c r="W827">
        <v>10.6</v>
      </c>
      <c r="X827">
        <v>5.4</v>
      </c>
      <c r="Y827">
        <v>11.8</v>
      </c>
      <c r="Z827">
        <v>8.8000000000000007</v>
      </c>
      <c r="AA827">
        <v>8.6999999999999993</v>
      </c>
      <c r="AB827">
        <v>8.6</v>
      </c>
      <c r="AC827">
        <v>5.7</v>
      </c>
      <c r="AD827">
        <v>2.8</v>
      </c>
      <c r="AE827">
        <v>0</v>
      </c>
      <c r="AF827">
        <v>2.7</v>
      </c>
      <c r="AG827">
        <v>2.7</v>
      </c>
      <c r="AH827">
        <v>5.4</v>
      </c>
      <c r="AI827">
        <v>8</v>
      </c>
      <c r="AJ827">
        <v>2.6</v>
      </c>
      <c r="AK827">
        <v>2.7</v>
      </c>
      <c r="AL827">
        <v>2.9</v>
      </c>
      <c r="AM827">
        <v>5.8</v>
      </c>
      <c r="AN827">
        <v>2.9</v>
      </c>
      <c r="AO827">
        <v>8.6</v>
      </c>
      <c r="AP827">
        <v>1</v>
      </c>
      <c r="AQ827">
        <v>2.8</v>
      </c>
      <c r="AR827">
        <v>2.7</v>
      </c>
      <c r="AS827">
        <v>0</v>
      </c>
      <c r="AT827">
        <v>10.8</v>
      </c>
      <c r="AU827">
        <v>0</v>
      </c>
      <c r="AV827">
        <v>5.3</v>
      </c>
      <c r="AW827">
        <v>5.3</v>
      </c>
      <c r="AX827">
        <v>10.9</v>
      </c>
      <c r="AY827">
        <v>5.9</v>
      </c>
      <c r="AZ827">
        <v>8.8000000000000007</v>
      </c>
      <c r="BA827">
        <v>0</v>
      </c>
      <c r="BB827">
        <v>5.8</v>
      </c>
      <c r="BC827">
        <v>1</v>
      </c>
      <c r="BD827">
        <v>5.7</v>
      </c>
      <c r="BE827">
        <v>5.5</v>
      </c>
      <c r="BF827">
        <v>5.4</v>
      </c>
      <c r="BG827">
        <v>10.8</v>
      </c>
      <c r="BH827">
        <v>10.7</v>
      </c>
      <c r="BI827">
        <v>5.3</v>
      </c>
      <c r="BJ827">
        <v>7.9</v>
      </c>
      <c r="BK827">
        <v>10.8</v>
      </c>
    </row>
    <row r="828" spans="1:63" x14ac:dyDescent="0.25">
      <c r="A828">
        <v>10</v>
      </c>
      <c r="B828" s="1">
        <v>10102</v>
      </c>
      <c r="C828" t="s">
        <v>777</v>
      </c>
      <c r="D828" t="s">
        <v>1676</v>
      </c>
      <c r="E828">
        <v>3</v>
      </c>
      <c r="F828" t="s">
        <v>13367</v>
      </c>
      <c r="G828">
        <v>220104005</v>
      </c>
      <c r="H828">
        <v>220104</v>
      </c>
      <c r="I828" t="s">
        <v>13768</v>
      </c>
      <c r="J828" t="s">
        <v>10393</v>
      </c>
      <c r="K828">
        <v>3</v>
      </c>
      <c r="L828">
        <v>2.9</v>
      </c>
      <c r="M828">
        <v>5.8</v>
      </c>
      <c r="N828">
        <v>11.6</v>
      </c>
      <c r="O828">
        <v>5.8</v>
      </c>
      <c r="P828">
        <v>1</v>
      </c>
      <c r="Q828">
        <v>0</v>
      </c>
      <c r="R828">
        <v>2.7</v>
      </c>
      <c r="S828">
        <v>2.7</v>
      </c>
      <c r="T828">
        <v>10.8</v>
      </c>
      <c r="U828">
        <v>0</v>
      </c>
      <c r="V828">
        <v>1</v>
      </c>
      <c r="W828">
        <v>7.9</v>
      </c>
      <c r="X828">
        <v>5.4</v>
      </c>
      <c r="Y828">
        <v>11.8</v>
      </c>
      <c r="Z828">
        <v>8.8000000000000007</v>
      </c>
      <c r="AA828">
        <v>8.6999999999999993</v>
      </c>
      <c r="AB828">
        <v>8.6</v>
      </c>
      <c r="AC828">
        <v>1</v>
      </c>
      <c r="AD828">
        <v>0</v>
      </c>
      <c r="AE828">
        <v>0</v>
      </c>
      <c r="AF828">
        <v>2.7</v>
      </c>
      <c r="AG828">
        <v>0</v>
      </c>
      <c r="AH828">
        <v>5.4</v>
      </c>
      <c r="AI828">
        <v>2.7</v>
      </c>
      <c r="AJ828">
        <v>2.6</v>
      </c>
      <c r="AK828">
        <v>2.7</v>
      </c>
      <c r="AL828">
        <v>2.9</v>
      </c>
      <c r="AM828">
        <v>2.9</v>
      </c>
      <c r="AN828">
        <v>2.9</v>
      </c>
      <c r="AO828">
        <v>2.9</v>
      </c>
      <c r="AP828">
        <v>1</v>
      </c>
      <c r="AQ828">
        <v>2.8</v>
      </c>
      <c r="AR828">
        <v>2.7</v>
      </c>
      <c r="AS828">
        <v>0</v>
      </c>
      <c r="AT828">
        <v>10.8</v>
      </c>
      <c r="AU828">
        <v>0</v>
      </c>
      <c r="AV828">
        <v>5.3</v>
      </c>
      <c r="AW828">
        <v>2.6</v>
      </c>
      <c r="AX828">
        <v>10.9</v>
      </c>
      <c r="AY828">
        <v>5.9</v>
      </c>
      <c r="AZ828">
        <v>5.8</v>
      </c>
      <c r="BA828">
        <v>0</v>
      </c>
      <c r="BB828">
        <v>2.9</v>
      </c>
      <c r="BC828">
        <v>1</v>
      </c>
      <c r="BD828">
        <v>2.8</v>
      </c>
      <c r="BE828">
        <v>5.5</v>
      </c>
      <c r="BF828">
        <v>5.4</v>
      </c>
      <c r="BG828">
        <v>10.8</v>
      </c>
      <c r="BH828">
        <v>10.7</v>
      </c>
      <c r="BI828">
        <v>5.3</v>
      </c>
      <c r="BJ828">
        <v>5.3</v>
      </c>
      <c r="BK828">
        <v>10.8</v>
      </c>
    </row>
    <row r="829" spans="1:63" x14ac:dyDescent="0.25">
      <c r="A829">
        <v>10</v>
      </c>
      <c r="B829" s="1">
        <v>10102</v>
      </c>
      <c r="C829" t="s">
        <v>777</v>
      </c>
      <c r="D829" t="s">
        <v>1676</v>
      </c>
      <c r="E829">
        <v>4</v>
      </c>
      <c r="F829" t="s">
        <v>13369</v>
      </c>
      <c r="G829">
        <v>220104005</v>
      </c>
      <c r="H829">
        <v>220104</v>
      </c>
      <c r="I829" t="s">
        <v>13768</v>
      </c>
      <c r="J829" t="s">
        <v>10393</v>
      </c>
      <c r="K829">
        <v>4</v>
      </c>
      <c r="L829">
        <v>0</v>
      </c>
      <c r="M829">
        <v>0</v>
      </c>
      <c r="N829">
        <v>2.9</v>
      </c>
      <c r="O829">
        <v>0</v>
      </c>
      <c r="P829">
        <v>1</v>
      </c>
      <c r="Q829">
        <v>0</v>
      </c>
      <c r="R829">
        <v>0</v>
      </c>
      <c r="S829">
        <v>0</v>
      </c>
      <c r="T829">
        <v>0</v>
      </c>
      <c r="U829">
        <v>0</v>
      </c>
      <c r="V829">
        <v>1</v>
      </c>
      <c r="W829">
        <v>2.6</v>
      </c>
      <c r="X829">
        <v>0</v>
      </c>
      <c r="Y829">
        <v>0</v>
      </c>
      <c r="Z829">
        <v>0</v>
      </c>
      <c r="AA829">
        <v>0</v>
      </c>
      <c r="AB829">
        <v>0</v>
      </c>
      <c r="AC829">
        <v>5.7</v>
      </c>
      <c r="AD829">
        <v>2.8</v>
      </c>
      <c r="AE829">
        <v>0</v>
      </c>
      <c r="AF829">
        <v>0</v>
      </c>
      <c r="AG829">
        <v>2.7</v>
      </c>
      <c r="AH829">
        <v>0</v>
      </c>
      <c r="AI829">
        <v>5.3</v>
      </c>
      <c r="AJ829">
        <v>0</v>
      </c>
      <c r="AK829">
        <v>0</v>
      </c>
      <c r="AL829">
        <v>0</v>
      </c>
      <c r="AM829">
        <v>2.9</v>
      </c>
      <c r="AN829">
        <v>0</v>
      </c>
      <c r="AO829">
        <v>5.8</v>
      </c>
      <c r="AP829">
        <v>1</v>
      </c>
      <c r="AQ829">
        <v>0</v>
      </c>
      <c r="AR829">
        <v>0</v>
      </c>
      <c r="AS829">
        <v>0</v>
      </c>
      <c r="AT829">
        <v>0</v>
      </c>
      <c r="AU829">
        <v>0</v>
      </c>
      <c r="AV829">
        <v>1</v>
      </c>
      <c r="AW829">
        <v>2.6</v>
      </c>
      <c r="AX829">
        <v>0</v>
      </c>
      <c r="AY829">
        <v>0</v>
      </c>
      <c r="AZ829">
        <v>2.9</v>
      </c>
      <c r="BA829">
        <v>0</v>
      </c>
      <c r="BB829">
        <v>2.9</v>
      </c>
      <c r="BC829">
        <v>1</v>
      </c>
      <c r="BD829">
        <v>2.8</v>
      </c>
      <c r="BE829">
        <v>0</v>
      </c>
      <c r="BF829">
        <v>0</v>
      </c>
      <c r="BG829">
        <v>0</v>
      </c>
      <c r="BH829">
        <v>0</v>
      </c>
      <c r="BI829">
        <v>1</v>
      </c>
      <c r="BJ829">
        <v>2.6</v>
      </c>
      <c r="BK829">
        <v>0</v>
      </c>
    </row>
    <row r="830" spans="1:63" x14ac:dyDescent="0.25">
      <c r="A830">
        <v>10</v>
      </c>
      <c r="B830" s="1">
        <v>10103</v>
      </c>
      <c r="C830" t="s">
        <v>777</v>
      </c>
      <c r="D830" t="s">
        <v>1679</v>
      </c>
      <c r="E830">
        <v>1</v>
      </c>
      <c r="F830" t="s">
        <v>13767</v>
      </c>
      <c r="G830">
        <v>220104005</v>
      </c>
      <c r="H830">
        <v>220104</v>
      </c>
      <c r="I830" t="s">
        <v>13768</v>
      </c>
      <c r="J830" t="s">
        <v>10393</v>
      </c>
      <c r="K830">
        <v>1</v>
      </c>
      <c r="L830">
        <v>0</v>
      </c>
      <c r="M830">
        <v>23.5</v>
      </c>
      <c r="N830">
        <v>0</v>
      </c>
      <c r="O830">
        <v>23.8</v>
      </c>
      <c r="P830">
        <v>1</v>
      </c>
      <c r="Q830">
        <v>0</v>
      </c>
      <c r="R830">
        <v>0</v>
      </c>
      <c r="S830">
        <v>0</v>
      </c>
      <c r="T830">
        <v>0</v>
      </c>
      <c r="U830">
        <v>0</v>
      </c>
      <c r="V830">
        <v>1</v>
      </c>
      <c r="W830">
        <v>0</v>
      </c>
      <c r="X830">
        <v>0</v>
      </c>
      <c r="Y830">
        <v>0</v>
      </c>
      <c r="Z830">
        <v>0</v>
      </c>
      <c r="AA830">
        <v>0</v>
      </c>
      <c r="AB830">
        <v>0</v>
      </c>
      <c r="AC830">
        <v>1</v>
      </c>
      <c r="AD830">
        <v>0</v>
      </c>
      <c r="AE830">
        <v>0</v>
      </c>
      <c r="AF830">
        <v>0</v>
      </c>
      <c r="AG830">
        <v>0</v>
      </c>
      <c r="AH830">
        <v>0</v>
      </c>
      <c r="AI830">
        <v>1</v>
      </c>
      <c r="AJ830">
        <v>0</v>
      </c>
      <c r="AK830">
        <v>0</v>
      </c>
      <c r="AL830">
        <v>0</v>
      </c>
      <c r="AM830">
        <v>0</v>
      </c>
      <c r="AN830">
        <v>0</v>
      </c>
      <c r="AO830">
        <v>0</v>
      </c>
      <c r="AP830">
        <v>1</v>
      </c>
      <c r="AQ830">
        <v>0</v>
      </c>
      <c r="AR830">
        <v>0</v>
      </c>
      <c r="AS830">
        <v>0</v>
      </c>
      <c r="AT830">
        <v>0</v>
      </c>
      <c r="AU830">
        <v>0</v>
      </c>
      <c r="AV830">
        <v>1</v>
      </c>
      <c r="AW830">
        <v>0</v>
      </c>
      <c r="AX830">
        <v>0</v>
      </c>
      <c r="AY830">
        <v>0</v>
      </c>
      <c r="AZ830">
        <v>0</v>
      </c>
      <c r="BA830">
        <v>0</v>
      </c>
      <c r="BB830">
        <v>0</v>
      </c>
      <c r="BC830">
        <v>1</v>
      </c>
      <c r="BD830">
        <v>0</v>
      </c>
      <c r="BE830">
        <v>0</v>
      </c>
      <c r="BF830">
        <v>0</v>
      </c>
      <c r="BG830">
        <v>0</v>
      </c>
      <c r="BH830">
        <v>0</v>
      </c>
      <c r="BI830">
        <v>1</v>
      </c>
      <c r="BJ830">
        <v>0</v>
      </c>
      <c r="BK830">
        <v>0</v>
      </c>
    </row>
    <row r="831" spans="1:63" x14ac:dyDescent="0.25">
      <c r="A831">
        <v>10</v>
      </c>
      <c r="B831" s="1">
        <v>10103</v>
      </c>
      <c r="C831" t="s">
        <v>777</v>
      </c>
      <c r="D831" t="s">
        <v>1679</v>
      </c>
      <c r="E831">
        <v>2</v>
      </c>
      <c r="F831" t="s">
        <v>13769</v>
      </c>
      <c r="G831">
        <v>220104005</v>
      </c>
      <c r="H831">
        <v>220104</v>
      </c>
      <c r="I831" t="s">
        <v>13768</v>
      </c>
      <c r="J831" t="s">
        <v>10393</v>
      </c>
      <c r="K831">
        <v>2</v>
      </c>
      <c r="L831">
        <v>0</v>
      </c>
      <c r="M831">
        <v>23.5</v>
      </c>
      <c r="N831">
        <v>0</v>
      </c>
      <c r="O831">
        <v>23.8</v>
      </c>
      <c r="P831">
        <v>1</v>
      </c>
      <c r="Q831">
        <v>0</v>
      </c>
      <c r="R831">
        <v>0</v>
      </c>
      <c r="S831">
        <v>47.1</v>
      </c>
      <c r="T831">
        <v>0</v>
      </c>
      <c r="U831">
        <v>0</v>
      </c>
      <c r="V831">
        <v>1</v>
      </c>
      <c r="W831">
        <v>0</v>
      </c>
      <c r="X831">
        <v>0</v>
      </c>
      <c r="Y831">
        <v>23.3</v>
      </c>
      <c r="Z831">
        <v>0</v>
      </c>
      <c r="AA831">
        <v>0</v>
      </c>
      <c r="AB831">
        <v>0</v>
      </c>
      <c r="AC831">
        <v>1</v>
      </c>
      <c r="AD831">
        <v>0</v>
      </c>
      <c r="AE831">
        <v>23.5</v>
      </c>
      <c r="AF831">
        <v>0</v>
      </c>
      <c r="AG831">
        <v>0</v>
      </c>
      <c r="AH831">
        <v>0</v>
      </c>
      <c r="AI831">
        <v>1</v>
      </c>
      <c r="AJ831">
        <v>0</v>
      </c>
      <c r="AK831">
        <v>0</v>
      </c>
      <c r="AL831">
        <v>0</v>
      </c>
      <c r="AM831">
        <v>0</v>
      </c>
      <c r="AN831">
        <v>0</v>
      </c>
      <c r="AO831">
        <v>0</v>
      </c>
      <c r="AP831">
        <v>1</v>
      </c>
      <c r="AQ831">
        <v>0</v>
      </c>
      <c r="AR831">
        <v>0</v>
      </c>
      <c r="AS831">
        <v>0</v>
      </c>
      <c r="AT831">
        <v>0</v>
      </c>
      <c r="AU831">
        <v>0</v>
      </c>
      <c r="AV831">
        <v>24</v>
      </c>
      <c r="AW831">
        <v>0</v>
      </c>
      <c r="AX831">
        <v>25</v>
      </c>
      <c r="AY831">
        <v>0</v>
      </c>
      <c r="AZ831">
        <v>0</v>
      </c>
      <c r="BA831">
        <v>0</v>
      </c>
      <c r="BB831">
        <v>0</v>
      </c>
      <c r="BC831">
        <v>1</v>
      </c>
      <c r="BD831">
        <v>0</v>
      </c>
      <c r="BE831">
        <v>23.5</v>
      </c>
      <c r="BF831">
        <v>23.6</v>
      </c>
      <c r="BG831">
        <v>0</v>
      </c>
      <c r="BH831">
        <v>0</v>
      </c>
      <c r="BI831">
        <v>1</v>
      </c>
      <c r="BJ831">
        <v>24.2</v>
      </c>
      <c r="BK831">
        <v>0</v>
      </c>
    </row>
    <row r="832" spans="1:63" x14ac:dyDescent="0.25">
      <c r="A832">
        <v>10</v>
      </c>
      <c r="B832" s="1">
        <v>10103</v>
      </c>
      <c r="C832" t="s">
        <v>777</v>
      </c>
      <c r="D832" t="s">
        <v>1679</v>
      </c>
      <c r="E832">
        <v>3</v>
      </c>
      <c r="F832" t="s">
        <v>13367</v>
      </c>
      <c r="G832">
        <v>220104005</v>
      </c>
      <c r="H832">
        <v>220104</v>
      </c>
      <c r="I832" t="s">
        <v>13768</v>
      </c>
      <c r="J832" t="s">
        <v>10393</v>
      </c>
      <c r="K832">
        <v>3</v>
      </c>
      <c r="L832">
        <v>0</v>
      </c>
      <c r="M832">
        <v>0</v>
      </c>
      <c r="N832">
        <v>0</v>
      </c>
      <c r="O832">
        <v>0</v>
      </c>
      <c r="P832">
        <v>1</v>
      </c>
      <c r="Q832">
        <v>0</v>
      </c>
      <c r="R832">
        <v>0</v>
      </c>
      <c r="S832">
        <v>47.1</v>
      </c>
      <c r="T832">
        <v>0</v>
      </c>
      <c r="U832">
        <v>0</v>
      </c>
      <c r="V832">
        <v>1</v>
      </c>
      <c r="W832">
        <v>0</v>
      </c>
      <c r="X832">
        <v>0</v>
      </c>
      <c r="Y832">
        <v>23.3</v>
      </c>
      <c r="Z832">
        <v>0</v>
      </c>
      <c r="AA832">
        <v>0</v>
      </c>
      <c r="AB832">
        <v>0</v>
      </c>
      <c r="AC832">
        <v>1</v>
      </c>
      <c r="AD832">
        <v>0</v>
      </c>
      <c r="AE832">
        <v>23.5</v>
      </c>
      <c r="AF832">
        <v>0</v>
      </c>
      <c r="AG832">
        <v>0</v>
      </c>
      <c r="AH832">
        <v>0</v>
      </c>
      <c r="AI832">
        <v>1</v>
      </c>
      <c r="AJ832">
        <v>0</v>
      </c>
      <c r="AK832">
        <v>0</v>
      </c>
      <c r="AL832">
        <v>0</v>
      </c>
      <c r="AM832">
        <v>0</v>
      </c>
      <c r="AN832">
        <v>0</v>
      </c>
      <c r="AO832">
        <v>0</v>
      </c>
      <c r="AP832">
        <v>1</v>
      </c>
      <c r="AQ832">
        <v>0</v>
      </c>
      <c r="AR832">
        <v>0</v>
      </c>
      <c r="AS832">
        <v>0</v>
      </c>
      <c r="AT832">
        <v>0</v>
      </c>
      <c r="AU832">
        <v>0</v>
      </c>
      <c r="AV832">
        <v>24</v>
      </c>
      <c r="AW832">
        <v>0</v>
      </c>
      <c r="AX832">
        <v>25</v>
      </c>
      <c r="AY832">
        <v>0</v>
      </c>
      <c r="AZ832">
        <v>0</v>
      </c>
      <c r="BA832">
        <v>0</v>
      </c>
      <c r="BB832">
        <v>0</v>
      </c>
      <c r="BC832">
        <v>1</v>
      </c>
      <c r="BD832">
        <v>0</v>
      </c>
      <c r="BE832">
        <v>23.5</v>
      </c>
      <c r="BF832">
        <v>23.6</v>
      </c>
      <c r="BG832">
        <v>0</v>
      </c>
      <c r="BH832">
        <v>0</v>
      </c>
      <c r="BI832">
        <v>1</v>
      </c>
      <c r="BJ832">
        <v>24.2</v>
      </c>
      <c r="BK832">
        <v>0</v>
      </c>
    </row>
    <row r="833" spans="1:63" x14ac:dyDescent="0.25">
      <c r="A833">
        <v>10</v>
      </c>
      <c r="B833" s="1">
        <v>10103</v>
      </c>
      <c r="C833" t="s">
        <v>777</v>
      </c>
      <c r="D833" t="s">
        <v>1679</v>
      </c>
      <c r="E833">
        <v>4</v>
      </c>
      <c r="F833" t="s">
        <v>13369</v>
      </c>
      <c r="G833">
        <v>220104005</v>
      </c>
      <c r="H833">
        <v>220104</v>
      </c>
      <c r="I833" t="s">
        <v>13768</v>
      </c>
      <c r="J833" t="s">
        <v>10393</v>
      </c>
      <c r="K833">
        <v>4</v>
      </c>
      <c r="L833">
        <v>0</v>
      </c>
      <c r="M833">
        <v>23.5</v>
      </c>
      <c r="N833">
        <v>0</v>
      </c>
      <c r="O833">
        <v>23.8</v>
      </c>
      <c r="P833">
        <v>1</v>
      </c>
      <c r="Q833">
        <v>0</v>
      </c>
      <c r="R833">
        <v>0</v>
      </c>
      <c r="S833">
        <v>0</v>
      </c>
      <c r="T833">
        <v>0</v>
      </c>
      <c r="U833">
        <v>0</v>
      </c>
      <c r="V833">
        <v>1</v>
      </c>
      <c r="W833">
        <v>0</v>
      </c>
      <c r="X833">
        <v>0</v>
      </c>
      <c r="Y833">
        <v>0</v>
      </c>
      <c r="Z833">
        <v>0</v>
      </c>
      <c r="AA833">
        <v>0</v>
      </c>
      <c r="AB833">
        <v>0</v>
      </c>
      <c r="AC833">
        <v>1</v>
      </c>
      <c r="AD833">
        <v>0</v>
      </c>
      <c r="AE833">
        <v>0</v>
      </c>
      <c r="AF833">
        <v>0</v>
      </c>
      <c r="AG833">
        <v>0</v>
      </c>
      <c r="AH833">
        <v>0</v>
      </c>
      <c r="AI833">
        <v>1</v>
      </c>
      <c r="AJ833">
        <v>0</v>
      </c>
      <c r="AK833">
        <v>0</v>
      </c>
      <c r="AL833">
        <v>0</v>
      </c>
      <c r="AM833">
        <v>0</v>
      </c>
      <c r="AN833">
        <v>0</v>
      </c>
      <c r="AO833">
        <v>0</v>
      </c>
      <c r="AP833">
        <v>1</v>
      </c>
      <c r="AQ833">
        <v>0</v>
      </c>
      <c r="AR833">
        <v>0</v>
      </c>
      <c r="AS833">
        <v>0</v>
      </c>
      <c r="AT833">
        <v>0</v>
      </c>
      <c r="AU833">
        <v>0</v>
      </c>
      <c r="AV833">
        <v>1</v>
      </c>
      <c r="AW833">
        <v>0</v>
      </c>
      <c r="AX833">
        <v>0</v>
      </c>
      <c r="AY833">
        <v>0</v>
      </c>
      <c r="AZ833">
        <v>0</v>
      </c>
      <c r="BA833">
        <v>0</v>
      </c>
      <c r="BB833">
        <v>0</v>
      </c>
      <c r="BC833">
        <v>1</v>
      </c>
      <c r="BD833">
        <v>0</v>
      </c>
      <c r="BE833">
        <v>0</v>
      </c>
      <c r="BF833">
        <v>0</v>
      </c>
      <c r="BG833">
        <v>0</v>
      </c>
      <c r="BH833">
        <v>0</v>
      </c>
      <c r="BI833">
        <v>1</v>
      </c>
      <c r="BJ833">
        <v>0</v>
      </c>
      <c r="BK833">
        <v>0</v>
      </c>
    </row>
    <row r="834" spans="1:63" x14ac:dyDescent="0.25">
      <c r="A834">
        <v>10</v>
      </c>
      <c r="B834" s="1">
        <v>10104</v>
      </c>
      <c r="C834" t="s">
        <v>777</v>
      </c>
      <c r="D834" t="s">
        <v>1682</v>
      </c>
      <c r="E834">
        <v>1</v>
      </c>
      <c r="F834" t="s">
        <v>13767</v>
      </c>
      <c r="G834">
        <v>220104005</v>
      </c>
      <c r="H834">
        <v>220104</v>
      </c>
      <c r="I834" t="s">
        <v>13768</v>
      </c>
      <c r="J834" t="s">
        <v>10393</v>
      </c>
      <c r="K834">
        <v>1</v>
      </c>
      <c r="L834">
        <v>15.6</v>
      </c>
      <c r="M834">
        <v>0</v>
      </c>
      <c r="N834">
        <v>7.8</v>
      </c>
      <c r="O834">
        <v>0</v>
      </c>
      <c r="P834">
        <v>1</v>
      </c>
      <c r="Q834">
        <v>0</v>
      </c>
      <c r="R834">
        <v>0</v>
      </c>
      <c r="S834">
        <v>0</v>
      </c>
      <c r="T834">
        <v>0</v>
      </c>
      <c r="U834">
        <v>0</v>
      </c>
      <c r="V834">
        <v>1</v>
      </c>
      <c r="W834">
        <v>0</v>
      </c>
      <c r="X834">
        <v>0</v>
      </c>
      <c r="Y834">
        <v>0</v>
      </c>
      <c r="Z834">
        <v>0</v>
      </c>
      <c r="AA834">
        <v>7.8</v>
      </c>
      <c r="AB834">
        <v>0</v>
      </c>
      <c r="AC834">
        <v>1</v>
      </c>
      <c r="AD834">
        <v>0</v>
      </c>
      <c r="AE834">
        <v>0</v>
      </c>
      <c r="AF834">
        <v>0</v>
      </c>
      <c r="AG834">
        <v>0</v>
      </c>
      <c r="AH834">
        <v>0</v>
      </c>
      <c r="AI834">
        <v>1</v>
      </c>
      <c r="AJ834">
        <v>0</v>
      </c>
      <c r="AK834">
        <v>0</v>
      </c>
      <c r="AL834">
        <v>0</v>
      </c>
      <c r="AM834">
        <v>0</v>
      </c>
      <c r="AN834">
        <v>0</v>
      </c>
      <c r="AO834">
        <v>0</v>
      </c>
      <c r="AP834">
        <v>1</v>
      </c>
      <c r="AQ834">
        <v>0</v>
      </c>
      <c r="AR834">
        <v>0</v>
      </c>
      <c r="AS834">
        <v>0</v>
      </c>
      <c r="AT834">
        <v>0</v>
      </c>
      <c r="AU834">
        <v>0</v>
      </c>
      <c r="AV834">
        <v>1</v>
      </c>
      <c r="AW834">
        <v>0</v>
      </c>
      <c r="AX834">
        <v>0</v>
      </c>
      <c r="AY834">
        <v>0</v>
      </c>
      <c r="AZ834">
        <v>0</v>
      </c>
      <c r="BA834">
        <v>0</v>
      </c>
      <c r="BB834">
        <v>0</v>
      </c>
      <c r="BC834">
        <v>1</v>
      </c>
      <c r="BD834">
        <v>0</v>
      </c>
      <c r="BE834">
        <v>0</v>
      </c>
      <c r="BF834">
        <v>8.4</v>
      </c>
      <c r="BG834">
        <v>0</v>
      </c>
      <c r="BH834">
        <v>0</v>
      </c>
      <c r="BI834">
        <v>1</v>
      </c>
      <c r="BJ834">
        <v>0</v>
      </c>
      <c r="BK834">
        <v>0</v>
      </c>
    </row>
    <row r="835" spans="1:63" x14ac:dyDescent="0.25">
      <c r="A835">
        <v>10</v>
      </c>
      <c r="B835" s="1">
        <v>10104</v>
      </c>
      <c r="C835" t="s">
        <v>777</v>
      </c>
      <c r="D835" t="s">
        <v>1682</v>
      </c>
      <c r="E835">
        <v>2</v>
      </c>
      <c r="F835" t="s">
        <v>13769</v>
      </c>
      <c r="G835">
        <v>220104005</v>
      </c>
      <c r="H835">
        <v>220104</v>
      </c>
      <c r="I835" t="s">
        <v>13768</v>
      </c>
      <c r="J835" t="s">
        <v>10393</v>
      </c>
      <c r="K835">
        <v>2</v>
      </c>
      <c r="L835">
        <v>15.6</v>
      </c>
      <c r="M835">
        <v>0</v>
      </c>
      <c r="N835">
        <v>7.8</v>
      </c>
      <c r="O835">
        <v>0</v>
      </c>
      <c r="P835">
        <v>7.8</v>
      </c>
      <c r="Q835">
        <v>23.5</v>
      </c>
      <c r="R835">
        <v>8.3000000000000007</v>
      </c>
      <c r="S835">
        <v>0</v>
      </c>
      <c r="T835">
        <v>0</v>
      </c>
      <c r="U835">
        <v>0</v>
      </c>
      <c r="V835">
        <v>1</v>
      </c>
      <c r="W835">
        <v>17.3</v>
      </c>
      <c r="X835">
        <v>0</v>
      </c>
      <c r="Y835">
        <v>0</v>
      </c>
      <c r="Z835">
        <v>0</v>
      </c>
      <c r="AA835">
        <v>31.2</v>
      </c>
      <c r="AB835">
        <v>7.8</v>
      </c>
      <c r="AC835">
        <v>7.8</v>
      </c>
      <c r="AD835">
        <v>0</v>
      </c>
      <c r="AE835">
        <v>0</v>
      </c>
      <c r="AF835">
        <v>0</v>
      </c>
      <c r="AG835">
        <v>16.899999999999999</v>
      </c>
      <c r="AH835">
        <v>0</v>
      </c>
      <c r="AI835">
        <v>1</v>
      </c>
      <c r="AJ835">
        <v>0</v>
      </c>
      <c r="AK835">
        <v>0</v>
      </c>
      <c r="AL835">
        <v>7.8</v>
      </c>
      <c r="AM835">
        <v>0</v>
      </c>
      <c r="AN835">
        <v>7.8</v>
      </c>
      <c r="AO835">
        <v>15.6</v>
      </c>
      <c r="AP835">
        <v>1</v>
      </c>
      <c r="AQ835">
        <v>7.8</v>
      </c>
      <c r="AR835">
        <v>8.3000000000000007</v>
      </c>
      <c r="AS835">
        <v>0</v>
      </c>
      <c r="AT835">
        <v>8.4</v>
      </c>
      <c r="AU835">
        <v>8.5</v>
      </c>
      <c r="AV835">
        <v>1</v>
      </c>
      <c r="AW835">
        <v>17.3</v>
      </c>
      <c r="AX835">
        <v>15.8</v>
      </c>
      <c r="AY835">
        <v>15.6</v>
      </c>
      <c r="AZ835">
        <v>0</v>
      </c>
      <c r="BA835">
        <v>15.6</v>
      </c>
      <c r="BB835">
        <v>7.8</v>
      </c>
      <c r="BC835">
        <v>23.4</v>
      </c>
      <c r="BD835">
        <v>15.7</v>
      </c>
      <c r="BE835">
        <v>8.3000000000000007</v>
      </c>
      <c r="BF835">
        <v>8.4</v>
      </c>
      <c r="BG835">
        <v>0</v>
      </c>
      <c r="BH835">
        <v>0</v>
      </c>
      <c r="BI835">
        <v>1</v>
      </c>
      <c r="BJ835">
        <v>8.6999999999999993</v>
      </c>
      <c r="BK835">
        <v>0</v>
      </c>
    </row>
    <row r="836" spans="1:63" x14ac:dyDescent="0.25">
      <c r="A836">
        <v>10</v>
      </c>
      <c r="B836" s="1">
        <v>10104</v>
      </c>
      <c r="C836" t="s">
        <v>777</v>
      </c>
      <c r="D836" t="s">
        <v>1682</v>
      </c>
      <c r="E836">
        <v>3</v>
      </c>
      <c r="F836" t="s">
        <v>13367</v>
      </c>
      <c r="G836">
        <v>220104005</v>
      </c>
      <c r="H836">
        <v>220104</v>
      </c>
      <c r="I836" t="s">
        <v>13768</v>
      </c>
      <c r="J836" t="s">
        <v>10393</v>
      </c>
      <c r="K836">
        <v>3</v>
      </c>
      <c r="L836">
        <v>0</v>
      </c>
      <c r="M836">
        <v>0</v>
      </c>
      <c r="N836">
        <v>0</v>
      </c>
      <c r="O836">
        <v>0</v>
      </c>
      <c r="P836">
        <v>7.8</v>
      </c>
      <c r="Q836">
        <v>23.5</v>
      </c>
      <c r="R836">
        <v>8.3000000000000007</v>
      </c>
      <c r="S836">
        <v>0</v>
      </c>
      <c r="T836">
        <v>0</v>
      </c>
      <c r="U836">
        <v>0</v>
      </c>
      <c r="V836">
        <v>1</v>
      </c>
      <c r="W836">
        <v>17.3</v>
      </c>
      <c r="X836">
        <v>0</v>
      </c>
      <c r="Y836">
        <v>0</v>
      </c>
      <c r="Z836">
        <v>0</v>
      </c>
      <c r="AA836">
        <v>31.2</v>
      </c>
      <c r="AB836">
        <v>7.8</v>
      </c>
      <c r="AC836">
        <v>7.8</v>
      </c>
      <c r="AD836">
        <v>0</v>
      </c>
      <c r="AE836">
        <v>0</v>
      </c>
      <c r="AF836">
        <v>0</v>
      </c>
      <c r="AG836">
        <v>16.899999999999999</v>
      </c>
      <c r="AH836">
        <v>0</v>
      </c>
      <c r="AI836">
        <v>1</v>
      </c>
      <c r="AJ836">
        <v>0</v>
      </c>
      <c r="AK836">
        <v>0</v>
      </c>
      <c r="AL836">
        <v>7.8</v>
      </c>
      <c r="AM836">
        <v>0</v>
      </c>
      <c r="AN836">
        <v>7.8</v>
      </c>
      <c r="AO836">
        <v>15.6</v>
      </c>
      <c r="AP836">
        <v>1</v>
      </c>
      <c r="AQ836">
        <v>7.8</v>
      </c>
      <c r="AR836">
        <v>8.3000000000000007</v>
      </c>
      <c r="AS836">
        <v>0</v>
      </c>
      <c r="AT836">
        <v>8.4</v>
      </c>
      <c r="AU836">
        <v>8.5</v>
      </c>
      <c r="AV836">
        <v>1</v>
      </c>
      <c r="AW836">
        <v>17.3</v>
      </c>
      <c r="AX836">
        <v>15.8</v>
      </c>
      <c r="AY836">
        <v>15.6</v>
      </c>
      <c r="AZ836">
        <v>0</v>
      </c>
      <c r="BA836">
        <v>15.6</v>
      </c>
      <c r="BB836">
        <v>7.8</v>
      </c>
      <c r="BC836">
        <v>23.4</v>
      </c>
      <c r="BD836">
        <v>15.7</v>
      </c>
      <c r="BE836">
        <v>8.3000000000000007</v>
      </c>
      <c r="BF836">
        <v>0</v>
      </c>
      <c r="BG836">
        <v>0</v>
      </c>
      <c r="BH836">
        <v>0</v>
      </c>
      <c r="BI836">
        <v>1</v>
      </c>
      <c r="BJ836">
        <v>8.6999999999999993</v>
      </c>
      <c r="BK836">
        <v>0</v>
      </c>
    </row>
    <row r="837" spans="1:63" x14ac:dyDescent="0.25">
      <c r="A837">
        <v>10</v>
      </c>
      <c r="B837" s="1">
        <v>10104</v>
      </c>
      <c r="C837" t="s">
        <v>777</v>
      </c>
      <c r="D837" t="s">
        <v>1682</v>
      </c>
      <c r="E837">
        <v>4</v>
      </c>
      <c r="F837" t="s">
        <v>13369</v>
      </c>
      <c r="G837">
        <v>220104005</v>
      </c>
      <c r="H837">
        <v>220104</v>
      </c>
      <c r="I837" t="s">
        <v>13768</v>
      </c>
      <c r="J837" t="s">
        <v>10393</v>
      </c>
      <c r="K837">
        <v>4</v>
      </c>
      <c r="L837">
        <v>15.6</v>
      </c>
      <c r="M837">
        <v>0</v>
      </c>
      <c r="N837">
        <v>7.8</v>
      </c>
      <c r="O837">
        <v>0</v>
      </c>
      <c r="P837">
        <v>1</v>
      </c>
      <c r="Q837">
        <v>0</v>
      </c>
      <c r="R837">
        <v>0</v>
      </c>
      <c r="S837">
        <v>0</v>
      </c>
      <c r="T837">
        <v>0</v>
      </c>
      <c r="U837">
        <v>0</v>
      </c>
      <c r="V837">
        <v>1</v>
      </c>
      <c r="W837">
        <v>0</v>
      </c>
      <c r="X837">
        <v>0</v>
      </c>
      <c r="Y837">
        <v>0</v>
      </c>
      <c r="Z837">
        <v>0</v>
      </c>
      <c r="AA837">
        <v>7.8</v>
      </c>
      <c r="AB837">
        <v>0</v>
      </c>
      <c r="AC837">
        <v>1</v>
      </c>
      <c r="AD837">
        <v>0</v>
      </c>
      <c r="AE837">
        <v>0</v>
      </c>
      <c r="AF837">
        <v>0</v>
      </c>
      <c r="AG837">
        <v>0</v>
      </c>
      <c r="AH837">
        <v>0</v>
      </c>
      <c r="AI837">
        <v>1</v>
      </c>
      <c r="AJ837">
        <v>0</v>
      </c>
      <c r="AK837">
        <v>0</v>
      </c>
      <c r="AL837">
        <v>0</v>
      </c>
      <c r="AM837">
        <v>0</v>
      </c>
      <c r="AN837">
        <v>0</v>
      </c>
      <c r="AO837">
        <v>0</v>
      </c>
      <c r="AP837">
        <v>1</v>
      </c>
      <c r="AQ837">
        <v>0</v>
      </c>
      <c r="AR837">
        <v>0</v>
      </c>
      <c r="AS837">
        <v>0</v>
      </c>
      <c r="AT837">
        <v>0</v>
      </c>
      <c r="AU837">
        <v>0</v>
      </c>
      <c r="AV837">
        <v>1</v>
      </c>
      <c r="AW837">
        <v>0</v>
      </c>
      <c r="AX837">
        <v>0</v>
      </c>
      <c r="AY837">
        <v>0</v>
      </c>
      <c r="AZ837">
        <v>0</v>
      </c>
      <c r="BA837">
        <v>0</v>
      </c>
      <c r="BB837">
        <v>0</v>
      </c>
      <c r="BC837">
        <v>1</v>
      </c>
      <c r="BD837">
        <v>0</v>
      </c>
      <c r="BE837">
        <v>0</v>
      </c>
      <c r="BF837">
        <v>8.4</v>
      </c>
      <c r="BG837">
        <v>0</v>
      </c>
      <c r="BH837">
        <v>0</v>
      </c>
      <c r="BI837">
        <v>1</v>
      </c>
      <c r="BJ837">
        <v>0</v>
      </c>
      <c r="BK837">
        <v>0</v>
      </c>
    </row>
    <row r="838" spans="1:63" x14ac:dyDescent="0.25">
      <c r="A838">
        <v>10</v>
      </c>
      <c r="B838" s="1">
        <v>10105</v>
      </c>
      <c r="C838" t="s">
        <v>777</v>
      </c>
      <c r="D838" t="s">
        <v>1685</v>
      </c>
      <c r="E838">
        <v>1</v>
      </c>
      <c r="F838" t="s">
        <v>13767</v>
      </c>
      <c r="G838">
        <v>220104005</v>
      </c>
      <c r="H838">
        <v>220104</v>
      </c>
      <c r="I838" t="s">
        <v>13768</v>
      </c>
      <c r="J838" t="s">
        <v>10393</v>
      </c>
      <c r="K838">
        <v>1</v>
      </c>
      <c r="L838">
        <v>5.7</v>
      </c>
      <c r="M838">
        <v>5.6</v>
      </c>
      <c r="N838">
        <v>0</v>
      </c>
      <c r="O838">
        <v>0</v>
      </c>
      <c r="P838">
        <v>5.4</v>
      </c>
      <c r="Q838">
        <v>0</v>
      </c>
      <c r="R838">
        <v>0</v>
      </c>
      <c r="S838">
        <v>0</v>
      </c>
      <c r="T838">
        <v>0</v>
      </c>
      <c r="U838">
        <v>0</v>
      </c>
      <c r="V838">
        <v>1</v>
      </c>
      <c r="W838">
        <v>5</v>
      </c>
      <c r="X838">
        <v>4.9000000000000004</v>
      </c>
      <c r="Y838">
        <v>5.7</v>
      </c>
      <c r="Z838">
        <v>0</v>
      </c>
      <c r="AA838">
        <v>5.5</v>
      </c>
      <c r="AB838">
        <v>0</v>
      </c>
      <c r="AC838">
        <v>5.4</v>
      </c>
      <c r="AD838">
        <v>5.3</v>
      </c>
      <c r="AE838">
        <v>0</v>
      </c>
      <c r="AF838">
        <v>0</v>
      </c>
      <c r="AG838">
        <v>0</v>
      </c>
      <c r="AH838">
        <v>15.6</v>
      </c>
      <c r="AI838">
        <v>1</v>
      </c>
      <c r="AJ838">
        <v>5.0999999999999996</v>
      </c>
      <c r="AK838">
        <v>0</v>
      </c>
      <c r="AL838">
        <v>0</v>
      </c>
      <c r="AM838">
        <v>0</v>
      </c>
      <c r="AN838">
        <v>0</v>
      </c>
      <c r="AO838">
        <v>0</v>
      </c>
      <c r="AP838">
        <v>1</v>
      </c>
      <c r="AQ838">
        <v>5.3</v>
      </c>
      <c r="AR838">
        <v>0</v>
      </c>
      <c r="AS838">
        <v>0</v>
      </c>
      <c r="AT838">
        <v>0</v>
      </c>
      <c r="AU838">
        <v>0</v>
      </c>
      <c r="AV838">
        <v>1</v>
      </c>
      <c r="AW838">
        <v>0</v>
      </c>
      <c r="AX838">
        <v>0</v>
      </c>
      <c r="AY838">
        <v>0</v>
      </c>
      <c r="AZ838">
        <v>0</v>
      </c>
      <c r="BA838">
        <v>5.5</v>
      </c>
      <c r="BB838">
        <v>0</v>
      </c>
      <c r="BC838">
        <v>1</v>
      </c>
      <c r="BD838">
        <v>0</v>
      </c>
      <c r="BE838">
        <v>0</v>
      </c>
      <c r="BF838">
        <v>0</v>
      </c>
      <c r="BG838">
        <v>0</v>
      </c>
      <c r="BH838">
        <v>0</v>
      </c>
      <c r="BI838">
        <v>1</v>
      </c>
      <c r="BJ838">
        <v>0</v>
      </c>
      <c r="BK838">
        <v>0</v>
      </c>
    </row>
    <row r="839" spans="1:63" x14ac:dyDescent="0.25">
      <c r="A839">
        <v>10</v>
      </c>
      <c r="B839" s="1">
        <v>10105</v>
      </c>
      <c r="C839" t="s">
        <v>777</v>
      </c>
      <c r="D839" t="s">
        <v>1685</v>
      </c>
      <c r="E839">
        <v>2</v>
      </c>
      <c r="F839" t="s">
        <v>13769</v>
      </c>
      <c r="G839">
        <v>220104005</v>
      </c>
      <c r="H839">
        <v>220104</v>
      </c>
      <c r="I839" t="s">
        <v>13768</v>
      </c>
      <c r="J839" t="s">
        <v>10393</v>
      </c>
      <c r="K839">
        <v>2</v>
      </c>
      <c r="L839">
        <v>5.7</v>
      </c>
      <c r="M839">
        <v>11.2</v>
      </c>
      <c r="N839">
        <v>0</v>
      </c>
      <c r="O839">
        <v>5.4</v>
      </c>
      <c r="P839">
        <v>26.8</v>
      </c>
      <c r="Q839">
        <v>0</v>
      </c>
      <c r="R839">
        <v>0</v>
      </c>
      <c r="S839">
        <v>0</v>
      </c>
      <c r="T839">
        <v>0</v>
      </c>
      <c r="U839">
        <v>0</v>
      </c>
      <c r="V839">
        <v>5.2</v>
      </c>
      <c r="W839">
        <v>5.0999999999999996</v>
      </c>
      <c r="X839">
        <v>9.9</v>
      </c>
      <c r="Y839">
        <v>17</v>
      </c>
      <c r="Z839">
        <v>5.6</v>
      </c>
      <c r="AA839">
        <v>11</v>
      </c>
      <c r="AB839">
        <v>10.9</v>
      </c>
      <c r="AC839">
        <v>10.7</v>
      </c>
      <c r="AD839">
        <v>10.6</v>
      </c>
      <c r="AE839">
        <v>0</v>
      </c>
      <c r="AF839">
        <v>5.3</v>
      </c>
      <c r="AG839">
        <v>0</v>
      </c>
      <c r="AH839">
        <v>10.4</v>
      </c>
      <c r="AI839">
        <v>1</v>
      </c>
      <c r="AJ839">
        <v>10.199999999999999</v>
      </c>
      <c r="AK839">
        <v>0</v>
      </c>
      <c r="AL839">
        <v>5.7</v>
      </c>
      <c r="AM839">
        <v>0</v>
      </c>
      <c r="AN839">
        <v>0</v>
      </c>
      <c r="AO839">
        <v>0</v>
      </c>
      <c r="AP839">
        <v>1</v>
      </c>
      <c r="AQ839">
        <v>5.3</v>
      </c>
      <c r="AR839">
        <v>0</v>
      </c>
      <c r="AS839">
        <v>5.3</v>
      </c>
      <c r="AT839">
        <v>15.7</v>
      </c>
      <c r="AU839">
        <v>0</v>
      </c>
      <c r="AV839">
        <v>1</v>
      </c>
      <c r="AW839">
        <v>0</v>
      </c>
      <c r="AX839">
        <v>0</v>
      </c>
      <c r="AY839">
        <v>0</v>
      </c>
      <c r="AZ839">
        <v>0</v>
      </c>
      <c r="BA839">
        <v>5.5</v>
      </c>
      <c r="BB839">
        <v>0</v>
      </c>
      <c r="BC839">
        <v>1</v>
      </c>
      <c r="BD839">
        <v>0</v>
      </c>
      <c r="BE839">
        <v>5.3</v>
      </c>
      <c r="BF839">
        <v>0</v>
      </c>
      <c r="BG839">
        <v>0</v>
      </c>
      <c r="BH839">
        <v>0</v>
      </c>
      <c r="BI839">
        <v>1</v>
      </c>
      <c r="BJ839">
        <v>0</v>
      </c>
      <c r="BK839">
        <v>0</v>
      </c>
    </row>
    <row r="840" spans="1:63" x14ac:dyDescent="0.25">
      <c r="A840">
        <v>10</v>
      </c>
      <c r="B840" s="1">
        <v>10105</v>
      </c>
      <c r="C840" t="s">
        <v>777</v>
      </c>
      <c r="D840" t="s">
        <v>1685</v>
      </c>
      <c r="E840">
        <v>3</v>
      </c>
      <c r="F840" t="s">
        <v>13367</v>
      </c>
      <c r="G840">
        <v>220104005</v>
      </c>
      <c r="H840">
        <v>220104</v>
      </c>
      <c r="I840" t="s">
        <v>13768</v>
      </c>
      <c r="J840" t="s">
        <v>10393</v>
      </c>
      <c r="K840">
        <v>3</v>
      </c>
      <c r="L840">
        <v>0</v>
      </c>
      <c r="M840">
        <v>5.6</v>
      </c>
      <c r="N840">
        <v>0</v>
      </c>
      <c r="O840">
        <v>5.4</v>
      </c>
      <c r="P840">
        <v>21.4</v>
      </c>
      <c r="Q840">
        <v>0</v>
      </c>
      <c r="R840">
        <v>0</v>
      </c>
      <c r="S840">
        <v>0</v>
      </c>
      <c r="T840">
        <v>0</v>
      </c>
      <c r="U840">
        <v>0</v>
      </c>
      <c r="V840">
        <v>5.2</v>
      </c>
      <c r="W840">
        <v>0</v>
      </c>
      <c r="X840">
        <v>4.9000000000000004</v>
      </c>
      <c r="Y840">
        <v>17</v>
      </c>
      <c r="Z840">
        <v>5.6</v>
      </c>
      <c r="AA840">
        <v>11</v>
      </c>
      <c r="AB840">
        <v>10.9</v>
      </c>
      <c r="AC840">
        <v>10.7</v>
      </c>
      <c r="AD840">
        <v>10.6</v>
      </c>
      <c r="AE840">
        <v>0</v>
      </c>
      <c r="AF840">
        <v>5.3</v>
      </c>
      <c r="AG840">
        <v>0</v>
      </c>
      <c r="AH840">
        <v>0</v>
      </c>
      <c r="AI840">
        <v>1</v>
      </c>
      <c r="AJ840">
        <v>5.0999999999999996</v>
      </c>
      <c r="AK840">
        <v>0</v>
      </c>
      <c r="AL840">
        <v>5.7</v>
      </c>
      <c r="AM840">
        <v>0</v>
      </c>
      <c r="AN840">
        <v>0</v>
      </c>
      <c r="AO840">
        <v>0</v>
      </c>
      <c r="AP840">
        <v>1</v>
      </c>
      <c r="AQ840">
        <v>0</v>
      </c>
      <c r="AR840">
        <v>0</v>
      </c>
      <c r="AS840">
        <v>5.3</v>
      </c>
      <c r="AT840">
        <v>15.7</v>
      </c>
      <c r="AU840">
        <v>0</v>
      </c>
      <c r="AV840">
        <v>1</v>
      </c>
      <c r="AW840">
        <v>0</v>
      </c>
      <c r="AX840">
        <v>0</v>
      </c>
      <c r="AY840">
        <v>0</v>
      </c>
      <c r="AZ840">
        <v>0</v>
      </c>
      <c r="BA840">
        <v>0</v>
      </c>
      <c r="BB840">
        <v>0</v>
      </c>
      <c r="BC840">
        <v>1</v>
      </c>
      <c r="BD840">
        <v>0</v>
      </c>
      <c r="BE840">
        <v>5.3</v>
      </c>
      <c r="BF840">
        <v>0</v>
      </c>
      <c r="BG840">
        <v>0</v>
      </c>
      <c r="BH840">
        <v>0</v>
      </c>
      <c r="BI840">
        <v>1</v>
      </c>
      <c r="BJ840">
        <v>0</v>
      </c>
      <c r="BK840">
        <v>0</v>
      </c>
    </row>
    <row r="841" spans="1:63" x14ac:dyDescent="0.25">
      <c r="A841">
        <v>10</v>
      </c>
      <c r="B841" s="1">
        <v>10105</v>
      </c>
      <c r="C841" t="s">
        <v>777</v>
      </c>
      <c r="D841" t="s">
        <v>1685</v>
      </c>
      <c r="E841">
        <v>4</v>
      </c>
      <c r="F841" t="s">
        <v>13369</v>
      </c>
      <c r="G841">
        <v>220104005</v>
      </c>
      <c r="H841">
        <v>220104</v>
      </c>
      <c r="I841" t="s">
        <v>13768</v>
      </c>
      <c r="J841" t="s">
        <v>10393</v>
      </c>
      <c r="K841">
        <v>4</v>
      </c>
      <c r="L841">
        <v>5.7</v>
      </c>
      <c r="M841">
        <v>5.6</v>
      </c>
      <c r="N841">
        <v>0</v>
      </c>
      <c r="O841">
        <v>0</v>
      </c>
      <c r="P841">
        <v>5.4</v>
      </c>
      <c r="Q841">
        <v>0</v>
      </c>
      <c r="R841">
        <v>0</v>
      </c>
      <c r="S841">
        <v>0</v>
      </c>
      <c r="T841">
        <v>0</v>
      </c>
      <c r="U841">
        <v>0</v>
      </c>
      <c r="V841">
        <v>1</v>
      </c>
      <c r="W841">
        <v>5.0999999999999996</v>
      </c>
      <c r="X841">
        <v>4.9000000000000004</v>
      </c>
      <c r="Y841">
        <v>5.7</v>
      </c>
      <c r="Z841">
        <v>0</v>
      </c>
      <c r="AA841">
        <v>5.5</v>
      </c>
      <c r="AB841">
        <v>0</v>
      </c>
      <c r="AC841">
        <v>5.4</v>
      </c>
      <c r="AD841">
        <v>5.3</v>
      </c>
      <c r="AE841">
        <v>0</v>
      </c>
      <c r="AF841">
        <v>0</v>
      </c>
      <c r="AG841">
        <v>0</v>
      </c>
      <c r="AH841">
        <v>10.4</v>
      </c>
      <c r="AI841">
        <v>1</v>
      </c>
      <c r="AJ841">
        <v>5.0999999999999996</v>
      </c>
      <c r="AK841">
        <v>0</v>
      </c>
      <c r="AL841">
        <v>0</v>
      </c>
      <c r="AM841">
        <v>0</v>
      </c>
      <c r="AN841">
        <v>0</v>
      </c>
      <c r="AO841">
        <v>0</v>
      </c>
      <c r="AP841">
        <v>1</v>
      </c>
      <c r="AQ841">
        <v>5.3</v>
      </c>
      <c r="AR841">
        <v>0</v>
      </c>
      <c r="AS841">
        <v>0</v>
      </c>
      <c r="AT841">
        <v>0</v>
      </c>
      <c r="AU841">
        <v>0</v>
      </c>
      <c r="AV841">
        <v>1</v>
      </c>
      <c r="AW841">
        <v>0</v>
      </c>
      <c r="AX841">
        <v>0</v>
      </c>
      <c r="AY841">
        <v>0</v>
      </c>
      <c r="AZ841">
        <v>0</v>
      </c>
      <c r="BA841">
        <v>5.5</v>
      </c>
      <c r="BB841">
        <v>0</v>
      </c>
      <c r="BC841">
        <v>1</v>
      </c>
      <c r="BD841">
        <v>0</v>
      </c>
      <c r="BE841">
        <v>0</v>
      </c>
      <c r="BF841">
        <v>0</v>
      </c>
      <c r="BG841">
        <v>0</v>
      </c>
      <c r="BH841">
        <v>0</v>
      </c>
      <c r="BI841">
        <v>1</v>
      </c>
      <c r="BJ841">
        <v>0</v>
      </c>
      <c r="BK841">
        <v>0</v>
      </c>
    </row>
    <row r="842" spans="1:63" x14ac:dyDescent="0.25">
      <c r="A842">
        <v>10</v>
      </c>
      <c r="B842" s="1">
        <v>10106</v>
      </c>
      <c r="C842" t="s">
        <v>777</v>
      </c>
      <c r="D842" t="s">
        <v>1688</v>
      </c>
      <c r="E842">
        <v>1</v>
      </c>
      <c r="F842" t="s">
        <v>13767</v>
      </c>
      <c r="G842">
        <v>220104005</v>
      </c>
      <c r="H842">
        <v>220104</v>
      </c>
      <c r="I842" t="s">
        <v>13768</v>
      </c>
      <c r="J842" t="s">
        <v>10393</v>
      </c>
      <c r="K842">
        <v>1</v>
      </c>
      <c r="L842">
        <v>0</v>
      </c>
      <c r="M842">
        <v>0</v>
      </c>
      <c r="N842">
        <v>0</v>
      </c>
      <c r="O842">
        <v>11.3</v>
      </c>
      <c r="P842">
        <v>1</v>
      </c>
      <c r="Q842">
        <v>0</v>
      </c>
      <c r="R842">
        <v>5.7</v>
      </c>
      <c r="S842">
        <v>0</v>
      </c>
      <c r="T842">
        <v>0</v>
      </c>
      <c r="U842">
        <v>0</v>
      </c>
      <c r="V842">
        <v>5.6</v>
      </c>
      <c r="W842">
        <v>5.6</v>
      </c>
      <c r="X842">
        <v>0</v>
      </c>
      <c r="Y842">
        <v>0</v>
      </c>
      <c r="Z842">
        <v>0</v>
      </c>
      <c r="AA842">
        <v>0</v>
      </c>
      <c r="AB842">
        <v>0</v>
      </c>
      <c r="AC842">
        <v>1</v>
      </c>
      <c r="AD842">
        <v>0</v>
      </c>
      <c r="AE842">
        <v>0</v>
      </c>
      <c r="AF842">
        <v>0</v>
      </c>
      <c r="AG842">
        <v>0</v>
      </c>
      <c r="AH842">
        <v>0</v>
      </c>
      <c r="AI842">
        <v>1</v>
      </c>
      <c r="AJ842">
        <v>0</v>
      </c>
      <c r="AK842">
        <v>11.2</v>
      </c>
      <c r="AL842">
        <v>0</v>
      </c>
      <c r="AM842">
        <v>0</v>
      </c>
      <c r="AN842">
        <v>0</v>
      </c>
      <c r="AO842">
        <v>0</v>
      </c>
      <c r="AP842">
        <v>1</v>
      </c>
      <c r="AQ842">
        <v>0</v>
      </c>
      <c r="AR842">
        <v>0</v>
      </c>
      <c r="AS842">
        <v>0</v>
      </c>
      <c r="AT842">
        <v>0</v>
      </c>
      <c r="AU842">
        <v>0</v>
      </c>
      <c r="AV842">
        <v>1</v>
      </c>
      <c r="AW842">
        <v>0</v>
      </c>
      <c r="AX842">
        <v>0</v>
      </c>
      <c r="AY842">
        <v>0</v>
      </c>
      <c r="AZ842">
        <v>0</v>
      </c>
      <c r="BA842">
        <v>11.4</v>
      </c>
      <c r="BB842">
        <v>0</v>
      </c>
      <c r="BC842">
        <v>1</v>
      </c>
      <c r="BD842">
        <v>0</v>
      </c>
      <c r="BE842">
        <v>0</v>
      </c>
      <c r="BF842">
        <v>0</v>
      </c>
      <c r="BG842">
        <v>0</v>
      </c>
      <c r="BH842">
        <v>0</v>
      </c>
      <c r="BI842">
        <v>1</v>
      </c>
      <c r="BJ842">
        <v>0</v>
      </c>
      <c r="BK842">
        <v>0</v>
      </c>
    </row>
    <row r="843" spans="1:63" x14ac:dyDescent="0.25">
      <c r="A843">
        <v>10</v>
      </c>
      <c r="B843" s="1">
        <v>10106</v>
      </c>
      <c r="C843" t="s">
        <v>777</v>
      </c>
      <c r="D843" t="s">
        <v>1688</v>
      </c>
      <c r="E843">
        <v>2</v>
      </c>
      <c r="F843" t="s">
        <v>13769</v>
      </c>
      <c r="G843">
        <v>220104005</v>
      </c>
      <c r="H843">
        <v>220104</v>
      </c>
      <c r="I843" t="s">
        <v>13768</v>
      </c>
      <c r="J843" t="s">
        <v>10393</v>
      </c>
      <c r="K843">
        <v>2</v>
      </c>
      <c r="L843">
        <v>5.7</v>
      </c>
      <c r="M843">
        <v>0</v>
      </c>
      <c r="N843">
        <v>5.7</v>
      </c>
      <c r="O843">
        <v>17</v>
      </c>
      <c r="P843">
        <v>1</v>
      </c>
      <c r="Q843">
        <v>0</v>
      </c>
      <c r="R843">
        <v>6.2</v>
      </c>
      <c r="S843">
        <v>6.3</v>
      </c>
      <c r="T843">
        <v>0</v>
      </c>
      <c r="U843">
        <v>0</v>
      </c>
      <c r="V843">
        <v>6.4</v>
      </c>
      <c r="W843">
        <v>12.9</v>
      </c>
      <c r="X843">
        <v>0</v>
      </c>
      <c r="Y843">
        <v>11.4</v>
      </c>
      <c r="Z843">
        <v>11.4</v>
      </c>
      <c r="AA843">
        <v>0</v>
      </c>
      <c r="AB843">
        <v>5.7</v>
      </c>
      <c r="AC843">
        <v>1</v>
      </c>
      <c r="AD843">
        <v>0</v>
      </c>
      <c r="AE843">
        <v>0</v>
      </c>
      <c r="AF843">
        <v>0</v>
      </c>
      <c r="AG843">
        <v>0</v>
      </c>
      <c r="AH843">
        <v>0</v>
      </c>
      <c r="AI843">
        <v>6.4</v>
      </c>
      <c r="AJ843">
        <v>6.5</v>
      </c>
      <c r="AK843">
        <v>22.5</v>
      </c>
      <c r="AL843">
        <v>0</v>
      </c>
      <c r="AM843">
        <v>0</v>
      </c>
      <c r="AN843">
        <v>5.7</v>
      </c>
      <c r="AO843">
        <v>0</v>
      </c>
      <c r="AP843">
        <v>17</v>
      </c>
      <c r="AQ843">
        <v>17</v>
      </c>
      <c r="AR843">
        <v>6.2</v>
      </c>
      <c r="AS843">
        <v>0</v>
      </c>
      <c r="AT843">
        <v>0</v>
      </c>
      <c r="AU843">
        <v>6.4</v>
      </c>
      <c r="AV843">
        <v>6.4</v>
      </c>
      <c r="AW843">
        <v>13</v>
      </c>
      <c r="AX843">
        <v>0</v>
      </c>
      <c r="AY843">
        <v>0</v>
      </c>
      <c r="AZ843">
        <v>22.8</v>
      </c>
      <c r="BA843">
        <v>22.7</v>
      </c>
      <c r="BB843">
        <v>5.7</v>
      </c>
      <c r="BC843">
        <v>1</v>
      </c>
      <c r="BD843">
        <v>0</v>
      </c>
      <c r="BE843">
        <v>0</v>
      </c>
      <c r="BF843">
        <v>0</v>
      </c>
      <c r="BG843">
        <v>12.7</v>
      </c>
      <c r="BH843">
        <v>6.4</v>
      </c>
      <c r="BI843">
        <v>6.4</v>
      </c>
      <c r="BJ843">
        <v>13</v>
      </c>
      <c r="BK843">
        <v>0</v>
      </c>
    </row>
    <row r="844" spans="1:63" x14ac:dyDescent="0.25">
      <c r="A844">
        <v>10</v>
      </c>
      <c r="B844" s="1">
        <v>10106</v>
      </c>
      <c r="C844" t="s">
        <v>777</v>
      </c>
      <c r="D844" t="s">
        <v>1688</v>
      </c>
      <c r="E844">
        <v>3</v>
      </c>
      <c r="F844" t="s">
        <v>13367</v>
      </c>
      <c r="G844">
        <v>220104005</v>
      </c>
      <c r="H844">
        <v>220104</v>
      </c>
      <c r="I844" t="s">
        <v>13768</v>
      </c>
      <c r="J844" t="s">
        <v>10393</v>
      </c>
      <c r="K844">
        <v>3</v>
      </c>
      <c r="L844">
        <v>5.7</v>
      </c>
      <c r="M844">
        <v>0</v>
      </c>
      <c r="N844">
        <v>5.7</v>
      </c>
      <c r="O844">
        <v>5.7</v>
      </c>
      <c r="P844">
        <v>1</v>
      </c>
      <c r="Q844">
        <v>0</v>
      </c>
      <c r="R844">
        <v>0</v>
      </c>
      <c r="S844">
        <v>6.3</v>
      </c>
      <c r="T844">
        <v>0</v>
      </c>
      <c r="U844">
        <v>0</v>
      </c>
      <c r="V844">
        <v>1</v>
      </c>
      <c r="W844">
        <v>6.5</v>
      </c>
      <c r="X844">
        <v>0</v>
      </c>
      <c r="Y844">
        <v>11.4</v>
      </c>
      <c r="Z844">
        <v>11.4</v>
      </c>
      <c r="AA844">
        <v>0</v>
      </c>
      <c r="AB844">
        <v>5.7</v>
      </c>
      <c r="AC844">
        <v>1</v>
      </c>
      <c r="AD844">
        <v>0</v>
      </c>
      <c r="AE844">
        <v>0</v>
      </c>
      <c r="AF844">
        <v>0</v>
      </c>
      <c r="AG844">
        <v>0</v>
      </c>
      <c r="AH844">
        <v>0</v>
      </c>
      <c r="AI844">
        <v>6.4</v>
      </c>
      <c r="AJ844">
        <v>6.5</v>
      </c>
      <c r="AK844">
        <v>11.2</v>
      </c>
      <c r="AL844">
        <v>0</v>
      </c>
      <c r="AM844">
        <v>0</v>
      </c>
      <c r="AN844">
        <v>5.7</v>
      </c>
      <c r="AO844">
        <v>0</v>
      </c>
      <c r="AP844">
        <v>17</v>
      </c>
      <c r="AQ844">
        <v>17</v>
      </c>
      <c r="AR844">
        <v>6.2</v>
      </c>
      <c r="AS844">
        <v>0</v>
      </c>
      <c r="AT844">
        <v>0</v>
      </c>
      <c r="AU844">
        <v>6.4</v>
      </c>
      <c r="AV844">
        <v>6.4</v>
      </c>
      <c r="AW844">
        <v>13</v>
      </c>
      <c r="AX844">
        <v>0</v>
      </c>
      <c r="AY844">
        <v>0</v>
      </c>
      <c r="AZ844">
        <v>22.8</v>
      </c>
      <c r="BA844">
        <v>11.4</v>
      </c>
      <c r="BB844">
        <v>5.7</v>
      </c>
      <c r="BC844">
        <v>1</v>
      </c>
      <c r="BD844">
        <v>0</v>
      </c>
      <c r="BE844">
        <v>0</v>
      </c>
      <c r="BF844">
        <v>0</v>
      </c>
      <c r="BG844">
        <v>12.7</v>
      </c>
      <c r="BH844">
        <v>6.4</v>
      </c>
      <c r="BI844">
        <v>6.4</v>
      </c>
      <c r="BJ844">
        <v>13</v>
      </c>
      <c r="BK844">
        <v>0</v>
      </c>
    </row>
    <row r="845" spans="1:63" x14ac:dyDescent="0.25">
      <c r="A845">
        <v>10</v>
      </c>
      <c r="B845" s="1">
        <v>10106</v>
      </c>
      <c r="C845" t="s">
        <v>777</v>
      </c>
      <c r="D845" t="s">
        <v>1688</v>
      </c>
      <c r="E845">
        <v>4</v>
      </c>
      <c r="F845" t="s">
        <v>13369</v>
      </c>
      <c r="G845">
        <v>220104005</v>
      </c>
      <c r="H845">
        <v>220104</v>
      </c>
      <c r="I845" t="s">
        <v>13768</v>
      </c>
      <c r="J845" t="s">
        <v>10393</v>
      </c>
      <c r="K845">
        <v>4</v>
      </c>
      <c r="L845">
        <v>0</v>
      </c>
      <c r="M845">
        <v>0</v>
      </c>
      <c r="N845">
        <v>0</v>
      </c>
      <c r="O845">
        <v>11.3</v>
      </c>
      <c r="P845">
        <v>1</v>
      </c>
      <c r="Q845">
        <v>0</v>
      </c>
      <c r="R845">
        <v>6.2</v>
      </c>
      <c r="S845">
        <v>0</v>
      </c>
      <c r="T845">
        <v>0</v>
      </c>
      <c r="U845">
        <v>0</v>
      </c>
      <c r="V845">
        <v>6.4</v>
      </c>
      <c r="W845">
        <v>6.5</v>
      </c>
      <c r="X845">
        <v>0</v>
      </c>
      <c r="Y845">
        <v>0</v>
      </c>
      <c r="Z845">
        <v>0</v>
      </c>
      <c r="AA845">
        <v>0</v>
      </c>
      <c r="AB845">
        <v>0</v>
      </c>
      <c r="AC845">
        <v>1</v>
      </c>
      <c r="AD845">
        <v>0</v>
      </c>
      <c r="AE845">
        <v>0</v>
      </c>
      <c r="AF845">
        <v>0</v>
      </c>
      <c r="AG845">
        <v>0</v>
      </c>
      <c r="AH845">
        <v>0</v>
      </c>
      <c r="AI845">
        <v>1</v>
      </c>
      <c r="AJ845">
        <v>0</v>
      </c>
      <c r="AK845">
        <v>11.2</v>
      </c>
      <c r="AL845">
        <v>0</v>
      </c>
      <c r="AM845">
        <v>0</v>
      </c>
      <c r="AN845">
        <v>0</v>
      </c>
      <c r="AO845">
        <v>0</v>
      </c>
      <c r="AP845">
        <v>1</v>
      </c>
      <c r="AQ845">
        <v>0</v>
      </c>
      <c r="AR845">
        <v>0</v>
      </c>
      <c r="AS845">
        <v>0</v>
      </c>
      <c r="AT845">
        <v>0</v>
      </c>
      <c r="AU845">
        <v>0</v>
      </c>
      <c r="AV845">
        <v>1</v>
      </c>
      <c r="AW845">
        <v>0</v>
      </c>
      <c r="AX845">
        <v>0</v>
      </c>
      <c r="AY845">
        <v>0</v>
      </c>
      <c r="AZ845">
        <v>0</v>
      </c>
      <c r="BA845">
        <v>11.4</v>
      </c>
      <c r="BB845">
        <v>0</v>
      </c>
      <c r="BC845">
        <v>1</v>
      </c>
      <c r="BD845">
        <v>0</v>
      </c>
      <c r="BE845">
        <v>0</v>
      </c>
      <c r="BF845">
        <v>0</v>
      </c>
      <c r="BG845">
        <v>0</v>
      </c>
      <c r="BH845">
        <v>0</v>
      </c>
      <c r="BI845">
        <v>1</v>
      </c>
      <c r="BJ845">
        <v>0</v>
      </c>
      <c r="BK845">
        <v>0</v>
      </c>
    </row>
    <row r="846" spans="1:63" x14ac:dyDescent="0.25">
      <c r="A846">
        <v>10</v>
      </c>
      <c r="B846" s="1">
        <v>10107</v>
      </c>
      <c r="C846" t="s">
        <v>777</v>
      </c>
      <c r="D846" t="s">
        <v>1691</v>
      </c>
      <c r="E846">
        <v>1</v>
      </c>
      <c r="F846" t="s">
        <v>13767</v>
      </c>
      <c r="G846">
        <v>220104005</v>
      </c>
      <c r="H846">
        <v>220104</v>
      </c>
      <c r="I846" t="s">
        <v>13768</v>
      </c>
      <c r="J846" t="s">
        <v>10393</v>
      </c>
      <c r="K846">
        <v>1</v>
      </c>
      <c r="L846">
        <v>0</v>
      </c>
      <c r="M846">
        <v>0</v>
      </c>
      <c r="N846">
        <v>5.6</v>
      </c>
      <c r="O846">
        <v>5.6</v>
      </c>
      <c r="P846">
        <v>1</v>
      </c>
      <c r="Q846">
        <v>5.5</v>
      </c>
      <c r="R846">
        <v>0</v>
      </c>
      <c r="S846">
        <v>0</v>
      </c>
      <c r="T846">
        <v>0</v>
      </c>
      <c r="U846">
        <v>0</v>
      </c>
      <c r="V846">
        <v>1</v>
      </c>
      <c r="W846">
        <v>0</v>
      </c>
      <c r="X846">
        <v>0</v>
      </c>
      <c r="Y846">
        <v>0</v>
      </c>
      <c r="Z846">
        <v>5.6</v>
      </c>
      <c r="AA846">
        <v>0</v>
      </c>
      <c r="AB846">
        <v>0</v>
      </c>
      <c r="AC846">
        <v>1</v>
      </c>
      <c r="AD846">
        <v>0</v>
      </c>
      <c r="AE846">
        <v>0</v>
      </c>
      <c r="AF846">
        <v>0</v>
      </c>
      <c r="AG846">
        <v>0</v>
      </c>
      <c r="AH846">
        <v>0</v>
      </c>
      <c r="AI846">
        <v>1</v>
      </c>
      <c r="AJ846">
        <v>0</v>
      </c>
      <c r="AK846">
        <v>0</v>
      </c>
      <c r="AL846">
        <v>0</v>
      </c>
      <c r="AM846">
        <v>0</v>
      </c>
      <c r="AN846">
        <v>0</v>
      </c>
      <c r="AO846">
        <v>0</v>
      </c>
      <c r="AP846">
        <v>1</v>
      </c>
      <c r="AQ846">
        <v>0</v>
      </c>
      <c r="AR846">
        <v>0</v>
      </c>
      <c r="AS846">
        <v>0</v>
      </c>
      <c r="AT846">
        <v>0</v>
      </c>
      <c r="AU846">
        <v>0</v>
      </c>
      <c r="AV846">
        <v>1</v>
      </c>
      <c r="AW846">
        <v>0</v>
      </c>
      <c r="AX846">
        <v>0</v>
      </c>
      <c r="AY846">
        <v>0</v>
      </c>
      <c r="AZ846">
        <v>0</v>
      </c>
      <c r="BA846">
        <v>0</v>
      </c>
      <c r="BB846">
        <v>0</v>
      </c>
      <c r="BC846">
        <v>1</v>
      </c>
      <c r="BD846">
        <v>0</v>
      </c>
      <c r="BE846">
        <v>0</v>
      </c>
      <c r="BF846">
        <v>0</v>
      </c>
      <c r="BG846">
        <v>0</v>
      </c>
      <c r="BH846">
        <v>0</v>
      </c>
      <c r="BI846">
        <v>1</v>
      </c>
      <c r="BJ846">
        <v>0</v>
      </c>
      <c r="BK846">
        <v>0</v>
      </c>
    </row>
    <row r="847" spans="1:63" x14ac:dyDescent="0.25">
      <c r="A847">
        <v>10</v>
      </c>
      <c r="B847" s="1">
        <v>10107</v>
      </c>
      <c r="C847" t="s">
        <v>777</v>
      </c>
      <c r="D847" t="s">
        <v>1691</v>
      </c>
      <c r="E847">
        <v>2</v>
      </c>
      <c r="F847" t="s">
        <v>13769</v>
      </c>
      <c r="G847">
        <v>220104005</v>
      </c>
      <c r="H847">
        <v>220104</v>
      </c>
      <c r="I847" t="s">
        <v>13768</v>
      </c>
      <c r="J847" t="s">
        <v>10393</v>
      </c>
      <c r="K847">
        <v>2</v>
      </c>
      <c r="L847">
        <v>0</v>
      </c>
      <c r="M847">
        <v>5.6</v>
      </c>
      <c r="N847">
        <v>5.6</v>
      </c>
      <c r="O847">
        <v>11.1</v>
      </c>
      <c r="P847">
        <v>5.5</v>
      </c>
      <c r="Q847">
        <v>5.5</v>
      </c>
      <c r="R847">
        <v>10.7</v>
      </c>
      <c r="S847">
        <v>10.6</v>
      </c>
      <c r="T847">
        <v>0</v>
      </c>
      <c r="U847">
        <v>0</v>
      </c>
      <c r="V847">
        <v>1</v>
      </c>
      <c r="W847">
        <v>0</v>
      </c>
      <c r="X847">
        <v>5.4</v>
      </c>
      <c r="Y847">
        <v>0</v>
      </c>
      <c r="Z847">
        <v>11.2</v>
      </c>
      <c r="AA847">
        <v>11.2</v>
      </c>
      <c r="AB847">
        <v>5.6</v>
      </c>
      <c r="AC847">
        <v>16.600000000000001</v>
      </c>
      <c r="AD847">
        <v>0</v>
      </c>
      <c r="AE847">
        <v>0</v>
      </c>
      <c r="AF847">
        <v>0</v>
      </c>
      <c r="AG847">
        <v>0</v>
      </c>
      <c r="AH847">
        <v>0</v>
      </c>
      <c r="AI847">
        <v>1</v>
      </c>
      <c r="AJ847">
        <v>10.4</v>
      </c>
      <c r="AK847">
        <v>10.7</v>
      </c>
      <c r="AL847">
        <v>0</v>
      </c>
      <c r="AM847">
        <v>5.6</v>
      </c>
      <c r="AN847">
        <v>0</v>
      </c>
      <c r="AO847">
        <v>0</v>
      </c>
      <c r="AP847">
        <v>1</v>
      </c>
      <c r="AQ847">
        <v>0</v>
      </c>
      <c r="AR847">
        <v>0</v>
      </c>
      <c r="AS847">
        <v>10.6</v>
      </c>
      <c r="AT847">
        <v>5.3</v>
      </c>
      <c r="AU847">
        <v>0</v>
      </c>
      <c r="AV847">
        <v>10.4</v>
      </c>
      <c r="AW847">
        <v>0</v>
      </c>
      <c r="AX847">
        <v>0</v>
      </c>
      <c r="AY847">
        <v>5.6</v>
      </c>
      <c r="AZ847">
        <v>5.6</v>
      </c>
      <c r="BA847">
        <v>11.2</v>
      </c>
      <c r="BB847">
        <v>5.6</v>
      </c>
      <c r="BC847">
        <v>5.5</v>
      </c>
      <c r="BD847">
        <v>5.5</v>
      </c>
      <c r="BE847">
        <v>0</v>
      </c>
      <c r="BF847">
        <v>0</v>
      </c>
      <c r="BG847">
        <v>5.3</v>
      </c>
      <c r="BH847">
        <v>0</v>
      </c>
      <c r="BI847">
        <v>10.4</v>
      </c>
      <c r="BJ847">
        <v>0</v>
      </c>
      <c r="BK847">
        <v>0</v>
      </c>
    </row>
    <row r="848" spans="1:63" x14ac:dyDescent="0.25">
      <c r="A848">
        <v>10</v>
      </c>
      <c r="B848" s="1">
        <v>10107</v>
      </c>
      <c r="C848" t="s">
        <v>777</v>
      </c>
      <c r="D848" t="s">
        <v>1691</v>
      </c>
      <c r="E848">
        <v>3</v>
      </c>
      <c r="F848" t="s">
        <v>13367</v>
      </c>
      <c r="G848">
        <v>220104005</v>
      </c>
      <c r="H848">
        <v>220104</v>
      </c>
      <c r="I848" t="s">
        <v>13768</v>
      </c>
      <c r="J848" t="s">
        <v>10393</v>
      </c>
      <c r="K848">
        <v>3</v>
      </c>
      <c r="L848">
        <v>0</v>
      </c>
      <c r="M848">
        <v>5.6</v>
      </c>
      <c r="N848">
        <v>0</v>
      </c>
      <c r="O848">
        <v>5.6</v>
      </c>
      <c r="P848">
        <v>5.5</v>
      </c>
      <c r="Q848">
        <v>0</v>
      </c>
      <c r="R848">
        <v>10.7</v>
      </c>
      <c r="S848">
        <v>10.6</v>
      </c>
      <c r="T848">
        <v>0</v>
      </c>
      <c r="U848">
        <v>0</v>
      </c>
      <c r="V848">
        <v>1</v>
      </c>
      <c r="W848">
        <v>0</v>
      </c>
      <c r="X848">
        <v>5.4</v>
      </c>
      <c r="Y848">
        <v>0</v>
      </c>
      <c r="Z848">
        <v>5.6</v>
      </c>
      <c r="AA848">
        <v>11.2</v>
      </c>
      <c r="AB848">
        <v>5.6</v>
      </c>
      <c r="AC848">
        <v>16.600000000000001</v>
      </c>
      <c r="AD848">
        <v>0</v>
      </c>
      <c r="AE848">
        <v>0</v>
      </c>
      <c r="AF848">
        <v>0</v>
      </c>
      <c r="AG848">
        <v>0</v>
      </c>
      <c r="AH848">
        <v>0</v>
      </c>
      <c r="AI848">
        <v>1</v>
      </c>
      <c r="AJ848">
        <v>10.4</v>
      </c>
      <c r="AK848">
        <v>10.7</v>
      </c>
      <c r="AL848">
        <v>0</v>
      </c>
      <c r="AM848">
        <v>5.6</v>
      </c>
      <c r="AN848">
        <v>0</v>
      </c>
      <c r="AO848">
        <v>0</v>
      </c>
      <c r="AP848">
        <v>1</v>
      </c>
      <c r="AQ848">
        <v>0</v>
      </c>
      <c r="AR848">
        <v>0</v>
      </c>
      <c r="AS848">
        <v>10.6</v>
      </c>
      <c r="AT848">
        <v>5.3</v>
      </c>
      <c r="AU848">
        <v>0</v>
      </c>
      <c r="AV848">
        <v>10.4</v>
      </c>
      <c r="AW848">
        <v>0</v>
      </c>
      <c r="AX848">
        <v>0</v>
      </c>
      <c r="AY848">
        <v>5.6</v>
      </c>
      <c r="AZ848">
        <v>5.6</v>
      </c>
      <c r="BA848">
        <v>11.2</v>
      </c>
      <c r="BB848">
        <v>5.6</v>
      </c>
      <c r="BC848">
        <v>5.5</v>
      </c>
      <c r="BD848">
        <v>5.5</v>
      </c>
      <c r="BE848">
        <v>0</v>
      </c>
      <c r="BF848">
        <v>0</v>
      </c>
      <c r="BG848">
        <v>5.3</v>
      </c>
      <c r="BH848">
        <v>0</v>
      </c>
      <c r="BI848">
        <v>10.4</v>
      </c>
      <c r="BJ848">
        <v>0</v>
      </c>
      <c r="BK848">
        <v>0</v>
      </c>
    </row>
    <row r="849" spans="1:63" x14ac:dyDescent="0.25">
      <c r="A849">
        <v>10</v>
      </c>
      <c r="B849" s="1">
        <v>10107</v>
      </c>
      <c r="C849" t="s">
        <v>777</v>
      </c>
      <c r="D849" t="s">
        <v>1691</v>
      </c>
      <c r="E849">
        <v>4</v>
      </c>
      <c r="F849" t="s">
        <v>13369</v>
      </c>
      <c r="G849">
        <v>220104005</v>
      </c>
      <c r="H849">
        <v>220104</v>
      </c>
      <c r="I849" t="s">
        <v>13768</v>
      </c>
      <c r="J849" t="s">
        <v>10393</v>
      </c>
      <c r="K849">
        <v>4</v>
      </c>
      <c r="L849">
        <v>0</v>
      </c>
      <c r="M849">
        <v>0</v>
      </c>
      <c r="N849">
        <v>5.6</v>
      </c>
      <c r="O849">
        <v>5.6</v>
      </c>
      <c r="P849">
        <v>1</v>
      </c>
      <c r="Q849">
        <v>5.5</v>
      </c>
      <c r="R849">
        <v>0</v>
      </c>
      <c r="S849">
        <v>0</v>
      </c>
      <c r="T849">
        <v>0</v>
      </c>
      <c r="U849">
        <v>0</v>
      </c>
      <c r="V849">
        <v>1</v>
      </c>
      <c r="W849">
        <v>0</v>
      </c>
      <c r="X849">
        <v>0</v>
      </c>
      <c r="Y849">
        <v>0</v>
      </c>
      <c r="Z849">
        <v>5.6</v>
      </c>
      <c r="AA849">
        <v>0</v>
      </c>
      <c r="AB849">
        <v>0</v>
      </c>
      <c r="AC849">
        <v>1</v>
      </c>
      <c r="AD849">
        <v>0</v>
      </c>
      <c r="AE849">
        <v>0</v>
      </c>
      <c r="AF849">
        <v>0</v>
      </c>
      <c r="AG849">
        <v>0</v>
      </c>
      <c r="AH849">
        <v>0</v>
      </c>
      <c r="AI849">
        <v>1</v>
      </c>
      <c r="AJ849">
        <v>0</v>
      </c>
      <c r="AK849">
        <v>0</v>
      </c>
      <c r="AL849">
        <v>0</v>
      </c>
      <c r="AM849">
        <v>0</v>
      </c>
      <c r="AN849">
        <v>0</v>
      </c>
      <c r="AO849">
        <v>0</v>
      </c>
      <c r="AP849">
        <v>1</v>
      </c>
      <c r="AQ849">
        <v>0</v>
      </c>
      <c r="AR849">
        <v>0</v>
      </c>
      <c r="AS849">
        <v>0</v>
      </c>
      <c r="AT849">
        <v>0</v>
      </c>
      <c r="AU849">
        <v>0</v>
      </c>
      <c r="AV849">
        <v>1</v>
      </c>
      <c r="AW849">
        <v>0</v>
      </c>
      <c r="AX849">
        <v>0</v>
      </c>
      <c r="AY849">
        <v>0</v>
      </c>
      <c r="AZ849">
        <v>0</v>
      </c>
      <c r="BA849">
        <v>0</v>
      </c>
      <c r="BB849">
        <v>0</v>
      </c>
      <c r="BC849">
        <v>1</v>
      </c>
      <c r="BD849">
        <v>0</v>
      </c>
      <c r="BE849">
        <v>0</v>
      </c>
      <c r="BF849">
        <v>0</v>
      </c>
      <c r="BG849">
        <v>0</v>
      </c>
      <c r="BH849">
        <v>0</v>
      </c>
      <c r="BI849">
        <v>1</v>
      </c>
      <c r="BJ849">
        <v>0</v>
      </c>
      <c r="BK849">
        <v>0</v>
      </c>
    </row>
    <row r="850" spans="1:63" x14ac:dyDescent="0.25">
      <c r="A850">
        <v>10</v>
      </c>
      <c r="B850" s="1">
        <v>10108</v>
      </c>
      <c r="C850" t="s">
        <v>777</v>
      </c>
      <c r="D850" t="s">
        <v>1694</v>
      </c>
      <c r="E850">
        <v>1</v>
      </c>
      <c r="F850" t="s">
        <v>13767</v>
      </c>
      <c r="G850">
        <v>220104005</v>
      </c>
      <c r="H850">
        <v>220104</v>
      </c>
      <c r="I850" t="s">
        <v>13768</v>
      </c>
      <c r="J850" t="s">
        <v>10393</v>
      </c>
      <c r="K850">
        <v>1</v>
      </c>
      <c r="L850">
        <v>0</v>
      </c>
      <c r="M850">
        <v>0</v>
      </c>
      <c r="N850">
        <v>0</v>
      </c>
      <c r="O850">
        <v>0</v>
      </c>
      <c r="P850">
        <v>6.5</v>
      </c>
      <c r="Q850">
        <v>0</v>
      </c>
      <c r="R850">
        <v>0</v>
      </c>
      <c r="S850">
        <v>0</v>
      </c>
      <c r="T850">
        <v>0</v>
      </c>
      <c r="U850">
        <v>0</v>
      </c>
      <c r="V850">
        <v>1</v>
      </c>
      <c r="W850">
        <v>0</v>
      </c>
      <c r="X850">
        <v>0</v>
      </c>
      <c r="Y850">
        <v>0</v>
      </c>
      <c r="Z850">
        <v>0</v>
      </c>
      <c r="AA850">
        <v>0</v>
      </c>
      <c r="AB850">
        <v>0</v>
      </c>
      <c r="AC850">
        <v>1</v>
      </c>
      <c r="AD850">
        <v>0</v>
      </c>
      <c r="AE850">
        <v>0</v>
      </c>
      <c r="AF850">
        <v>0</v>
      </c>
      <c r="AG850">
        <v>0</v>
      </c>
      <c r="AH850">
        <v>6.7</v>
      </c>
      <c r="AI850">
        <v>1</v>
      </c>
      <c r="AJ850">
        <v>0</v>
      </c>
      <c r="AK850">
        <v>0</v>
      </c>
      <c r="AL850">
        <v>0</v>
      </c>
      <c r="AM850">
        <v>0</v>
      </c>
      <c r="AN850">
        <v>0</v>
      </c>
      <c r="AO850">
        <v>6.5</v>
      </c>
      <c r="AP850">
        <v>1</v>
      </c>
      <c r="AQ850">
        <v>0</v>
      </c>
      <c r="AR850">
        <v>0</v>
      </c>
      <c r="AS850">
        <v>0</v>
      </c>
      <c r="AT850">
        <v>0</v>
      </c>
      <c r="AU850">
        <v>0</v>
      </c>
      <c r="AV850">
        <v>1</v>
      </c>
      <c r="AW850">
        <v>0</v>
      </c>
      <c r="AX850">
        <v>0</v>
      </c>
      <c r="AY850">
        <v>0</v>
      </c>
      <c r="AZ850">
        <v>0</v>
      </c>
      <c r="BA850">
        <v>0</v>
      </c>
      <c r="BB850">
        <v>0</v>
      </c>
      <c r="BC850">
        <v>1</v>
      </c>
      <c r="BD850">
        <v>0</v>
      </c>
      <c r="BE850">
        <v>0</v>
      </c>
      <c r="BF850">
        <v>0</v>
      </c>
      <c r="BG850">
        <v>0</v>
      </c>
      <c r="BH850">
        <v>0</v>
      </c>
      <c r="BI850">
        <v>1</v>
      </c>
      <c r="BJ850">
        <v>0</v>
      </c>
      <c r="BK850">
        <v>0</v>
      </c>
    </row>
    <row r="851" spans="1:63" x14ac:dyDescent="0.25">
      <c r="A851">
        <v>10</v>
      </c>
      <c r="B851" s="1">
        <v>10108</v>
      </c>
      <c r="C851" t="s">
        <v>777</v>
      </c>
      <c r="D851" t="s">
        <v>1694</v>
      </c>
      <c r="E851">
        <v>2</v>
      </c>
      <c r="F851" t="s">
        <v>13769</v>
      </c>
      <c r="G851">
        <v>220104005</v>
      </c>
      <c r="H851">
        <v>220104</v>
      </c>
      <c r="I851" t="s">
        <v>13768</v>
      </c>
      <c r="J851" t="s">
        <v>10393</v>
      </c>
      <c r="K851">
        <v>2</v>
      </c>
      <c r="L851">
        <v>0</v>
      </c>
      <c r="M851">
        <v>12.9</v>
      </c>
      <c r="N851">
        <v>13</v>
      </c>
      <c r="O851">
        <v>0</v>
      </c>
      <c r="P851">
        <v>6.5</v>
      </c>
      <c r="Q851">
        <v>6.6</v>
      </c>
      <c r="R851">
        <v>0</v>
      </c>
      <c r="S851">
        <v>0</v>
      </c>
      <c r="T851">
        <v>0</v>
      </c>
      <c r="U851">
        <v>0</v>
      </c>
      <c r="V851">
        <v>1</v>
      </c>
      <c r="W851">
        <v>16.8</v>
      </c>
      <c r="X851">
        <v>6.7</v>
      </c>
      <c r="Y851">
        <v>12.9</v>
      </c>
      <c r="Z851">
        <v>0</v>
      </c>
      <c r="AA851">
        <v>6.5</v>
      </c>
      <c r="AB851">
        <v>0</v>
      </c>
      <c r="AC851">
        <v>1</v>
      </c>
      <c r="AD851">
        <v>0</v>
      </c>
      <c r="AE851">
        <v>7.8</v>
      </c>
      <c r="AF851">
        <v>0</v>
      </c>
      <c r="AG851">
        <v>24</v>
      </c>
      <c r="AH851">
        <v>16.3</v>
      </c>
      <c r="AI851">
        <v>1</v>
      </c>
      <c r="AJ851">
        <v>8.4</v>
      </c>
      <c r="AK851">
        <v>6.7</v>
      </c>
      <c r="AL851">
        <v>0</v>
      </c>
      <c r="AM851">
        <v>0</v>
      </c>
      <c r="AN851">
        <v>0</v>
      </c>
      <c r="AO851">
        <v>13</v>
      </c>
      <c r="AP851">
        <v>1</v>
      </c>
      <c r="AQ851">
        <v>13.1</v>
      </c>
      <c r="AR851">
        <v>0</v>
      </c>
      <c r="AS851">
        <v>0</v>
      </c>
      <c r="AT851">
        <v>0</v>
      </c>
      <c r="AU851">
        <v>0</v>
      </c>
      <c r="AV851">
        <v>1</v>
      </c>
      <c r="AW851">
        <v>8.5</v>
      </c>
      <c r="AX851">
        <v>13.4</v>
      </c>
      <c r="AY851">
        <v>6.4</v>
      </c>
      <c r="AZ851">
        <v>0</v>
      </c>
      <c r="BA851">
        <v>13</v>
      </c>
      <c r="BB851">
        <v>0</v>
      </c>
      <c r="BC851">
        <v>1</v>
      </c>
      <c r="BD851">
        <v>0</v>
      </c>
      <c r="BE851">
        <v>7.8</v>
      </c>
      <c r="BF851">
        <v>0</v>
      </c>
      <c r="BG851">
        <v>0</v>
      </c>
      <c r="BH851">
        <v>8.1999999999999993</v>
      </c>
      <c r="BI851">
        <v>1</v>
      </c>
      <c r="BJ851">
        <v>0</v>
      </c>
      <c r="BK851">
        <v>0</v>
      </c>
    </row>
    <row r="852" spans="1:63" x14ac:dyDescent="0.25">
      <c r="A852">
        <v>10</v>
      </c>
      <c r="B852" s="1">
        <v>10108</v>
      </c>
      <c r="C852" t="s">
        <v>777</v>
      </c>
      <c r="D852" t="s">
        <v>1694</v>
      </c>
      <c r="E852">
        <v>3</v>
      </c>
      <c r="F852" t="s">
        <v>13367</v>
      </c>
      <c r="G852">
        <v>220104005</v>
      </c>
      <c r="H852">
        <v>220104</v>
      </c>
      <c r="I852" t="s">
        <v>13768</v>
      </c>
      <c r="J852" t="s">
        <v>10393</v>
      </c>
      <c r="K852">
        <v>3</v>
      </c>
      <c r="L852">
        <v>0</v>
      </c>
      <c r="M852">
        <v>12.9</v>
      </c>
      <c r="N852">
        <v>13</v>
      </c>
      <c r="O852">
        <v>0</v>
      </c>
      <c r="P852">
        <v>1</v>
      </c>
      <c r="Q852">
        <v>6.6</v>
      </c>
      <c r="R852">
        <v>0</v>
      </c>
      <c r="S852">
        <v>0</v>
      </c>
      <c r="T852">
        <v>0</v>
      </c>
      <c r="U852">
        <v>0</v>
      </c>
      <c r="V852">
        <v>1</v>
      </c>
      <c r="W852">
        <v>16.8</v>
      </c>
      <c r="X852">
        <v>6.7</v>
      </c>
      <c r="Y852">
        <v>12.9</v>
      </c>
      <c r="Z852">
        <v>0</v>
      </c>
      <c r="AA852">
        <v>6.5</v>
      </c>
      <c r="AB852">
        <v>0</v>
      </c>
      <c r="AC852">
        <v>1</v>
      </c>
      <c r="AD852">
        <v>0</v>
      </c>
      <c r="AE852">
        <v>7.8</v>
      </c>
      <c r="AF852">
        <v>0</v>
      </c>
      <c r="AG852">
        <v>24</v>
      </c>
      <c r="AH852">
        <v>8.1</v>
      </c>
      <c r="AI852">
        <v>1</v>
      </c>
      <c r="AJ852">
        <v>8.4</v>
      </c>
      <c r="AK852">
        <v>6.7</v>
      </c>
      <c r="AL852">
        <v>0</v>
      </c>
      <c r="AM852">
        <v>0</v>
      </c>
      <c r="AN852">
        <v>0</v>
      </c>
      <c r="AO852">
        <v>6.5</v>
      </c>
      <c r="AP852">
        <v>1</v>
      </c>
      <c r="AQ852">
        <v>13.1</v>
      </c>
      <c r="AR852">
        <v>0</v>
      </c>
      <c r="AS852">
        <v>0</v>
      </c>
      <c r="AT852">
        <v>0</v>
      </c>
      <c r="AU852">
        <v>0</v>
      </c>
      <c r="AV852">
        <v>1</v>
      </c>
      <c r="AW852">
        <v>8.5</v>
      </c>
      <c r="AX852">
        <v>13.4</v>
      </c>
      <c r="AY852">
        <v>6.4</v>
      </c>
      <c r="AZ852">
        <v>0</v>
      </c>
      <c r="BA852">
        <v>13</v>
      </c>
      <c r="BB852">
        <v>0</v>
      </c>
      <c r="BC852">
        <v>1</v>
      </c>
      <c r="BD852">
        <v>0</v>
      </c>
      <c r="BE852">
        <v>7.8</v>
      </c>
      <c r="BF852">
        <v>0</v>
      </c>
      <c r="BG852">
        <v>0</v>
      </c>
      <c r="BH852">
        <v>8.1999999999999993</v>
      </c>
      <c r="BI852">
        <v>1</v>
      </c>
      <c r="BJ852">
        <v>0</v>
      </c>
      <c r="BK852">
        <v>0</v>
      </c>
    </row>
    <row r="853" spans="1:63" x14ac:dyDescent="0.25">
      <c r="A853">
        <v>10</v>
      </c>
      <c r="B853" s="1">
        <v>10108</v>
      </c>
      <c r="C853" t="s">
        <v>777</v>
      </c>
      <c r="D853" t="s">
        <v>1694</v>
      </c>
      <c r="E853">
        <v>4</v>
      </c>
      <c r="F853" t="s">
        <v>13369</v>
      </c>
      <c r="G853">
        <v>220104005</v>
      </c>
      <c r="H853">
        <v>220104</v>
      </c>
      <c r="I853" t="s">
        <v>13768</v>
      </c>
      <c r="J853" t="s">
        <v>10393</v>
      </c>
      <c r="K853">
        <v>4</v>
      </c>
      <c r="L853">
        <v>0</v>
      </c>
      <c r="M853">
        <v>0</v>
      </c>
      <c r="N853">
        <v>0</v>
      </c>
      <c r="O853">
        <v>0</v>
      </c>
      <c r="P853">
        <v>6.5</v>
      </c>
      <c r="Q853">
        <v>0</v>
      </c>
      <c r="R853">
        <v>0</v>
      </c>
      <c r="S853">
        <v>0</v>
      </c>
      <c r="T853">
        <v>0</v>
      </c>
      <c r="U853">
        <v>0</v>
      </c>
      <c r="V853">
        <v>1</v>
      </c>
      <c r="W853">
        <v>0</v>
      </c>
      <c r="X853">
        <v>0</v>
      </c>
      <c r="Y853">
        <v>0</v>
      </c>
      <c r="Z853">
        <v>0</v>
      </c>
      <c r="AA853">
        <v>0</v>
      </c>
      <c r="AB853">
        <v>0</v>
      </c>
      <c r="AC853">
        <v>1</v>
      </c>
      <c r="AD853">
        <v>0</v>
      </c>
      <c r="AE853">
        <v>0</v>
      </c>
      <c r="AF853">
        <v>0</v>
      </c>
      <c r="AG853">
        <v>0</v>
      </c>
      <c r="AH853">
        <v>8.1</v>
      </c>
      <c r="AI853">
        <v>1</v>
      </c>
      <c r="AJ853">
        <v>0</v>
      </c>
      <c r="AK853">
        <v>0</v>
      </c>
      <c r="AL853">
        <v>0</v>
      </c>
      <c r="AM853">
        <v>0</v>
      </c>
      <c r="AN853">
        <v>0</v>
      </c>
      <c r="AO853">
        <v>6.5</v>
      </c>
      <c r="AP853">
        <v>1</v>
      </c>
      <c r="AQ853">
        <v>0</v>
      </c>
      <c r="AR853">
        <v>0</v>
      </c>
      <c r="AS853">
        <v>0</v>
      </c>
      <c r="AT853">
        <v>0</v>
      </c>
      <c r="AU853">
        <v>0</v>
      </c>
      <c r="AV853">
        <v>1</v>
      </c>
      <c r="AW853">
        <v>0</v>
      </c>
      <c r="AX853">
        <v>0</v>
      </c>
      <c r="AY853">
        <v>0</v>
      </c>
      <c r="AZ853">
        <v>0</v>
      </c>
      <c r="BA853">
        <v>0</v>
      </c>
      <c r="BB853">
        <v>0</v>
      </c>
      <c r="BC853">
        <v>1</v>
      </c>
      <c r="BD853">
        <v>0</v>
      </c>
      <c r="BE853">
        <v>0</v>
      </c>
      <c r="BF853">
        <v>0</v>
      </c>
      <c r="BG853">
        <v>0</v>
      </c>
      <c r="BH853">
        <v>0</v>
      </c>
      <c r="BI853">
        <v>1</v>
      </c>
      <c r="BJ853">
        <v>0</v>
      </c>
      <c r="BK853">
        <v>0</v>
      </c>
    </row>
    <row r="854" spans="1:63" x14ac:dyDescent="0.25">
      <c r="A854">
        <v>10</v>
      </c>
      <c r="B854" s="1">
        <v>10109</v>
      </c>
      <c r="C854" t="s">
        <v>777</v>
      </c>
      <c r="D854" t="s">
        <v>1697</v>
      </c>
      <c r="E854">
        <v>1</v>
      </c>
      <c r="F854" t="s">
        <v>13767</v>
      </c>
      <c r="G854">
        <v>220104005</v>
      </c>
      <c r="H854">
        <v>220104</v>
      </c>
      <c r="I854" t="s">
        <v>13768</v>
      </c>
      <c r="J854" t="s">
        <v>10393</v>
      </c>
      <c r="K854">
        <v>1</v>
      </c>
      <c r="L854">
        <v>0</v>
      </c>
      <c r="M854">
        <v>12.6</v>
      </c>
      <c r="N854">
        <v>2.5</v>
      </c>
      <c r="O854">
        <v>0</v>
      </c>
      <c r="P854">
        <v>2.4</v>
      </c>
      <c r="Q854">
        <v>0</v>
      </c>
      <c r="R854">
        <v>0</v>
      </c>
      <c r="S854">
        <v>2.2000000000000002</v>
      </c>
      <c r="T854">
        <v>0</v>
      </c>
      <c r="U854">
        <v>2.2000000000000002</v>
      </c>
      <c r="V854">
        <v>1</v>
      </c>
      <c r="W854">
        <v>0</v>
      </c>
      <c r="X854">
        <v>4.0999999999999996</v>
      </c>
      <c r="Y854">
        <v>0</v>
      </c>
      <c r="Z854">
        <v>0</v>
      </c>
      <c r="AA854">
        <v>2.5</v>
      </c>
      <c r="AB854">
        <v>0</v>
      </c>
      <c r="AC854">
        <v>1</v>
      </c>
      <c r="AD854">
        <v>2.2999999999999998</v>
      </c>
      <c r="AE854">
        <v>0</v>
      </c>
      <c r="AF854">
        <v>0</v>
      </c>
      <c r="AG854">
        <v>0</v>
      </c>
      <c r="AH854">
        <v>0</v>
      </c>
      <c r="AI854">
        <v>1</v>
      </c>
      <c r="AJ854">
        <v>0</v>
      </c>
      <c r="AK854">
        <v>0</v>
      </c>
      <c r="AL854">
        <v>0</v>
      </c>
      <c r="AM854">
        <v>2.5</v>
      </c>
      <c r="AN854">
        <v>0</v>
      </c>
      <c r="AO854">
        <v>0</v>
      </c>
      <c r="AP854">
        <v>1</v>
      </c>
      <c r="AQ854">
        <v>0</v>
      </c>
      <c r="AR854">
        <v>0</v>
      </c>
      <c r="AS854">
        <v>0</v>
      </c>
      <c r="AT854">
        <v>0</v>
      </c>
      <c r="AU854">
        <v>0</v>
      </c>
      <c r="AV854">
        <v>1</v>
      </c>
      <c r="AW854">
        <v>0</v>
      </c>
      <c r="AX854">
        <v>0</v>
      </c>
      <c r="AY854">
        <v>0</v>
      </c>
      <c r="AZ854">
        <v>2.5</v>
      </c>
      <c r="BA854">
        <v>0</v>
      </c>
      <c r="BB854">
        <v>0</v>
      </c>
      <c r="BC854">
        <v>1</v>
      </c>
      <c r="BD854">
        <v>0</v>
      </c>
      <c r="BE854">
        <v>0</v>
      </c>
      <c r="BF854">
        <v>0</v>
      </c>
      <c r="BG854">
        <v>0</v>
      </c>
      <c r="BH854">
        <v>2.2999999999999998</v>
      </c>
      <c r="BI854">
        <v>1</v>
      </c>
      <c r="BJ854">
        <v>0</v>
      </c>
      <c r="BK854">
        <v>0</v>
      </c>
    </row>
    <row r="855" spans="1:63" x14ac:dyDescent="0.25">
      <c r="A855">
        <v>10</v>
      </c>
      <c r="B855" s="1">
        <v>10109</v>
      </c>
      <c r="C855" t="s">
        <v>777</v>
      </c>
      <c r="D855" t="s">
        <v>1697</v>
      </c>
      <c r="E855">
        <v>2</v>
      </c>
      <c r="F855" t="s">
        <v>13769</v>
      </c>
      <c r="G855">
        <v>220104005</v>
      </c>
      <c r="H855">
        <v>220104</v>
      </c>
      <c r="I855" t="s">
        <v>13768</v>
      </c>
      <c r="J855" t="s">
        <v>10393</v>
      </c>
      <c r="K855">
        <v>2</v>
      </c>
      <c r="L855">
        <v>5.0999999999999996</v>
      </c>
      <c r="M855">
        <v>15.1</v>
      </c>
      <c r="N855">
        <v>4.9000000000000004</v>
      </c>
      <c r="O855">
        <v>4.8</v>
      </c>
      <c r="P855">
        <v>2.4</v>
      </c>
      <c r="Q855">
        <v>4.5999999999999996</v>
      </c>
      <c r="R855">
        <v>0</v>
      </c>
      <c r="S855">
        <v>2.2999999999999998</v>
      </c>
      <c r="T855">
        <v>2.2999999999999998</v>
      </c>
      <c r="U855">
        <v>4.5</v>
      </c>
      <c r="V855">
        <v>6.7</v>
      </c>
      <c r="W855">
        <v>0</v>
      </c>
      <c r="X855">
        <v>8.1999999999999993</v>
      </c>
      <c r="Y855">
        <v>5.0999999999999996</v>
      </c>
      <c r="Z855">
        <v>12.6</v>
      </c>
      <c r="AA855">
        <v>2.5</v>
      </c>
      <c r="AB855">
        <v>4.8</v>
      </c>
      <c r="AC855">
        <v>1</v>
      </c>
      <c r="AD855">
        <v>9.3000000000000007</v>
      </c>
      <c r="AE855">
        <v>0</v>
      </c>
      <c r="AF855">
        <v>0</v>
      </c>
      <c r="AG855">
        <v>6.9</v>
      </c>
      <c r="AH855">
        <v>9.1</v>
      </c>
      <c r="AI855">
        <v>2.2000000000000002</v>
      </c>
      <c r="AJ855">
        <v>4.4000000000000004</v>
      </c>
      <c r="AK855">
        <v>0</v>
      </c>
      <c r="AL855">
        <v>5.0999999999999996</v>
      </c>
      <c r="AM855">
        <v>5</v>
      </c>
      <c r="AN855">
        <v>4.9000000000000004</v>
      </c>
      <c r="AO855">
        <v>4.8</v>
      </c>
      <c r="AP855">
        <v>4.7</v>
      </c>
      <c r="AQ855">
        <v>4.5999999999999996</v>
      </c>
      <c r="AR855">
        <v>0</v>
      </c>
      <c r="AS855">
        <v>2.2999999999999998</v>
      </c>
      <c r="AT855">
        <v>2.2999999999999998</v>
      </c>
      <c r="AU855">
        <v>2.2999999999999998</v>
      </c>
      <c r="AV855">
        <v>6.7</v>
      </c>
      <c r="AW855">
        <v>6.6</v>
      </c>
      <c r="AX855">
        <v>6.2</v>
      </c>
      <c r="AY855">
        <v>12.9</v>
      </c>
      <c r="AZ855">
        <v>5</v>
      </c>
      <c r="BA855">
        <v>0</v>
      </c>
      <c r="BB855">
        <v>12</v>
      </c>
      <c r="BC855">
        <v>2.4</v>
      </c>
      <c r="BD855">
        <v>2.2999999999999998</v>
      </c>
      <c r="BE855">
        <v>2.2999999999999998</v>
      </c>
      <c r="BF855">
        <v>4.5999999999999996</v>
      </c>
      <c r="BG855">
        <v>2.2999999999999998</v>
      </c>
      <c r="BH855">
        <v>2.2999999999999998</v>
      </c>
      <c r="BI855">
        <v>1</v>
      </c>
      <c r="BJ855">
        <v>2.2000000000000002</v>
      </c>
      <c r="BK855">
        <v>2.2999999999999998</v>
      </c>
    </row>
    <row r="856" spans="1:63" x14ac:dyDescent="0.25">
      <c r="A856">
        <v>10</v>
      </c>
      <c r="B856" s="1">
        <v>10109</v>
      </c>
      <c r="C856" t="s">
        <v>777</v>
      </c>
      <c r="D856" t="s">
        <v>1697</v>
      </c>
      <c r="E856">
        <v>3</v>
      </c>
      <c r="F856" t="s">
        <v>13367</v>
      </c>
      <c r="G856">
        <v>220104005</v>
      </c>
      <c r="H856">
        <v>220104</v>
      </c>
      <c r="I856" t="s">
        <v>13768</v>
      </c>
      <c r="J856" t="s">
        <v>10393</v>
      </c>
      <c r="K856">
        <v>3</v>
      </c>
      <c r="L856">
        <v>5.0999999999999996</v>
      </c>
      <c r="M856">
        <v>7.5</v>
      </c>
      <c r="N856">
        <v>2.5</v>
      </c>
      <c r="O856">
        <v>4.8</v>
      </c>
      <c r="P856">
        <v>1</v>
      </c>
      <c r="Q856">
        <v>4.5999999999999996</v>
      </c>
      <c r="R856">
        <v>0</v>
      </c>
      <c r="S856">
        <v>0</v>
      </c>
      <c r="T856">
        <v>2.2999999999999998</v>
      </c>
      <c r="U856">
        <v>2.2999999999999998</v>
      </c>
      <c r="V856">
        <v>6.7</v>
      </c>
      <c r="W856">
        <v>0</v>
      </c>
      <c r="X856">
        <v>4.0999999999999996</v>
      </c>
      <c r="Y856">
        <v>5.0999999999999996</v>
      </c>
      <c r="Z856">
        <v>12.6</v>
      </c>
      <c r="AA856">
        <v>0</v>
      </c>
      <c r="AB856">
        <v>4.8</v>
      </c>
      <c r="AC856">
        <v>1</v>
      </c>
      <c r="AD856">
        <v>6.9</v>
      </c>
      <c r="AE856">
        <v>0</v>
      </c>
      <c r="AF856">
        <v>0</v>
      </c>
      <c r="AG856">
        <v>6.9</v>
      </c>
      <c r="AH856">
        <v>9.1</v>
      </c>
      <c r="AI856">
        <v>2.2000000000000002</v>
      </c>
      <c r="AJ856">
        <v>4.4000000000000004</v>
      </c>
      <c r="AK856">
        <v>0</v>
      </c>
      <c r="AL856">
        <v>5.0999999999999996</v>
      </c>
      <c r="AM856">
        <v>2.5</v>
      </c>
      <c r="AN856">
        <v>4.9000000000000004</v>
      </c>
      <c r="AO856">
        <v>4.8</v>
      </c>
      <c r="AP856">
        <v>4.7</v>
      </c>
      <c r="AQ856">
        <v>4.5999999999999996</v>
      </c>
      <c r="AR856">
        <v>0</v>
      </c>
      <c r="AS856">
        <v>2.2999999999999998</v>
      </c>
      <c r="AT856">
        <v>2.2999999999999998</v>
      </c>
      <c r="AU856">
        <v>2.2999999999999998</v>
      </c>
      <c r="AV856">
        <v>6.7</v>
      </c>
      <c r="AW856">
        <v>6.6</v>
      </c>
      <c r="AX856">
        <v>6.2</v>
      </c>
      <c r="AY856">
        <v>12.9</v>
      </c>
      <c r="AZ856">
        <v>2.5</v>
      </c>
      <c r="BA856">
        <v>0</v>
      </c>
      <c r="BB856">
        <v>12</v>
      </c>
      <c r="BC856">
        <v>2.4</v>
      </c>
      <c r="BD856">
        <v>2.2999999999999998</v>
      </c>
      <c r="BE856">
        <v>2.2999999999999998</v>
      </c>
      <c r="BF856">
        <v>4.5999999999999996</v>
      </c>
      <c r="BG856">
        <v>2.2999999999999998</v>
      </c>
      <c r="BH856">
        <v>0</v>
      </c>
      <c r="BI856">
        <v>1</v>
      </c>
      <c r="BJ856">
        <v>2.2000000000000002</v>
      </c>
      <c r="BK856">
        <v>2.2999999999999998</v>
      </c>
    </row>
    <row r="857" spans="1:63" x14ac:dyDescent="0.25">
      <c r="A857">
        <v>10</v>
      </c>
      <c r="B857" s="1">
        <v>10109</v>
      </c>
      <c r="C857" t="s">
        <v>777</v>
      </c>
      <c r="D857" t="s">
        <v>1697</v>
      </c>
      <c r="E857">
        <v>4</v>
      </c>
      <c r="F857" t="s">
        <v>13369</v>
      </c>
      <c r="G857">
        <v>220104005</v>
      </c>
      <c r="H857">
        <v>220104</v>
      </c>
      <c r="I857" t="s">
        <v>13768</v>
      </c>
      <c r="J857" t="s">
        <v>10393</v>
      </c>
      <c r="K857">
        <v>4</v>
      </c>
      <c r="L857">
        <v>0</v>
      </c>
      <c r="M857">
        <v>7.5</v>
      </c>
      <c r="N857">
        <v>2.5</v>
      </c>
      <c r="O857">
        <v>0</v>
      </c>
      <c r="P857">
        <v>2.4</v>
      </c>
      <c r="Q857">
        <v>0</v>
      </c>
      <c r="R857">
        <v>0</v>
      </c>
      <c r="S857">
        <v>2.2999999999999998</v>
      </c>
      <c r="T857">
        <v>0</v>
      </c>
      <c r="U857">
        <v>2.2999999999999998</v>
      </c>
      <c r="V857">
        <v>1</v>
      </c>
      <c r="W857">
        <v>0</v>
      </c>
      <c r="X857">
        <v>4.0999999999999996</v>
      </c>
      <c r="Y857">
        <v>0</v>
      </c>
      <c r="Z857">
        <v>0</v>
      </c>
      <c r="AA857">
        <v>2.5</v>
      </c>
      <c r="AB857">
        <v>0</v>
      </c>
      <c r="AC857">
        <v>1</v>
      </c>
      <c r="AD857">
        <v>2.2999999999999998</v>
      </c>
      <c r="AE857">
        <v>0</v>
      </c>
      <c r="AF857">
        <v>0</v>
      </c>
      <c r="AG857">
        <v>0</v>
      </c>
      <c r="AH857">
        <v>0</v>
      </c>
      <c r="AI857">
        <v>1</v>
      </c>
      <c r="AJ857">
        <v>0</v>
      </c>
      <c r="AK857">
        <v>0</v>
      </c>
      <c r="AL857">
        <v>0</v>
      </c>
      <c r="AM857">
        <v>2.5</v>
      </c>
      <c r="AN857">
        <v>0</v>
      </c>
      <c r="AO857">
        <v>0</v>
      </c>
      <c r="AP857">
        <v>1</v>
      </c>
      <c r="AQ857">
        <v>0</v>
      </c>
      <c r="AR857">
        <v>0</v>
      </c>
      <c r="AS857">
        <v>0</v>
      </c>
      <c r="AT857">
        <v>0</v>
      </c>
      <c r="AU857">
        <v>0</v>
      </c>
      <c r="AV857">
        <v>1</v>
      </c>
      <c r="AW857">
        <v>0</v>
      </c>
      <c r="AX857">
        <v>0</v>
      </c>
      <c r="AY857">
        <v>0</v>
      </c>
      <c r="AZ857">
        <v>2.5</v>
      </c>
      <c r="BA857">
        <v>0</v>
      </c>
      <c r="BB857">
        <v>0</v>
      </c>
      <c r="BC857">
        <v>1</v>
      </c>
      <c r="BD857">
        <v>0</v>
      </c>
      <c r="BE857">
        <v>0</v>
      </c>
      <c r="BF857">
        <v>0</v>
      </c>
      <c r="BG857">
        <v>0</v>
      </c>
      <c r="BH857">
        <v>2.2999999999999998</v>
      </c>
      <c r="BI857">
        <v>1</v>
      </c>
      <c r="BJ857">
        <v>0</v>
      </c>
      <c r="BK857">
        <v>0</v>
      </c>
    </row>
    <row r="858" spans="1:63" x14ac:dyDescent="0.25">
      <c r="A858">
        <v>10</v>
      </c>
      <c r="B858" s="1">
        <v>10201</v>
      </c>
      <c r="C858" t="s">
        <v>777</v>
      </c>
      <c r="D858" t="s">
        <v>1700</v>
      </c>
      <c r="E858">
        <v>1</v>
      </c>
      <c r="F858" t="s">
        <v>13767</v>
      </c>
      <c r="G858">
        <v>220104005</v>
      </c>
      <c r="H858">
        <v>220104</v>
      </c>
      <c r="I858" t="s">
        <v>13768</v>
      </c>
      <c r="J858" t="s">
        <v>10393</v>
      </c>
      <c r="K858">
        <v>1</v>
      </c>
      <c r="L858">
        <v>0</v>
      </c>
      <c r="M858">
        <v>0</v>
      </c>
      <c r="N858">
        <v>0</v>
      </c>
      <c r="O858">
        <v>4.5</v>
      </c>
      <c r="P858">
        <v>2.2000000000000002</v>
      </c>
      <c r="Q858">
        <v>2.2000000000000002</v>
      </c>
      <c r="R858">
        <v>2.2000000000000002</v>
      </c>
      <c r="S858">
        <v>0</v>
      </c>
      <c r="T858">
        <v>0</v>
      </c>
      <c r="U858">
        <v>0</v>
      </c>
      <c r="V858">
        <v>1</v>
      </c>
      <c r="W858">
        <v>2.1</v>
      </c>
      <c r="X858">
        <v>0</v>
      </c>
      <c r="Y858">
        <v>0</v>
      </c>
      <c r="Z858">
        <v>0</v>
      </c>
      <c r="AA858">
        <v>0</v>
      </c>
      <c r="AB858">
        <v>2.2000000000000002</v>
      </c>
      <c r="AC858">
        <v>1</v>
      </c>
      <c r="AD858">
        <v>6.6</v>
      </c>
      <c r="AE858">
        <v>0</v>
      </c>
      <c r="AF858">
        <v>0</v>
      </c>
      <c r="AG858">
        <v>1.7</v>
      </c>
      <c r="AH858">
        <v>3.3</v>
      </c>
      <c r="AI858">
        <v>1.6</v>
      </c>
      <c r="AJ858">
        <v>1.6</v>
      </c>
      <c r="AK858">
        <v>0</v>
      </c>
      <c r="AL858">
        <v>0</v>
      </c>
      <c r="AM858">
        <v>2.2999999999999998</v>
      </c>
      <c r="AN858">
        <v>2.2999999999999998</v>
      </c>
      <c r="AO858">
        <v>0</v>
      </c>
      <c r="AP858">
        <v>1</v>
      </c>
      <c r="AQ858">
        <v>0</v>
      </c>
      <c r="AR858">
        <v>0</v>
      </c>
      <c r="AS858">
        <v>0</v>
      </c>
      <c r="AT858">
        <v>1.7</v>
      </c>
      <c r="AU858">
        <v>0</v>
      </c>
      <c r="AV858">
        <v>1</v>
      </c>
      <c r="AW858">
        <v>0</v>
      </c>
      <c r="AX858">
        <v>0</v>
      </c>
      <c r="AY858">
        <v>0</v>
      </c>
      <c r="AZ858">
        <v>2.2999999999999998</v>
      </c>
      <c r="BA858">
        <v>0</v>
      </c>
      <c r="BB858">
        <v>0</v>
      </c>
      <c r="BC858">
        <v>1</v>
      </c>
      <c r="BD858">
        <v>0</v>
      </c>
      <c r="BE858">
        <v>0</v>
      </c>
      <c r="BF858">
        <v>0</v>
      </c>
      <c r="BG858">
        <v>1.7</v>
      </c>
      <c r="BH858">
        <v>0</v>
      </c>
      <c r="BI858">
        <v>1</v>
      </c>
      <c r="BJ858">
        <v>0</v>
      </c>
      <c r="BK858">
        <v>0</v>
      </c>
    </row>
    <row r="859" spans="1:63" x14ac:dyDescent="0.25">
      <c r="A859">
        <v>10</v>
      </c>
      <c r="B859" s="1">
        <v>10201</v>
      </c>
      <c r="C859" t="s">
        <v>777</v>
      </c>
      <c r="D859" t="s">
        <v>1700</v>
      </c>
      <c r="E859">
        <v>2</v>
      </c>
      <c r="F859" t="s">
        <v>13769</v>
      </c>
      <c r="G859">
        <v>220104005</v>
      </c>
      <c r="H859">
        <v>220104</v>
      </c>
      <c r="I859" t="s">
        <v>13768</v>
      </c>
      <c r="J859" t="s">
        <v>10393</v>
      </c>
      <c r="K859">
        <v>2</v>
      </c>
      <c r="L859">
        <v>4.5999999999999996</v>
      </c>
      <c r="M859">
        <v>6.8</v>
      </c>
      <c r="N859">
        <v>13.5</v>
      </c>
      <c r="O859">
        <v>8.9</v>
      </c>
      <c r="P859">
        <v>4.4000000000000004</v>
      </c>
      <c r="Q859">
        <v>6.6</v>
      </c>
      <c r="R859">
        <v>3.6</v>
      </c>
      <c r="S859">
        <v>0</v>
      </c>
      <c r="T859">
        <v>3.4</v>
      </c>
      <c r="U859">
        <v>1.7</v>
      </c>
      <c r="V859">
        <v>3.3</v>
      </c>
      <c r="W859">
        <v>9.6</v>
      </c>
      <c r="X859">
        <v>6.3</v>
      </c>
      <c r="Y859">
        <v>2.2999999999999998</v>
      </c>
      <c r="Z859">
        <v>9.1</v>
      </c>
      <c r="AA859">
        <v>4.5</v>
      </c>
      <c r="AB859">
        <v>11.2</v>
      </c>
      <c r="AC859">
        <v>2.2000000000000002</v>
      </c>
      <c r="AD859">
        <v>11</v>
      </c>
      <c r="AE859">
        <v>1.8</v>
      </c>
      <c r="AF859">
        <v>3.5</v>
      </c>
      <c r="AG859">
        <v>1.7</v>
      </c>
      <c r="AH859">
        <v>6.6</v>
      </c>
      <c r="AI859">
        <v>6.5</v>
      </c>
      <c r="AJ859">
        <v>8</v>
      </c>
      <c r="AK859">
        <v>4.2</v>
      </c>
      <c r="AL859">
        <v>2.2999999999999998</v>
      </c>
      <c r="AM859">
        <v>6.8</v>
      </c>
      <c r="AN859">
        <v>4.5</v>
      </c>
      <c r="AO859">
        <v>6.7</v>
      </c>
      <c r="AP859">
        <v>6.7</v>
      </c>
      <c r="AQ859">
        <v>6.6</v>
      </c>
      <c r="AR859">
        <v>3.5</v>
      </c>
      <c r="AS859">
        <v>1.7</v>
      </c>
      <c r="AT859">
        <v>10.1</v>
      </c>
      <c r="AU859">
        <v>1.6</v>
      </c>
      <c r="AV859">
        <v>16.2</v>
      </c>
      <c r="AW859">
        <v>4.7</v>
      </c>
      <c r="AX859">
        <v>6.3</v>
      </c>
      <c r="AY859">
        <v>4.5999999999999996</v>
      </c>
      <c r="AZ859">
        <v>6.8</v>
      </c>
      <c r="BA859">
        <v>0</v>
      </c>
      <c r="BB859">
        <v>2.2000000000000002</v>
      </c>
      <c r="BC859">
        <v>2.2000000000000002</v>
      </c>
      <c r="BD859">
        <v>4.4000000000000004</v>
      </c>
      <c r="BE859">
        <v>0</v>
      </c>
      <c r="BF859">
        <v>8.6</v>
      </c>
      <c r="BG859">
        <v>6.7</v>
      </c>
      <c r="BH859">
        <v>4.9000000000000004</v>
      </c>
      <c r="BI859">
        <v>3.2</v>
      </c>
      <c r="BJ859">
        <v>6.3</v>
      </c>
      <c r="BK859">
        <v>3.4</v>
      </c>
    </row>
    <row r="860" spans="1:63" x14ac:dyDescent="0.25">
      <c r="A860">
        <v>10</v>
      </c>
      <c r="B860" s="1">
        <v>10201</v>
      </c>
      <c r="C860" t="s">
        <v>777</v>
      </c>
      <c r="D860" t="s">
        <v>1700</v>
      </c>
      <c r="E860">
        <v>3</v>
      </c>
      <c r="F860" t="s">
        <v>13367</v>
      </c>
      <c r="G860">
        <v>220104005</v>
      </c>
      <c r="H860">
        <v>220104</v>
      </c>
      <c r="I860" t="s">
        <v>13768</v>
      </c>
      <c r="J860" t="s">
        <v>10393</v>
      </c>
      <c r="K860">
        <v>3</v>
      </c>
      <c r="L860">
        <v>4.5999999999999996</v>
      </c>
      <c r="M860">
        <v>6.8</v>
      </c>
      <c r="N860">
        <v>13.5</v>
      </c>
      <c r="O860">
        <v>4.5</v>
      </c>
      <c r="P860">
        <v>2.2000000000000002</v>
      </c>
      <c r="Q860">
        <v>4.4000000000000004</v>
      </c>
      <c r="R860">
        <v>1.8</v>
      </c>
      <c r="S860">
        <v>0</v>
      </c>
      <c r="T860">
        <v>3.4</v>
      </c>
      <c r="U860">
        <v>1.7</v>
      </c>
      <c r="V860">
        <v>3.3</v>
      </c>
      <c r="W860">
        <v>6.4</v>
      </c>
      <c r="X860">
        <v>6.3</v>
      </c>
      <c r="Y860">
        <v>2.2999999999999998</v>
      </c>
      <c r="Z860">
        <v>9.1</v>
      </c>
      <c r="AA860">
        <v>4.5</v>
      </c>
      <c r="AB860">
        <v>11.2</v>
      </c>
      <c r="AC860">
        <v>2.2000000000000002</v>
      </c>
      <c r="AD860">
        <v>11</v>
      </c>
      <c r="AE860">
        <v>1.8</v>
      </c>
      <c r="AF860">
        <v>3.5</v>
      </c>
      <c r="AG860">
        <v>0</v>
      </c>
      <c r="AH860">
        <v>3.3</v>
      </c>
      <c r="AI860">
        <v>4.9000000000000004</v>
      </c>
      <c r="AJ860">
        <v>6.4</v>
      </c>
      <c r="AK860">
        <v>4.2</v>
      </c>
      <c r="AL860">
        <v>2.2999999999999998</v>
      </c>
      <c r="AM860">
        <v>4.5999999999999996</v>
      </c>
      <c r="AN860">
        <v>2.2999999999999998</v>
      </c>
      <c r="AO860">
        <v>6.7</v>
      </c>
      <c r="AP860">
        <v>6.7</v>
      </c>
      <c r="AQ860">
        <v>6.6</v>
      </c>
      <c r="AR860">
        <v>3.5</v>
      </c>
      <c r="AS860">
        <v>1.7</v>
      </c>
      <c r="AT860">
        <v>8.4</v>
      </c>
      <c r="AU860">
        <v>1.6</v>
      </c>
      <c r="AV860">
        <v>16.2</v>
      </c>
      <c r="AW860">
        <v>4.7</v>
      </c>
      <c r="AX860">
        <v>6.3</v>
      </c>
      <c r="AY860">
        <v>4.5999999999999996</v>
      </c>
      <c r="AZ860">
        <v>4.5999999999999996</v>
      </c>
      <c r="BA860">
        <v>0</v>
      </c>
      <c r="BB860">
        <v>2.2000000000000002</v>
      </c>
      <c r="BC860">
        <v>2.2000000000000002</v>
      </c>
      <c r="BD860">
        <v>4.4000000000000004</v>
      </c>
      <c r="BE860">
        <v>0</v>
      </c>
      <c r="BF860">
        <v>8.6</v>
      </c>
      <c r="BG860">
        <v>5</v>
      </c>
      <c r="BH860">
        <v>4.9000000000000004</v>
      </c>
      <c r="BI860">
        <v>3.2</v>
      </c>
      <c r="BJ860">
        <v>6.3</v>
      </c>
      <c r="BK860">
        <v>3.4</v>
      </c>
    </row>
    <row r="861" spans="1:63" x14ac:dyDescent="0.25">
      <c r="A861">
        <v>10</v>
      </c>
      <c r="B861" s="1">
        <v>10201</v>
      </c>
      <c r="C861" t="s">
        <v>777</v>
      </c>
      <c r="D861" t="s">
        <v>1700</v>
      </c>
      <c r="E861">
        <v>4</v>
      </c>
      <c r="F861" t="s">
        <v>13369</v>
      </c>
      <c r="G861">
        <v>220104005</v>
      </c>
      <c r="H861">
        <v>220104</v>
      </c>
      <c r="I861" t="s">
        <v>13768</v>
      </c>
      <c r="J861" t="s">
        <v>10393</v>
      </c>
      <c r="K861">
        <v>4</v>
      </c>
      <c r="L861">
        <v>0</v>
      </c>
      <c r="M861">
        <v>0</v>
      </c>
      <c r="N861">
        <v>0</v>
      </c>
      <c r="O861">
        <v>4.5</v>
      </c>
      <c r="P861">
        <v>2.2000000000000002</v>
      </c>
      <c r="Q861">
        <v>2.2000000000000002</v>
      </c>
      <c r="R861">
        <v>1.8</v>
      </c>
      <c r="S861">
        <v>0</v>
      </c>
      <c r="T861">
        <v>0</v>
      </c>
      <c r="U861">
        <v>0</v>
      </c>
      <c r="V861">
        <v>1</v>
      </c>
      <c r="W861">
        <v>3.2</v>
      </c>
      <c r="X861">
        <v>0</v>
      </c>
      <c r="Y861">
        <v>0</v>
      </c>
      <c r="Z861">
        <v>0</v>
      </c>
      <c r="AA861">
        <v>0</v>
      </c>
      <c r="AB861">
        <v>2.2000000000000002</v>
      </c>
      <c r="AC861">
        <v>1</v>
      </c>
      <c r="AD861">
        <v>6.6</v>
      </c>
      <c r="AE861">
        <v>0</v>
      </c>
      <c r="AF861">
        <v>0</v>
      </c>
      <c r="AG861">
        <v>1.7</v>
      </c>
      <c r="AH861">
        <v>3.3</v>
      </c>
      <c r="AI861">
        <v>1.6</v>
      </c>
      <c r="AJ861">
        <v>1.6</v>
      </c>
      <c r="AK861">
        <v>0</v>
      </c>
      <c r="AL861">
        <v>0</v>
      </c>
      <c r="AM861">
        <v>2.2999999999999998</v>
      </c>
      <c r="AN861">
        <v>2.2999999999999998</v>
      </c>
      <c r="AO861">
        <v>0</v>
      </c>
      <c r="AP861">
        <v>1</v>
      </c>
      <c r="AQ861">
        <v>0</v>
      </c>
      <c r="AR861">
        <v>0</v>
      </c>
      <c r="AS861">
        <v>0</v>
      </c>
      <c r="AT861">
        <v>1.7</v>
      </c>
      <c r="AU861">
        <v>0</v>
      </c>
      <c r="AV861">
        <v>1</v>
      </c>
      <c r="AW861">
        <v>0</v>
      </c>
      <c r="AX861">
        <v>0</v>
      </c>
      <c r="AY861">
        <v>0</v>
      </c>
      <c r="AZ861">
        <v>2.2999999999999998</v>
      </c>
      <c r="BA861">
        <v>0</v>
      </c>
      <c r="BB861">
        <v>0</v>
      </c>
      <c r="BC861">
        <v>1</v>
      </c>
      <c r="BD861">
        <v>0</v>
      </c>
      <c r="BE861">
        <v>0</v>
      </c>
      <c r="BF861">
        <v>0</v>
      </c>
      <c r="BG861">
        <v>1.7</v>
      </c>
      <c r="BH861">
        <v>0</v>
      </c>
      <c r="BI861">
        <v>1</v>
      </c>
      <c r="BJ861">
        <v>0</v>
      </c>
      <c r="BK861">
        <v>0</v>
      </c>
    </row>
    <row r="862" spans="1:63" x14ac:dyDescent="0.25">
      <c r="A862">
        <v>10</v>
      </c>
      <c r="B862" s="1">
        <v>10202</v>
      </c>
      <c r="C862" t="s">
        <v>777</v>
      </c>
      <c r="D862" t="s">
        <v>1703</v>
      </c>
      <c r="E862">
        <v>1</v>
      </c>
      <c r="F862" t="s">
        <v>13767</v>
      </c>
      <c r="G862">
        <v>220104005</v>
      </c>
      <c r="H862">
        <v>220104</v>
      </c>
      <c r="I862" t="s">
        <v>13768</v>
      </c>
      <c r="J862" t="s">
        <v>10393</v>
      </c>
      <c r="K862">
        <v>1</v>
      </c>
      <c r="L862">
        <v>0</v>
      </c>
      <c r="M862">
        <v>2.4</v>
      </c>
      <c r="N862">
        <v>0</v>
      </c>
      <c r="O862">
        <v>2.4</v>
      </c>
      <c r="P862">
        <v>1</v>
      </c>
      <c r="Q862">
        <v>0</v>
      </c>
      <c r="R862">
        <v>0</v>
      </c>
      <c r="S862">
        <v>0</v>
      </c>
      <c r="T862">
        <v>0</v>
      </c>
      <c r="U862">
        <v>0</v>
      </c>
      <c r="V862">
        <v>1</v>
      </c>
      <c r="W862">
        <v>2.4</v>
      </c>
      <c r="X862">
        <v>0</v>
      </c>
      <c r="Y862">
        <v>0</v>
      </c>
      <c r="Z862">
        <v>0</v>
      </c>
      <c r="AA862">
        <v>0</v>
      </c>
      <c r="AB862">
        <v>2.4</v>
      </c>
      <c r="AC862">
        <v>2.4</v>
      </c>
      <c r="AD862">
        <v>0</v>
      </c>
      <c r="AE862">
        <v>0</v>
      </c>
      <c r="AF862">
        <v>2.4</v>
      </c>
      <c r="AG862">
        <v>0</v>
      </c>
      <c r="AH862">
        <v>0</v>
      </c>
      <c r="AI862">
        <v>1</v>
      </c>
      <c r="AJ862">
        <v>0</v>
      </c>
      <c r="AK862">
        <v>0</v>
      </c>
      <c r="AL862">
        <v>2.4</v>
      </c>
      <c r="AM862">
        <v>4.8</v>
      </c>
      <c r="AN862">
        <v>0</v>
      </c>
      <c r="AO862">
        <v>0</v>
      </c>
      <c r="AP862">
        <v>1</v>
      </c>
      <c r="AQ862">
        <v>2.4</v>
      </c>
      <c r="AR862">
        <v>4.7</v>
      </c>
      <c r="AS862">
        <v>0</v>
      </c>
      <c r="AT862">
        <v>0</v>
      </c>
      <c r="AU862">
        <v>2.4</v>
      </c>
      <c r="AV862">
        <v>1</v>
      </c>
      <c r="AW862">
        <v>0</v>
      </c>
      <c r="AX862">
        <v>0</v>
      </c>
      <c r="AY862">
        <v>0</v>
      </c>
      <c r="AZ862">
        <v>0</v>
      </c>
      <c r="BA862">
        <v>4.8</v>
      </c>
      <c r="BB862">
        <v>0</v>
      </c>
      <c r="BC862">
        <v>1</v>
      </c>
      <c r="BD862">
        <v>2.4</v>
      </c>
      <c r="BE862">
        <v>0</v>
      </c>
      <c r="BF862">
        <v>0</v>
      </c>
      <c r="BG862">
        <v>0</v>
      </c>
      <c r="BH862">
        <v>2.4</v>
      </c>
      <c r="BI862">
        <v>1</v>
      </c>
      <c r="BJ862">
        <v>2.4</v>
      </c>
      <c r="BK862">
        <v>0</v>
      </c>
    </row>
    <row r="863" spans="1:63" x14ac:dyDescent="0.25">
      <c r="A863">
        <v>10</v>
      </c>
      <c r="B863" s="1">
        <v>10202</v>
      </c>
      <c r="C863" t="s">
        <v>777</v>
      </c>
      <c r="D863" t="s">
        <v>1703</v>
      </c>
      <c r="E863">
        <v>2</v>
      </c>
      <c r="F863" t="s">
        <v>13769</v>
      </c>
      <c r="G863">
        <v>220104005</v>
      </c>
      <c r="H863">
        <v>220104</v>
      </c>
      <c r="I863" t="s">
        <v>13768</v>
      </c>
      <c r="J863" t="s">
        <v>10393</v>
      </c>
      <c r="K863">
        <v>2</v>
      </c>
      <c r="L863">
        <v>4.8</v>
      </c>
      <c r="M863">
        <v>12</v>
      </c>
      <c r="N863">
        <v>0</v>
      </c>
      <c r="O863">
        <v>4.8</v>
      </c>
      <c r="P863">
        <v>1</v>
      </c>
      <c r="Q863">
        <v>4.8</v>
      </c>
      <c r="R863">
        <v>9.5</v>
      </c>
      <c r="S863">
        <v>4.7</v>
      </c>
      <c r="T863">
        <v>4.7</v>
      </c>
      <c r="U863">
        <v>2.4</v>
      </c>
      <c r="V863">
        <v>2.4</v>
      </c>
      <c r="W863">
        <v>7.1</v>
      </c>
      <c r="X863">
        <v>9.4</v>
      </c>
      <c r="Y863">
        <v>0</v>
      </c>
      <c r="Z863">
        <v>12</v>
      </c>
      <c r="AA863">
        <v>4.8</v>
      </c>
      <c r="AB863">
        <v>9.5</v>
      </c>
      <c r="AC863">
        <v>9.5</v>
      </c>
      <c r="AD863">
        <v>2.4</v>
      </c>
      <c r="AE863">
        <v>11.8</v>
      </c>
      <c r="AF863">
        <v>4.7</v>
      </c>
      <c r="AG863">
        <v>0</v>
      </c>
      <c r="AH863">
        <v>7.1</v>
      </c>
      <c r="AI863">
        <v>4.7</v>
      </c>
      <c r="AJ863">
        <v>9.5</v>
      </c>
      <c r="AK863">
        <v>9.4</v>
      </c>
      <c r="AL863">
        <v>9.6</v>
      </c>
      <c r="AM863">
        <v>12</v>
      </c>
      <c r="AN863">
        <v>9.6</v>
      </c>
      <c r="AO863">
        <v>7.2</v>
      </c>
      <c r="AP863">
        <v>2.4</v>
      </c>
      <c r="AQ863">
        <v>2.4</v>
      </c>
      <c r="AR863">
        <v>14.2</v>
      </c>
      <c r="AS863">
        <v>4.7</v>
      </c>
      <c r="AT863">
        <v>11.8</v>
      </c>
      <c r="AU863">
        <v>11.9</v>
      </c>
      <c r="AV863">
        <v>9.5</v>
      </c>
      <c r="AW863">
        <v>4.8</v>
      </c>
      <c r="AX863">
        <v>7.1</v>
      </c>
      <c r="AY863">
        <v>0</v>
      </c>
      <c r="AZ863">
        <v>12</v>
      </c>
      <c r="BA863">
        <v>16.7</v>
      </c>
      <c r="BB863">
        <v>9.5</v>
      </c>
      <c r="BC863">
        <v>14.3</v>
      </c>
      <c r="BD863">
        <v>7.1</v>
      </c>
      <c r="BE863">
        <v>11.8</v>
      </c>
      <c r="BF863">
        <v>7.1</v>
      </c>
      <c r="BG863">
        <v>7.1</v>
      </c>
      <c r="BH863">
        <v>9.5</v>
      </c>
      <c r="BI863">
        <v>7.1</v>
      </c>
      <c r="BJ863">
        <v>7.1</v>
      </c>
      <c r="BK863">
        <v>4.7</v>
      </c>
    </row>
    <row r="864" spans="1:63" x14ac:dyDescent="0.25">
      <c r="A864">
        <v>10</v>
      </c>
      <c r="B864" s="1">
        <v>10202</v>
      </c>
      <c r="C864" t="s">
        <v>777</v>
      </c>
      <c r="D864" t="s">
        <v>1703</v>
      </c>
      <c r="E864">
        <v>3</v>
      </c>
      <c r="F864" t="s">
        <v>13367</v>
      </c>
      <c r="G864">
        <v>220104005</v>
      </c>
      <c r="H864">
        <v>220104</v>
      </c>
      <c r="I864" t="s">
        <v>13768</v>
      </c>
      <c r="J864" t="s">
        <v>10393</v>
      </c>
      <c r="K864">
        <v>3</v>
      </c>
      <c r="L864">
        <v>4.8</v>
      </c>
      <c r="M864">
        <v>9.6</v>
      </c>
      <c r="N864">
        <v>0</v>
      </c>
      <c r="O864">
        <v>2.4</v>
      </c>
      <c r="P864">
        <v>1</v>
      </c>
      <c r="Q864">
        <v>4.8</v>
      </c>
      <c r="R864">
        <v>9.5</v>
      </c>
      <c r="S864">
        <v>4.7</v>
      </c>
      <c r="T864">
        <v>4.7</v>
      </c>
      <c r="U864">
        <v>2.4</v>
      </c>
      <c r="V864">
        <v>2.4</v>
      </c>
      <c r="W864">
        <v>4.7</v>
      </c>
      <c r="X864">
        <v>9.4</v>
      </c>
      <c r="Y864">
        <v>0</v>
      </c>
      <c r="Z864">
        <v>12</v>
      </c>
      <c r="AA864">
        <v>4.8</v>
      </c>
      <c r="AB864">
        <v>7.2</v>
      </c>
      <c r="AC864">
        <v>7.1</v>
      </c>
      <c r="AD864">
        <v>2.4</v>
      </c>
      <c r="AE864">
        <v>11.8</v>
      </c>
      <c r="AF864">
        <v>2.4</v>
      </c>
      <c r="AG864">
        <v>0</v>
      </c>
      <c r="AH864">
        <v>7.1</v>
      </c>
      <c r="AI864">
        <v>4.7</v>
      </c>
      <c r="AJ864">
        <v>9.5</v>
      </c>
      <c r="AK864">
        <v>9.4</v>
      </c>
      <c r="AL864">
        <v>7.2</v>
      </c>
      <c r="AM864">
        <v>7.2</v>
      </c>
      <c r="AN864">
        <v>9.6</v>
      </c>
      <c r="AO864">
        <v>7.2</v>
      </c>
      <c r="AP864">
        <v>2.4</v>
      </c>
      <c r="AQ864">
        <v>0</v>
      </c>
      <c r="AR864">
        <v>9.5</v>
      </c>
      <c r="AS864">
        <v>4.7</v>
      </c>
      <c r="AT864">
        <v>11.8</v>
      </c>
      <c r="AU864">
        <v>9.5</v>
      </c>
      <c r="AV864">
        <v>9.5</v>
      </c>
      <c r="AW864">
        <v>2.4</v>
      </c>
      <c r="AX864">
        <v>7.1</v>
      </c>
      <c r="AY864">
        <v>0</v>
      </c>
      <c r="AZ864">
        <v>12</v>
      </c>
      <c r="BA864">
        <v>12</v>
      </c>
      <c r="BB864">
        <v>9.5</v>
      </c>
      <c r="BC864">
        <v>14.3</v>
      </c>
      <c r="BD864">
        <v>4.8</v>
      </c>
      <c r="BE864">
        <v>11.8</v>
      </c>
      <c r="BF864">
        <v>7.1</v>
      </c>
      <c r="BG864">
        <v>7.1</v>
      </c>
      <c r="BH864">
        <v>7.1</v>
      </c>
      <c r="BI864">
        <v>7.1</v>
      </c>
      <c r="BJ864">
        <v>4.8</v>
      </c>
      <c r="BK864">
        <v>4.7</v>
      </c>
    </row>
    <row r="865" spans="1:63" x14ac:dyDescent="0.25">
      <c r="A865">
        <v>10</v>
      </c>
      <c r="B865" s="1">
        <v>10202</v>
      </c>
      <c r="C865" t="s">
        <v>777</v>
      </c>
      <c r="D865" t="s">
        <v>1703</v>
      </c>
      <c r="E865">
        <v>4</v>
      </c>
      <c r="F865" t="s">
        <v>13369</v>
      </c>
      <c r="G865">
        <v>220104005</v>
      </c>
      <c r="H865">
        <v>220104</v>
      </c>
      <c r="I865" t="s">
        <v>13768</v>
      </c>
      <c r="J865" t="s">
        <v>10393</v>
      </c>
      <c r="K865">
        <v>4</v>
      </c>
      <c r="L865">
        <v>0</v>
      </c>
      <c r="M865">
        <v>2.4</v>
      </c>
      <c r="N865">
        <v>0</v>
      </c>
      <c r="O865">
        <v>2.4</v>
      </c>
      <c r="P865">
        <v>1</v>
      </c>
      <c r="Q865">
        <v>0</v>
      </c>
      <c r="R865">
        <v>0</v>
      </c>
      <c r="S865">
        <v>0</v>
      </c>
      <c r="T865">
        <v>0</v>
      </c>
      <c r="U865">
        <v>0</v>
      </c>
      <c r="V865">
        <v>1</v>
      </c>
      <c r="W865">
        <v>2.4</v>
      </c>
      <c r="X865">
        <v>0</v>
      </c>
      <c r="Y865">
        <v>0</v>
      </c>
      <c r="Z865">
        <v>0</v>
      </c>
      <c r="AA865">
        <v>0</v>
      </c>
      <c r="AB865">
        <v>2.4</v>
      </c>
      <c r="AC865">
        <v>2.4</v>
      </c>
      <c r="AD865">
        <v>0</v>
      </c>
      <c r="AE865">
        <v>0</v>
      </c>
      <c r="AF865">
        <v>2.4</v>
      </c>
      <c r="AG865">
        <v>0</v>
      </c>
      <c r="AH865">
        <v>0</v>
      </c>
      <c r="AI865">
        <v>1</v>
      </c>
      <c r="AJ865">
        <v>0</v>
      </c>
      <c r="AK865">
        <v>0</v>
      </c>
      <c r="AL865">
        <v>2.4</v>
      </c>
      <c r="AM865">
        <v>4.8</v>
      </c>
      <c r="AN865">
        <v>0</v>
      </c>
      <c r="AO865">
        <v>0</v>
      </c>
      <c r="AP865">
        <v>1</v>
      </c>
      <c r="AQ865">
        <v>2.4</v>
      </c>
      <c r="AR865">
        <v>4.7</v>
      </c>
      <c r="AS865">
        <v>0</v>
      </c>
      <c r="AT865">
        <v>0</v>
      </c>
      <c r="AU865">
        <v>2.4</v>
      </c>
      <c r="AV865">
        <v>1</v>
      </c>
      <c r="AW865">
        <v>2.4</v>
      </c>
      <c r="AX865">
        <v>0</v>
      </c>
      <c r="AY865">
        <v>0</v>
      </c>
      <c r="AZ865">
        <v>0</v>
      </c>
      <c r="BA865">
        <v>4.8</v>
      </c>
      <c r="BB865">
        <v>0</v>
      </c>
      <c r="BC865">
        <v>1</v>
      </c>
      <c r="BD865">
        <v>2.4</v>
      </c>
      <c r="BE865">
        <v>0</v>
      </c>
      <c r="BF865">
        <v>0</v>
      </c>
      <c r="BG865">
        <v>0</v>
      </c>
      <c r="BH865">
        <v>2.4</v>
      </c>
      <c r="BI865">
        <v>1</v>
      </c>
      <c r="BJ865">
        <v>2.4</v>
      </c>
      <c r="BK865">
        <v>0</v>
      </c>
    </row>
    <row r="866" spans="1:63" x14ac:dyDescent="0.25">
      <c r="A866">
        <v>10</v>
      </c>
      <c r="B866" s="1">
        <v>10203</v>
      </c>
      <c r="C866" t="s">
        <v>777</v>
      </c>
      <c r="D866" t="s">
        <v>1706</v>
      </c>
      <c r="E866">
        <v>1</v>
      </c>
      <c r="F866" t="s">
        <v>13767</v>
      </c>
      <c r="G866">
        <v>220104005</v>
      </c>
      <c r="H866">
        <v>220104</v>
      </c>
      <c r="I866" t="s">
        <v>13768</v>
      </c>
      <c r="J866" t="s">
        <v>10393</v>
      </c>
      <c r="K866">
        <v>1</v>
      </c>
      <c r="L866">
        <v>0</v>
      </c>
      <c r="M866">
        <v>0</v>
      </c>
      <c r="N866">
        <v>0</v>
      </c>
      <c r="O866">
        <v>0</v>
      </c>
      <c r="P866">
        <v>1</v>
      </c>
      <c r="Q866">
        <v>0</v>
      </c>
      <c r="R866">
        <v>0</v>
      </c>
      <c r="S866">
        <v>0</v>
      </c>
      <c r="T866">
        <v>0</v>
      </c>
      <c r="U866">
        <v>0</v>
      </c>
      <c r="V866">
        <v>1</v>
      </c>
      <c r="W866">
        <v>0</v>
      </c>
      <c r="X866">
        <v>0</v>
      </c>
      <c r="Y866">
        <v>0</v>
      </c>
      <c r="Z866">
        <v>0</v>
      </c>
      <c r="AA866">
        <v>0</v>
      </c>
      <c r="AB866">
        <v>0</v>
      </c>
      <c r="AC866">
        <v>1</v>
      </c>
      <c r="AD866">
        <v>0</v>
      </c>
      <c r="AE866">
        <v>0</v>
      </c>
      <c r="AF866">
        <v>0</v>
      </c>
      <c r="AG866">
        <v>0</v>
      </c>
      <c r="AH866">
        <v>0</v>
      </c>
      <c r="AI866">
        <v>1</v>
      </c>
      <c r="AJ866">
        <v>6.1</v>
      </c>
      <c r="AK866">
        <v>0</v>
      </c>
      <c r="AL866">
        <v>0</v>
      </c>
      <c r="AM866">
        <v>0</v>
      </c>
      <c r="AN866">
        <v>0</v>
      </c>
      <c r="AO866">
        <v>0</v>
      </c>
      <c r="AP866">
        <v>1</v>
      </c>
      <c r="AQ866">
        <v>6.6</v>
      </c>
      <c r="AR866">
        <v>0</v>
      </c>
      <c r="AS866">
        <v>0</v>
      </c>
      <c r="AT866">
        <v>0</v>
      </c>
      <c r="AU866">
        <v>0</v>
      </c>
      <c r="AV866">
        <v>1</v>
      </c>
      <c r="AW866">
        <v>12.2</v>
      </c>
      <c r="AX866">
        <v>0</v>
      </c>
      <c r="AY866">
        <v>0</v>
      </c>
      <c r="AZ866">
        <v>0</v>
      </c>
      <c r="BA866">
        <v>0</v>
      </c>
      <c r="BB866">
        <v>0</v>
      </c>
      <c r="BC866">
        <v>1</v>
      </c>
      <c r="BD866">
        <v>0</v>
      </c>
      <c r="BE866">
        <v>0</v>
      </c>
      <c r="BF866">
        <v>0</v>
      </c>
      <c r="BG866">
        <v>0</v>
      </c>
      <c r="BH866">
        <v>0</v>
      </c>
      <c r="BI866">
        <v>1</v>
      </c>
      <c r="BJ866">
        <v>0</v>
      </c>
      <c r="BK866">
        <v>0</v>
      </c>
    </row>
    <row r="867" spans="1:63" x14ac:dyDescent="0.25">
      <c r="A867">
        <v>10</v>
      </c>
      <c r="B867" s="1">
        <v>10203</v>
      </c>
      <c r="C867" t="s">
        <v>777</v>
      </c>
      <c r="D867" t="s">
        <v>1706</v>
      </c>
      <c r="E867">
        <v>2</v>
      </c>
      <c r="F867" t="s">
        <v>13769</v>
      </c>
      <c r="G867">
        <v>220104005</v>
      </c>
      <c r="H867">
        <v>220104</v>
      </c>
      <c r="I867" t="s">
        <v>13768</v>
      </c>
      <c r="J867" t="s">
        <v>10393</v>
      </c>
      <c r="K867">
        <v>2</v>
      </c>
      <c r="L867">
        <v>0</v>
      </c>
      <c r="M867">
        <v>7</v>
      </c>
      <c r="N867">
        <v>0</v>
      </c>
      <c r="O867">
        <v>0</v>
      </c>
      <c r="P867">
        <v>1</v>
      </c>
      <c r="Q867">
        <v>0</v>
      </c>
      <c r="R867">
        <v>6.4</v>
      </c>
      <c r="S867">
        <v>0</v>
      </c>
      <c r="T867">
        <v>0</v>
      </c>
      <c r="U867">
        <v>0</v>
      </c>
      <c r="V867">
        <v>1</v>
      </c>
      <c r="W867">
        <v>0</v>
      </c>
      <c r="X867">
        <v>6.2</v>
      </c>
      <c r="Y867">
        <v>0</v>
      </c>
      <c r="Z867">
        <v>0</v>
      </c>
      <c r="AA867">
        <v>13.8</v>
      </c>
      <c r="AB867">
        <v>6.8</v>
      </c>
      <c r="AC867">
        <v>6.7</v>
      </c>
      <c r="AD867">
        <v>0</v>
      </c>
      <c r="AE867">
        <v>0</v>
      </c>
      <c r="AF867">
        <v>0</v>
      </c>
      <c r="AG867">
        <v>6.3</v>
      </c>
      <c r="AH867">
        <v>6.2</v>
      </c>
      <c r="AI867">
        <v>1</v>
      </c>
      <c r="AJ867">
        <v>12.2</v>
      </c>
      <c r="AK867">
        <v>0</v>
      </c>
      <c r="AL867">
        <v>7.1</v>
      </c>
      <c r="AM867">
        <v>7</v>
      </c>
      <c r="AN867">
        <v>0</v>
      </c>
      <c r="AO867">
        <v>13.6</v>
      </c>
      <c r="AP867">
        <v>1</v>
      </c>
      <c r="AQ867">
        <v>6.6</v>
      </c>
      <c r="AR867">
        <v>0</v>
      </c>
      <c r="AS867">
        <v>0</v>
      </c>
      <c r="AT867">
        <v>6.3</v>
      </c>
      <c r="AU867">
        <v>0</v>
      </c>
      <c r="AV867">
        <v>1</v>
      </c>
      <c r="AW867">
        <v>18.3</v>
      </c>
      <c r="AX867">
        <v>0</v>
      </c>
      <c r="AY867">
        <v>0</v>
      </c>
      <c r="AZ867">
        <v>7</v>
      </c>
      <c r="BA867">
        <v>0</v>
      </c>
      <c r="BB867">
        <v>0</v>
      </c>
      <c r="BC867">
        <v>6.7</v>
      </c>
      <c r="BD867">
        <v>0</v>
      </c>
      <c r="BE867">
        <v>6.4</v>
      </c>
      <c r="BF867">
        <v>0</v>
      </c>
      <c r="BG867">
        <v>0</v>
      </c>
      <c r="BH867">
        <v>6.2</v>
      </c>
      <c r="BI867">
        <v>6.1</v>
      </c>
      <c r="BJ867">
        <v>12.1</v>
      </c>
      <c r="BK867">
        <v>0</v>
      </c>
    </row>
    <row r="868" spans="1:63" x14ac:dyDescent="0.25">
      <c r="A868">
        <v>10</v>
      </c>
      <c r="B868" s="1">
        <v>10203</v>
      </c>
      <c r="C868" t="s">
        <v>777</v>
      </c>
      <c r="D868" t="s">
        <v>1706</v>
      </c>
      <c r="E868">
        <v>3</v>
      </c>
      <c r="F868" t="s">
        <v>13367</v>
      </c>
      <c r="G868">
        <v>220104005</v>
      </c>
      <c r="H868">
        <v>220104</v>
      </c>
      <c r="I868" t="s">
        <v>13768</v>
      </c>
      <c r="J868" t="s">
        <v>10393</v>
      </c>
      <c r="K868">
        <v>3</v>
      </c>
      <c r="L868">
        <v>0</v>
      </c>
      <c r="M868">
        <v>7</v>
      </c>
      <c r="N868">
        <v>0</v>
      </c>
      <c r="O868">
        <v>0</v>
      </c>
      <c r="P868">
        <v>1</v>
      </c>
      <c r="Q868">
        <v>0</v>
      </c>
      <c r="R868">
        <v>6.4</v>
      </c>
      <c r="S868">
        <v>0</v>
      </c>
      <c r="T868">
        <v>0</v>
      </c>
      <c r="U868">
        <v>0</v>
      </c>
      <c r="V868">
        <v>1</v>
      </c>
      <c r="W868">
        <v>0</v>
      </c>
      <c r="X868">
        <v>6.2</v>
      </c>
      <c r="Y868">
        <v>0</v>
      </c>
      <c r="Z868">
        <v>0</v>
      </c>
      <c r="AA868">
        <v>13.8</v>
      </c>
      <c r="AB868">
        <v>6.8</v>
      </c>
      <c r="AC868">
        <v>6.7</v>
      </c>
      <c r="AD868">
        <v>0</v>
      </c>
      <c r="AE868">
        <v>0</v>
      </c>
      <c r="AF868">
        <v>0</v>
      </c>
      <c r="AG868">
        <v>6.3</v>
      </c>
      <c r="AH868">
        <v>6.2</v>
      </c>
      <c r="AI868">
        <v>1</v>
      </c>
      <c r="AJ868">
        <v>6.1</v>
      </c>
      <c r="AK868">
        <v>0</v>
      </c>
      <c r="AL868">
        <v>7.1</v>
      </c>
      <c r="AM868">
        <v>7</v>
      </c>
      <c r="AN868">
        <v>0</v>
      </c>
      <c r="AO868">
        <v>13.6</v>
      </c>
      <c r="AP868">
        <v>1</v>
      </c>
      <c r="AQ868">
        <v>0</v>
      </c>
      <c r="AR868">
        <v>0</v>
      </c>
      <c r="AS868">
        <v>0</v>
      </c>
      <c r="AT868">
        <v>6.3</v>
      </c>
      <c r="AU868">
        <v>0</v>
      </c>
      <c r="AV868">
        <v>1</v>
      </c>
      <c r="AW868">
        <v>6.1</v>
      </c>
      <c r="AX868">
        <v>0</v>
      </c>
      <c r="AY868">
        <v>0</v>
      </c>
      <c r="AZ868">
        <v>7</v>
      </c>
      <c r="BA868">
        <v>0</v>
      </c>
      <c r="BB868">
        <v>0</v>
      </c>
      <c r="BC868">
        <v>6.7</v>
      </c>
      <c r="BD868">
        <v>0</v>
      </c>
      <c r="BE868">
        <v>6.4</v>
      </c>
      <c r="BF868">
        <v>0</v>
      </c>
      <c r="BG868">
        <v>0</v>
      </c>
      <c r="BH868">
        <v>6.2</v>
      </c>
      <c r="BI868">
        <v>6.1</v>
      </c>
      <c r="BJ868">
        <v>12.1</v>
      </c>
      <c r="BK868">
        <v>0</v>
      </c>
    </row>
    <row r="869" spans="1:63" x14ac:dyDescent="0.25">
      <c r="A869">
        <v>10</v>
      </c>
      <c r="B869" s="1">
        <v>10203</v>
      </c>
      <c r="C869" t="s">
        <v>777</v>
      </c>
      <c r="D869" t="s">
        <v>1706</v>
      </c>
      <c r="E869">
        <v>4</v>
      </c>
      <c r="F869" t="s">
        <v>13369</v>
      </c>
      <c r="G869">
        <v>220104005</v>
      </c>
      <c r="H869">
        <v>220104</v>
      </c>
      <c r="I869" t="s">
        <v>13768</v>
      </c>
      <c r="J869" t="s">
        <v>10393</v>
      </c>
      <c r="K869">
        <v>4</v>
      </c>
      <c r="L869">
        <v>0</v>
      </c>
      <c r="M869">
        <v>0</v>
      </c>
      <c r="N869">
        <v>0</v>
      </c>
      <c r="O869">
        <v>0</v>
      </c>
      <c r="P869">
        <v>1</v>
      </c>
      <c r="Q869">
        <v>0</v>
      </c>
      <c r="R869">
        <v>0</v>
      </c>
      <c r="S869">
        <v>0</v>
      </c>
      <c r="T869">
        <v>0</v>
      </c>
      <c r="U869">
        <v>0</v>
      </c>
      <c r="V869">
        <v>1</v>
      </c>
      <c r="W869">
        <v>0</v>
      </c>
      <c r="X869">
        <v>0</v>
      </c>
      <c r="Y869">
        <v>0</v>
      </c>
      <c r="Z869">
        <v>0</v>
      </c>
      <c r="AA869">
        <v>0</v>
      </c>
      <c r="AB869">
        <v>0</v>
      </c>
      <c r="AC869">
        <v>1</v>
      </c>
      <c r="AD869">
        <v>0</v>
      </c>
      <c r="AE869">
        <v>0</v>
      </c>
      <c r="AF869">
        <v>0</v>
      </c>
      <c r="AG869">
        <v>0</v>
      </c>
      <c r="AH869">
        <v>0</v>
      </c>
      <c r="AI869">
        <v>1</v>
      </c>
      <c r="AJ869">
        <v>6.1</v>
      </c>
      <c r="AK869">
        <v>0</v>
      </c>
      <c r="AL869">
        <v>0</v>
      </c>
      <c r="AM869">
        <v>0</v>
      </c>
      <c r="AN869">
        <v>0</v>
      </c>
      <c r="AO869">
        <v>0</v>
      </c>
      <c r="AP869">
        <v>1</v>
      </c>
      <c r="AQ869">
        <v>6.6</v>
      </c>
      <c r="AR869">
        <v>0</v>
      </c>
      <c r="AS869">
        <v>0</v>
      </c>
      <c r="AT869">
        <v>0</v>
      </c>
      <c r="AU869">
        <v>0</v>
      </c>
      <c r="AV869">
        <v>1</v>
      </c>
      <c r="AW869">
        <v>12.2</v>
      </c>
      <c r="AX869">
        <v>0</v>
      </c>
      <c r="AY869">
        <v>0</v>
      </c>
      <c r="AZ869">
        <v>0</v>
      </c>
      <c r="BA869">
        <v>0</v>
      </c>
      <c r="BB869">
        <v>0</v>
      </c>
      <c r="BC869">
        <v>1</v>
      </c>
      <c r="BD869">
        <v>0</v>
      </c>
      <c r="BE869">
        <v>0</v>
      </c>
      <c r="BF869">
        <v>0</v>
      </c>
      <c r="BG869">
        <v>0</v>
      </c>
      <c r="BH869">
        <v>0</v>
      </c>
      <c r="BI869">
        <v>1</v>
      </c>
      <c r="BJ869">
        <v>0</v>
      </c>
      <c r="BK869">
        <v>0</v>
      </c>
    </row>
    <row r="870" spans="1:63" x14ac:dyDescent="0.25">
      <c r="A870">
        <v>10</v>
      </c>
      <c r="B870" s="1">
        <v>10204</v>
      </c>
      <c r="C870" t="s">
        <v>777</v>
      </c>
      <c r="D870" t="s">
        <v>1709</v>
      </c>
      <c r="E870">
        <v>1</v>
      </c>
      <c r="F870" t="s">
        <v>13767</v>
      </c>
      <c r="G870">
        <v>220104005</v>
      </c>
      <c r="H870">
        <v>220104</v>
      </c>
      <c r="I870" t="s">
        <v>13768</v>
      </c>
      <c r="J870" t="s">
        <v>10393</v>
      </c>
      <c r="K870">
        <v>1</v>
      </c>
      <c r="L870">
        <v>0</v>
      </c>
      <c r="M870">
        <v>0</v>
      </c>
      <c r="N870">
        <v>0</v>
      </c>
      <c r="O870">
        <v>0</v>
      </c>
      <c r="P870">
        <v>1</v>
      </c>
      <c r="Q870">
        <v>0</v>
      </c>
      <c r="R870">
        <v>0</v>
      </c>
      <c r="S870">
        <v>0</v>
      </c>
      <c r="T870">
        <v>0</v>
      </c>
      <c r="U870">
        <v>0</v>
      </c>
      <c r="V870">
        <v>1</v>
      </c>
      <c r="W870">
        <v>0</v>
      </c>
      <c r="X870">
        <v>0</v>
      </c>
      <c r="Y870">
        <v>0</v>
      </c>
      <c r="Z870">
        <v>0</v>
      </c>
      <c r="AA870">
        <v>0</v>
      </c>
      <c r="AB870">
        <v>0</v>
      </c>
      <c r="AC870">
        <v>1</v>
      </c>
      <c r="AD870">
        <v>0</v>
      </c>
      <c r="AE870">
        <v>0</v>
      </c>
      <c r="AF870">
        <v>0</v>
      </c>
      <c r="AG870">
        <v>0</v>
      </c>
      <c r="AH870">
        <v>0</v>
      </c>
      <c r="AI870">
        <v>1</v>
      </c>
      <c r="AJ870">
        <v>0</v>
      </c>
      <c r="AK870">
        <v>0</v>
      </c>
      <c r="AL870">
        <v>0</v>
      </c>
      <c r="AM870">
        <v>0</v>
      </c>
      <c r="AN870">
        <v>0</v>
      </c>
      <c r="AO870">
        <v>0</v>
      </c>
      <c r="AP870">
        <v>1</v>
      </c>
      <c r="AQ870">
        <v>0</v>
      </c>
      <c r="AR870">
        <v>0</v>
      </c>
      <c r="AS870">
        <v>0</v>
      </c>
      <c r="AT870">
        <v>0</v>
      </c>
      <c r="AU870">
        <v>0</v>
      </c>
      <c r="AV870">
        <v>1</v>
      </c>
      <c r="AW870">
        <v>0</v>
      </c>
      <c r="AX870">
        <v>0</v>
      </c>
      <c r="AY870">
        <v>0</v>
      </c>
      <c r="AZ870">
        <v>0</v>
      </c>
      <c r="BA870">
        <v>0</v>
      </c>
      <c r="BB870">
        <v>0</v>
      </c>
      <c r="BC870">
        <v>1</v>
      </c>
      <c r="BD870">
        <v>0</v>
      </c>
      <c r="BE870">
        <v>0</v>
      </c>
      <c r="BF870">
        <v>0</v>
      </c>
      <c r="BG870">
        <v>0</v>
      </c>
      <c r="BH870">
        <v>0</v>
      </c>
      <c r="BI870">
        <v>1</v>
      </c>
      <c r="BJ870">
        <v>0</v>
      </c>
      <c r="BK870">
        <v>0</v>
      </c>
    </row>
    <row r="871" spans="1:63" x14ac:dyDescent="0.25">
      <c r="A871">
        <v>10</v>
      </c>
      <c r="B871" s="1">
        <v>10204</v>
      </c>
      <c r="C871" t="s">
        <v>777</v>
      </c>
      <c r="D871" t="s">
        <v>1709</v>
      </c>
      <c r="E871">
        <v>2</v>
      </c>
      <c r="F871" t="s">
        <v>13769</v>
      </c>
      <c r="G871">
        <v>220104005</v>
      </c>
      <c r="H871">
        <v>220104</v>
      </c>
      <c r="I871" t="s">
        <v>13768</v>
      </c>
      <c r="J871" t="s">
        <v>10393</v>
      </c>
      <c r="K871">
        <v>2</v>
      </c>
      <c r="L871">
        <v>0</v>
      </c>
      <c r="M871">
        <v>53.2</v>
      </c>
      <c r="N871">
        <v>0</v>
      </c>
      <c r="O871">
        <v>0</v>
      </c>
      <c r="P871">
        <v>1</v>
      </c>
      <c r="Q871">
        <v>0</v>
      </c>
      <c r="R871">
        <v>0</v>
      </c>
      <c r="S871">
        <v>48</v>
      </c>
      <c r="T871">
        <v>0</v>
      </c>
      <c r="U871">
        <v>0</v>
      </c>
      <c r="V871">
        <v>23.3</v>
      </c>
      <c r="W871">
        <v>23.1</v>
      </c>
      <c r="X871">
        <v>0</v>
      </c>
      <c r="Y871">
        <v>0</v>
      </c>
      <c r="Z871">
        <v>0</v>
      </c>
      <c r="AA871">
        <v>26.4</v>
      </c>
      <c r="AB871">
        <v>26.1</v>
      </c>
      <c r="AC871">
        <v>1</v>
      </c>
      <c r="AD871">
        <v>0</v>
      </c>
      <c r="AE871">
        <v>0</v>
      </c>
      <c r="AF871">
        <v>0</v>
      </c>
      <c r="AG871">
        <v>0</v>
      </c>
      <c r="AH871">
        <v>0</v>
      </c>
      <c r="AI871">
        <v>1</v>
      </c>
      <c r="AJ871">
        <v>0</v>
      </c>
      <c r="AK871">
        <v>0</v>
      </c>
      <c r="AL871">
        <v>0</v>
      </c>
      <c r="AM871">
        <v>0</v>
      </c>
      <c r="AN871">
        <v>52.7</v>
      </c>
      <c r="AO871">
        <v>0</v>
      </c>
      <c r="AP871">
        <v>1</v>
      </c>
      <c r="AQ871">
        <v>0</v>
      </c>
      <c r="AR871">
        <v>0</v>
      </c>
      <c r="AS871">
        <v>0</v>
      </c>
      <c r="AT871">
        <v>0</v>
      </c>
      <c r="AU871">
        <v>0</v>
      </c>
      <c r="AV871">
        <v>1</v>
      </c>
      <c r="AW871">
        <v>0</v>
      </c>
      <c r="AX871">
        <v>0</v>
      </c>
      <c r="AY871">
        <v>0</v>
      </c>
      <c r="AZ871">
        <v>0</v>
      </c>
      <c r="BA871">
        <v>0</v>
      </c>
      <c r="BB871">
        <v>26.1</v>
      </c>
      <c r="BC871">
        <v>1</v>
      </c>
      <c r="BD871">
        <v>0</v>
      </c>
      <c r="BE871">
        <v>0</v>
      </c>
      <c r="BF871">
        <v>0</v>
      </c>
      <c r="BG871">
        <v>0</v>
      </c>
      <c r="BH871">
        <v>0</v>
      </c>
      <c r="BI871">
        <v>1</v>
      </c>
      <c r="BJ871">
        <v>0</v>
      </c>
      <c r="BK871">
        <v>0</v>
      </c>
    </row>
    <row r="872" spans="1:63" x14ac:dyDescent="0.25">
      <c r="A872">
        <v>10</v>
      </c>
      <c r="B872" s="1">
        <v>10204</v>
      </c>
      <c r="C872" t="s">
        <v>777</v>
      </c>
      <c r="D872" t="s">
        <v>1709</v>
      </c>
      <c r="E872">
        <v>3</v>
      </c>
      <c r="F872" t="s">
        <v>13367</v>
      </c>
      <c r="G872">
        <v>220104005</v>
      </c>
      <c r="H872">
        <v>220104</v>
      </c>
      <c r="I872" t="s">
        <v>13768</v>
      </c>
      <c r="J872" t="s">
        <v>10393</v>
      </c>
      <c r="K872">
        <v>3</v>
      </c>
      <c r="L872">
        <v>0</v>
      </c>
      <c r="M872">
        <v>53.2</v>
      </c>
      <c r="N872">
        <v>0</v>
      </c>
      <c r="O872">
        <v>0</v>
      </c>
      <c r="P872">
        <v>1</v>
      </c>
      <c r="Q872">
        <v>0</v>
      </c>
      <c r="R872">
        <v>0</v>
      </c>
      <c r="S872">
        <v>48</v>
      </c>
      <c r="T872">
        <v>0</v>
      </c>
      <c r="U872">
        <v>0</v>
      </c>
      <c r="V872">
        <v>23.3</v>
      </c>
      <c r="W872">
        <v>23.1</v>
      </c>
      <c r="X872">
        <v>0</v>
      </c>
      <c r="Y872">
        <v>0</v>
      </c>
      <c r="Z872">
        <v>0</v>
      </c>
      <c r="AA872">
        <v>26.4</v>
      </c>
      <c r="AB872">
        <v>26.1</v>
      </c>
      <c r="AC872">
        <v>1</v>
      </c>
      <c r="AD872">
        <v>0</v>
      </c>
      <c r="AE872">
        <v>0</v>
      </c>
      <c r="AF872">
        <v>0</v>
      </c>
      <c r="AG872">
        <v>0</v>
      </c>
      <c r="AH872">
        <v>0</v>
      </c>
      <c r="AI872">
        <v>1</v>
      </c>
      <c r="AJ872">
        <v>0</v>
      </c>
      <c r="AK872">
        <v>0</v>
      </c>
      <c r="AL872">
        <v>0</v>
      </c>
      <c r="AM872">
        <v>0</v>
      </c>
      <c r="AN872">
        <v>52.7</v>
      </c>
      <c r="AO872">
        <v>0</v>
      </c>
      <c r="AP872">
        <v>1</v>
      </c>
      <c r="AQ872">
        <v>0</v>
      </c>
      <c r="AR872">
        <v>0</v>
      </c>
      <c r="AS872">
        <v>0</v>
      </c>
      <c r="AT872">
        <v>0</v>
      </c>
      <c r="AU872">
        <v>0</v>
      </c>
      <c r="AV872">
        <v>1</v>
      </c>
      <c r="AW872">
        <v>0</v>
      </c>
      <c r="AX872">
        <v>0</v>
      </c>
      <c r="AY872">
        <v>0</v>
      </c>
      <c r="AZ872">
        <v>0</v>
      </c>
      <c r="BA872">
        <v>0</v>
      </c>
      <c r="BB872">
        <v>26.1</v>
      </c>
      <c r="BC872">
        <v>1</v>
      </c>
      <c r="BD872">
        <v>0</v>
      </c>
      <c r="BE872">
        <v>0</v>
      </c>
      <c r="BF872">
        <v>0</v>
      </c>
      <c r="BG872">
        <v>0</v>
      </c>
      <c r="BH872">
        <v>0</v>
      </c>
      <c r="BI872">
        <v>1</v>
      </c>
      <c r="BJ872">
        <v>0</v>
      </c>
      <c r="BK872">
        <v>0</v>
      </c>
    </row>
    <row r="873" spans="1:63" x14ac:dyDescent="0.25">
      <c r="A873">
        <v>10</v>
      </c>
      <c r="B873" s="1">
        <v>10204</v>
      </c>
      <c r="C873" t="s">
        <v>777</v>
      </c>
      <c r="D873" t="s">
        <v>1709</v>
      </c>
      <c r="E873">
        <v>4</v>
      </c>
      <c r="F873" t="s">
        <v>13369</v>
      </c>
      <c r="G873">
        <v>220104005</v>
      </c>
      <c r="H873">
        <v>220104</v>
      </c>
      <c r="I873" t="s">
        <v>13768</v>
      </c>
      <c r="J873" t="s">
        <v>10393</v>
      </c>
      <c r="K873">
        <v>4</v>
      </c>
      <c r="L873">
        <v>0</v>
      </c>
      <c r="M873">
        <v>0</v>
      </c>
      <c r="N873">
        <v>0</v>
      </c>
      <c r="O873">
        <v>0</v>
      </c>
      <c r="P873">
        <v>1</v>
      </c>
      <c r="Q873">
        <v>0</v>
      </c>
      <c r="R873">
        <v>0</v>
      </c>
      <c r="S873">
        <v>0</v>
      </c>
      <c r="T873">
        <v>0</v>
      </c>
      <c r="U873">
        <v>0</v>
      </c>
      <c r="V873">
        <v>1</v>
      </c>
      <c r="W873">
        <v>0</v>
      </c>
      <c r="X873">
        <v>0</v>
      </c>
      <c r="Y873">
        <v>0</v>
      </c>
      <c r="Z873">
        <v>0</v>
      </c>
      <c r="AA873">
        <v>0</v>
      </c>
      <c r="AB873">
        <v>0</v>
      </c>
      <c r="AC873">
        <v>1</v>
      </c>
      <c r="AD873">
        <v>0</v>
      </c>
      <c r="AE873">
        <v>0</v>
      </c>
      <c r="AF873">
        <v>0</v>
      </c>
      <c r="AG873">
        <v>0</v>
      </c>
      <c r="AH873">
        <v>0</v>
      </c>
      <c r="AI873">
        <v>1</v>
      </c>
      <c r="AJ873">
        <v>0</v>
      </c>
      <c r="AK873">
        <v>0</v>
      </c>
      <c r="AL873">
        <v>0</v>
      </c>
      <c r="AM873">
        <v>0</v>
      </c>
      <c r="AN873">
        <v>0</v>
      </c>
      <c r="AO873">
        <v>0</v>
      </c>
      <c r="AP873">
        <v>1</v>
      </c>
      <c r="AQ873">
        <v>0</v>
      </c>
      <c r="AR873">
        <v>0</v>
      </c>
      <c r="AS873">
        <v>0</v>
      </c>
      <c r="AT873">
        <v>0</v>
      </c>
      <c r="AU873">
        <v>0</v>
      </c>
      <c r="AV873">
        <v>1</v>
      </c>
      <c r="AW873">
        <v>0</v>
      </c>
      <c r="AX873">
        <v>0</v>
      </c>
      <c r="AY873">
        <v>0</v>
      </c>
      <c r="AZ873">
        <v>0</v>
      </c>
      <c r="BA873">
        <v>0</v>
      </c>
      <c r="BB873">
        <v>0</v>
      </c>
      <c r="BC873">
        <v>1</v>
      </c>
      <c r="BD873">
        <v>0</v>
      </c>
      <c r="BE873">
        <v>0</v>
      </c>
      <c r="BF873">
        <v>0</v>
      </c>
      <c r="BG873">
        <v>0</v>
      </c>
      <c r="BH873">
        <v>0</v>
      </c>
      <c r="BI873">
        <v>1</v>
      </c>
      <c r="BJ873">
        <v>0</v>
      </c>
      <c r="BK873">
        <v>0</v>
      </c>
    </row>
    <row r="874" spans="1:63" x14ac:dyDescent="0.25">
      <c r="A874">
        <v>10</v>
      </c>
      <c r="B874" s="1">
        <v>10205</v>
      </c>
      <c r="C874" t="s">
        <v>777</v>
      </c>
      <c r="D874" t="s">
        <v>1712</v>
      </c>
      <c r="E874">
        <v>1</v>
      </c>
      <c r="F874" t="s">
        <v>13767</v>
      </c>
      <c r="G874">
        <v>220104005</v>
      </c>
      <c r="H874">
        <v>220104</v>
      </c>
      <c r="I874" t="s">
        <v>13768</v>
      </c>
      <c r="J874" t="s">
        <v>10393</v>
      </c>
      <c r="K874">
        <v>1</v>
      </c>
      <c r="L874">
        <v>0</v>
      </c>
      <c r="M874">
        <v>0</v>
      </c>
      <c r="N874">
        <v>0</v>
      </c>
      <c r="O874">
        <v>0</v>
      </c>
      <c r="P874">
        <v>7.1</v>
      </c>
      <c r="Q874">
        <v>0</v>
      </c>
      <c r="R874">
        <v>0</v>
      </c>
      <c r="S874">
        <v>0</v>
      </c>
      <c r="T874">
        <v>6.9</v>
      </c>
      <c r="U874">
        <v>0</v>
      </c>
      <c r="V874">
        <v>6.7</v>
      </c>
      <c r="W874">
        <v>0</v>
      </c>
      <c r="X874">
        <v>0</v>
      </c>
      <c r="Y874">
        <v>0</v>
      </c>
      <c r="Z874">
        <v>0</v>
      </c>
      <c r="AA874">
        <v>0</v>
      </c>
      <c r="AB874">
        <v>0</v>
      </c>
      <c r="AC874">
        <v>1</v>
      </c>
      <c r="AD874">
        <v>0</v>
      </c>
      <c r="AE874">
        <v>0</v>
      </c>
      <c r="AF874">
        <v>0</v>
      </c>
      <c r="AG874">
        <v>0</v>
      </c>
      <c r="AH874">
        <v>0</v>
      </c>
      <c r="AI874">
        <v>1</v>
      </c>
      <c r="AJ874">
        <v>0</v>
      </c>
      <c r="AK874">
        <v>6.6</v>
      </c>
      <c r="AL874">
        <v>0</v>
      </c>
      <c r="AM874">
        <v>0</v>
      </c>
      <c r="AN874">
        <v>0</v>
      </c>
      <c r="AO874">
        <v>14.4</v>
      </c>
      <c r="AP874">
        <v>1</v>
      </c>
      <c r="AQ874">
        <v>0</v>
      </c>
      <c r="AR874">
        <v>0</v>
      </c>
      <c r="AS874">
        <v>0</v>
      </c>
      <c r="AT874">
        <v>0</v>
      </c>
      <c r="AU874">
        <v>0</v>
      </c>
      <c r="AV874">
        <v>5.3</v>
      </c>
      <c r="AW874">
        <v>0</v>
      </c>
      <c r="AX874">
        <v>13.3</v>
      </c>
      <c r="AY874">
        <v>0</v>
      </c>
      <c r="AZ874">
        <v>0</v>
      </c>
      <c r="BA874">
        <v>7.3</v>
      </c>
      <c r="BB874">
        <v>0</v>
      </c>
      <c r="BC874">
        <v>1</v>
      </c>
      <c r="BD874">
        <v>0</v>
      </c>
      <c r="BE874">
        <v>0</v>
      </c>
      <c r="BF874">
        <v>0</v>
      </c>
      <c r="BG874">
        <v>0</v>
      </c>
      <c r="BH874">
        <v>0</v>
      </c>
      <c r="BI874">
        <v>1</v>
      </c>
      <c r="BJ874">
        <v>0</v>
      </c>
      <c r="BK874">
        <v>5.7</v>
      </c>
    </row>
    <row r="875" spans="1:63" x14ac:dyDescent="0.25">
      <c r="A875">
        <v>10</v>
      </c>
      <c r="B875" s="1">
        <v>10205</v>
      </c>
      <c r="C875" t="s">
        <v>777</v>
      </c>
      <c r="D875" t="s">
        <v>1712</v>
      </c>
      <c r="E875">
        <v>2</v>
      </c>
      <c r="F875" t="s">
        <v>13769</v>
      </c>
      <c r="G875">
        <v>220104005</v>
      </c>
      <c r="H875">
        <v>220104</v>
      </c>
      <c r="I875" t="s">
        <v>13768</v>
      </c>
      <c r="J875" t="s">
        <v>10393</v>
      </c>
      <c r="K875">
        <v>2</v>
      </c>
      <c r="L875">
        <v>0</v>
      </c>
      <c r="M875">
        <v>0</v>
      </c>
      <c r="N875">
        <v>7.3</v>
      </c>
      <c r="O875">
        <v>7.2</v>
      </c>
      <c r="P875">
        <v>7.1</v>
      </c>
      <c r="Q875">
        <v>0</v>
      </c>
      <c r="R875">
        <v>6</v>
      </c>
      <c r="S875">
        <v>5.8</v>
      </c>
      <c r="T875">
        <v>17.100000000000001</v>
      </c>
      <c r="U875">
        <v>0</v>
      </c>
      <c r="V875">
        <v>16.100000000000001</v>
      </c>
      <c r="W875">
        <v>5.2</v>
      </c>
      <c r="X875">
        <v>13.3</v>
      </c>
      <c r="Y875">
        <v>0</v>
      </c>
      <c r="Z875">
        <v>0</v>
      </c>
      <c r="AA875">
        <v>0</v>
      </c>
      <c r="AB875">
        <v>0</v>
      </c>
      <c r="AC875">
        <v>1</v>
      </c>
      <c r="AD875">
        <v>7.1</v>
      </c>
      <c r="AE875">
        <v>0</v>
      </c>
      <c r="AF875">
        <v>5.8</v>
      </c>
      <c r="AG875">
        <v>0</v>
      </c>
      <c r="AH875">
        <v>0</v>
      </c>
      <c r="AI875">
        <v>1</v>
      </c>
      <c r="AJ875">
        <v>0</v>
      </c>
      <c r="AK875">
        <v>6.6</v>
      </c>
      <c r="AL875">
        <v>0</v>
      </c>
      <c r="AM875">
        <v>0</v>
      </c>
      <c r="AN875">
        <v>0</v>
      </c>
      <c r="AO875">
        <v>7.2</v>
      </c>
      <c r="AP875">
        <v>1</v>
      </c>
      <c r="AQ875">
        <v>7.1</v>
      </c>
      <c r="AR875">
        <v>0</v>
      </c>
      <c r="AS875">
        <v>0</v>
      </c>
      <c r="AT875">
        <v>5.6</v>
      </c>
      <c r="AU875">
        <v>0</v>
      </c>
      <c r="AV875">
        <v>5.3</v>
      </c>
      <c r="AW875">
        <v>0</v>
      </c>
      <c r="AX875">
        <v>19.899999999999999</v>
      </c>
      <c r="AY875">
        <v>0</v>
      </c>
      <c r="AZ875">
        <v>0</v>
      </c>
      <c r="BA875">
        <v>7.3</v>
      </c>
      <c r="BB875">
        <v>0</v>
      </c>
      <c r="BC875">
        <v>1</v>
      </c>
      <c r="BD875">
        <v>0</v>
      </c>
      <c r="BE875">
        <v>0</v>
      </c>
      <c r="BF875">
        <v>0</v>
      </c>
      <c r="BG875">
        <v>11.1</v>
      </c>
      <c r="BH875">
        <v>0</v>
      </c>
      <c r="BI875">
        <v>15.8</v>
      </c>
      <c r="BJ875">
        <v>15.4</v>
      </c>
      <c r="BK875">
        <v>17.100000000000001</v>
      </c>
    </row>
    <row r="876" spans="1:63" x14ac:dyDescent="0.25">
      <c r="A876">
        <v>10</v>
      </c>
      <c r="B876" s="1">
        <v>10205</v>
      </c>
      <c r="C876" t="s">
        <v>777</v>
      </c>
      <c r="D876" t="s">
        <v>1712</v>
      </c>
      <c r="E876">
        <v>3</v>
      </c>
      <c r="F876" t="s">
        <v>13367</v>
      </c>
      <c r="G876">
        <v>220104005</v>
      </c>
      <c r="H876">
        <v>220104</v>
      </c>
      <c r="I876" t="s">
        <v>13768</v>
      </c>
      <c r="J876" t="s">
        <v>10393</v>
      </c>
      <c r="K876">
        <v>3</v>
      </c>
      <c r="L876">
        <v>0</v>
      </c>
      <c r="M876">
        <v>0</v>
      </c>
      <c r="N876">
        <v>7.3</v>
      </c>
      <c r="O876">
        <v>7.2</v>
      </c>
      <c r="P876">
        <v>1</v>
      </c>
      <c r="Q876">
        <v>0</v>
      </c>
      <c r="R876">
        <v>6</v>
      </c>
      <c r="S876">
        <v>5.8</v>
      </c>
      <c r="T876">
        <v>11.4</v>
      </c>
      <c r="U876">
        <v>0</v>
      </c>
      <c r="V876">
        <v>10.7</v>
      </c>
      <c r="W876">
        <v>5.2</v>
      </c>
      <c r="X876">
        <v>13.3</v>
      </c>
      <c r="Y876">
        <v>0</v>
      </c>
      <c r="Z876">
        <v>0</v>
      </c>
      <c r="AA876">
        <v>0</v>
      </c>
      <c r="AB876">
        <v>0</v>
      </c>
      <c r="AC876">
        <v>1</v>
      </c>
      <c r="AD876">
        <v>7.1</v>
      </c>
      <c r="AE876">
        <v>0</v>
      </c>
      <c r="AF876">
        <v>5.8</v>
      </c>
      <c r="AG876">
        <v>0</v>
      </c>
      <c r="AH876">
        <v>0</v>
      </c>
      <c r="AI876">
        <v>1</v>
      </c>
      <c r="AJ876">
        <v>0</v>
      </c>
      <c r="AK876">
        <v>0</v>
      </c>
      <c r="AL876">
        <v>0</v>
      </c>
      <c r="AM876">
        <v>0</v>
      </c>
      <c r="AN876">
        <v>0</v>
      </c>
      <c r="AO876">
        <v>0</v>
      </c>
      <c r="AP876">
        <v>1</v>
      </c>
      <c r="AQ876">
        <v>7.1</v>
      </c>
      <c r="AR876">
        <v>0</v>
      </c>
      <c r="AS876">
        <v>0</v>
      </c>
      <c r="AT876">
        <v>5.6</v>
      </c>
      <c r="AU876">
        <v>0</v>
      </c>
      <c r="AV876">
        <v>1</v>
      </c>
      <c r="AW876">
        <v>0</v>
      </c>
      <c r="AX876">
        <v>6.6</v>
      </c>
      <c r="AY876">
        <v>0</v>
      </c>
      <c r="AZ876">
        <v>0</v>
      </c>
      <c r="BA876">
        <v>0</v>
      </c>
      <c r="BB876">
        <v>0</v>
      </c>
      <c r="BC876">
        <v>1</v>
      </c>
      <c r="BD876">
        <v>0</v>
      </c>
      <c r="BE876">
        <v>0</v>
      </c>
      <c r="BF876">
        <v>0</v>
      </c>
      <c r="BG876">
        <v>11.1</v>
      </c>
      <c r="BH876">
        <v>0</v>
      </c>
      <c r="BI876">
        <v>15.8</v>
      </c>
      <c r="BJ876">
        <v>15.4</v>
      </c>
      <c r="BK876">
        <v>11.4</v>
      </c>
    </row>
    <row r="877" spans="1:63" x14ac:dyDescent="0.25">
      <c r="A877">
        <v>10</v>
      </c>
      <c r="B877" s="1">
        <v>10205</v>
      </c>
      <c r="C877" t="s">
        <v>777</v>
      </c>
      <c r="D877" t="s">
        <v>1712</v>
      </c>
      <c r="E877">
        <v>4</v>
      </c>
      <c r="F877" t="s">
        <v>13369</v>
      </c>
      <c r="G877">
        <v>220104005</v>
      </c>
      <c r="H877">
        <v>220104</v>
      </c>
      <c r="I877" t="s">
        <v>13768</v>
      </c>
      <c r="J877" t="s">
        <v>10393</v>
      </c>
      <c r="K877">
        <v>4</v>
      </c>
      <c r="L877">
        <v>0</v>
      </c>
      <c r="M877">
        <v>0</v>
      </c>
      <c r="N877">
        <v>0</v>
      </c>
      <c r="O877">
        <v>0</v>
      </c>
      <c r="P877">
        <v>7.1</v>
      </c>
      <c r="Q877">
        <v>0</v>
      </c>
      <c r="R877">
        <v>0</v>
      </c>
      <c r="S877">
        <v>0</v>
      </c>
      <c r="T877">
        <v>5.7</v>
      </c>
      <c r="U877">
        <v>0</v>
      </c>
      <c r="V877">
        <v>5.4</v>
      </c>
      <c r="W877">
        <v>0</v>
      </c>
      <c r="X877">
        <v>0</v>
      </c>
      <c r="Y877">
        <v>0</v>
      </c>
      <c r="Z877">
        <v>0</v>
      </c>
      <c r="AA877">
        <v>0</v>
      </c>
      <c r="AB877">
        <v>0</v>
      </c>
      <c r="AC877">
        <v>1</v>
      </c>
      <c r="AD877">
        <v>0</v>
      </c>
      <c r="AE877">
        <v>0</v>
      </c>
      <c r="AF877">
        <v>0</v>
      </c>
      <c r="AG877">
        <v>0</v>
      </c>
      <c r="AH877">
        <v>0</v>
      </c>
      <c r="AI877">
        <v>1</v>
      </c>
      <c r="AJ877">
        <v>0</v>
      </c>
      <c r="AK877">
        <v>6.6</v>
      </c>
      <c r="AL877">
        <v>0</v>
      </c>
      <c r="AM877">
        <v>0</v>
      </c>
      <c r="AN877">
        <v>0</v>
      </c>
      <c r="AO877">
        <v>7.2</v>
      </c>
      <c r="AP877">
        <v>1</v>
      </c>
      <c r="AQ877">
        <v>0</v>
      </c>
      <c r="AR877">
        <v>0</v>
      </c>
      <c r="AS877">
        <v>0</v>
      </c>
      <c r="AT877">
        <v>0</v>
      </c>
      <c r="AU877">
        <v>0</v>
      </c>
      <c r="AV877">
        <v>5.3</v>
      </c>
      <c r="AW877">
        <v>0</v>
      </c>
      <c r="AX877">
        <v>13.3</v>
      </c>
      <c r="AY877">
        <v>0</v>
      </c>
      <c r="AZ877">
        <v>0</v>
      </c>
      <c r="BA877">
        <v>7.3</v>
      </c>
      <c r="BB877">
        <v>0</v>
      </c>
      <c r="BC877">
        <v>1</v>
      </c>
      <c r="BD877">
        <v>0</v>
      </c>
      <c r="BE877">
        <v>0</v>
      </c>
      <c r="BF877">
        <v>0</v>
      </c>
      <c r="BG877">
        <v>0</v>
      </c>
      <c r="BH877">
        <v>0</v>
      </c>
      <c r="BI877">
        <v>1</v>
      </c>
      <c r="BJ877">
        <v>0</v>
      </c>
      <c r="BK877">
        <v>5.7</v>
      </c>
    </row>
    <row r="878" spans="1:63" x14ac:dyDescent="0.25">
      <c r="A878">
        <v>10</v>
      </c>
      <c r="B878" s="1">
        <v>10206</v>
      </c>
      <c r="C878" t="s">
        <v>777</v>
      </c>
      <c r="D878" t="s">
        <v>1715</v>
      </c>
      <c r="E878">
        <v>1</v>
      </c>
      <c r="F878" t="s">
        <v>13767</v>
      </c>
      <c r="G878">
        <v>220104005</v>
      </c>
      <c r="H878">
        <v>220104</v>
      </c>
      <c r="I878" t="s">
        <v>13768</v>
      </c>
      <c r="J878" t="s">
        <v>10393</v>
      </c>
      <c r="K878">
        <v>1</v>
      </c>
      <c r="L878">
        <v>0</v>
      </c>
      <c r="M878">
        <v>0</v>
      </c>
      <c r="N878">
        <v>0</v>
      </c>
      <c r="O878">
        <v>0</v>
      </c>
      <c r="P878">
        <v>1</v>
      </c>
      <c r="Q878">
        <v>0</v>
      </c>
      <c r="R878">
        <v>0</v>
      </c>
      <c r="S878">
        <v>0</v>
      </c>
      <c r="T878">
        <v>0</v>
      </c>
      <c r="U878">
        <v>0</v>
      </c>
      <c r="V878">
        <v>1</v>
      </c>
      <c r="W878">
        <v>0</v>
      </c>
      <c r="X878">
        <v>0</v>
      </c>
      <c r="Y878">
        <v>0</v>
      </c>
      <c r="Z878">
        <v>0</v>
      </c>
      <c r="AA878">
        <v>0</v>
      </c>
      <c r="AB878">
        <v>0</v>
      </c>
      <c r="AC878">
        <v>1</v>
      </c>
      <c r="AD878">
        <v>0</v>
      </c>
      <c r="AE878">
        <v>0</v>
      </c>
      <c r="AF878">
        <v>0</v>
      </c>
      <c r="AG878">
        <v>0</v>
      </c>
      <c r="AH878">
        <v>0</v>
      </c>
      <c r="AI878">
        <v>1</v>
      </c>
      <c r="AJ878">
        <v>0</v>
      </c>
      <c r="AK878">
        <v>0</v>
      </c>
      <c r="AL878">
        <v>0</v>
      </c>
      <c r="AM878">
        <v>0</v>
      </c>
      <c r="AN878">
        <v>0</v>
      </c>
      <c r="AO878">
        <v>0</v>
      </c>
      <c r="AP878">
        <v>1</v>
      </c>
      <c r="AQ878">
        <v>23.7</v>
      </c>
      <c r="AR878">
        <v>0</v>
      </c>
      <c r="AS878">
        <v>0</v>
      </c>
      <c r="AT878">
        <v>0</v>
      </c>
      <c r="AU878">
        <v>0</v>
      </c>
      <c r="AV878">
        <v>1</v>
      </c>
      <c r="AW878">
        <v>0</v>
      </c>
      <c r="AX878">
        <v>0</v>
      </c>
      <c r="AY878">
        <v>0</v>
      </c>
      <c r="AZ878">
        <v>0</v>
      </c>
      <c r="BA878">
        <v>0</v>
      </c>
      <c r="BB878">
        <v>0</v>
      </c>
      <c r="BC878">
        <v>1</v>
      </c>
      <c r="BD878">
        <v>0</v>
      </c>
      <c r="BE878">
        <v>0</v>
      </c>
      <c r="BF878">
        <v>0</v>
      </c>
      <c r="BG878">
        <v>0</v>
      </c>
      <c r="BH878">
        <v>0</v>
      </c>
      <c r="BI878">
        <v>1</v>
      </c>
      <c r="BJ878">
        <v>0</v>
      </c>
      <c r="BK878">
        <v>0</v>
      </c>
    </row>
    <row r="879" spans="1:63" x14ac:dyDescent="0.25">
      <c r="A879">
        <v>10</v>
      </c>
      <c r="B879" s="1">
        <v>10206</v>
      </c>
      <c r="C879" t="s">
        <v>777</v>
      </c>
      <c r="D879" t="s">
        <v>1715</v>
      </c>
      <c r="E879">
        <v>2</v>
      </c>
      <c r="F879" t="s">
        <v>13769</v>
      </c>
      <c r="G879">
        <v>220104005</v>
      </c>
      <c r="H879">
        <v>220104</v>
      </c>
      <c r="I879" t="s">
        <v>13768</v>
      </c>
      <c r="J879" t="s">
        <v>10393</v>
      </c>
      <c r="K879">
        <v>2</v>
      </c>
      <c r="L879">
        <v>0</v>
      </c>
      <c r="M879">
        <v>0</v>
      </c>
      <c r="N879">
        <v>0</v>
      </c>
      <c r="O879">
        <v>0</v>
      </c>
      <c r="P879">
        <v>1</v>
      </c>
      <c r="Q879">
        <v>0</v>
      </c>
      <c r="R879">
        <v>0</v>
      </c>
      <c r="S879">
        <v>0</v>
      </c>
      <c r="T879">
        <v>0</v>
      </c>
      <c r="U879">
        <v>0</v>
      </c>
      <c r="V879">
        <v>1</v>
      </c>
      <c r="W879">
        <v>26</v>
      </c>
      <c r="X879">
        <v>0</v>
      </c>
      <c r="Y879">
        <v>0</v>
      </c>
      <c r="Z879">
        <v>0</v>
      </c>
      <c r="AA879">
        <v>0</v>
      </c>
      <c r="AB879">
        <v>0</v>
      </c>
      <c r="AC879">
        <v>1</v>
      </c>
      <c r="AD879">
        <v>0</v>
      </c>
      <c r="AE879">
        <v>0</v>
      </c>
      <c r="AF879">
        <v>0</v>
      </c>
      <c r="AG879">
        <v>0</v>
      </c>
      <c r="AH879">
        <v>0</v>
      </c>
      <c r="AI879">
        <v>1</v>
      </c>
      <c r="AJ879">
        <v>0</v>
      </c>
      <c r="AK879">
        <v>0</v>
      </c>
      <c r="AL879">
        <v>0</v>
      </c>
      <c r="AM879">
        <v>0</v>
      </c>
      <c r="AN879">
        <v>0</v>
      </c>
      <c r="AO879">
        <v>0</v>
      </c>
      <c r="AP879">
        <v>1</v>
      </c>
      <c r="AQ879">
        <v>23.7</v>
      </c>
      <c r="AR879">
        <v>0</v>
      </c>
      <c r="AS879">
        <v>0</v>
      </c>
      <c r="AT879">
        <v>25.5</v>
      </c>
      <c r="AU879">
        <v>0</v>
      </c>
      <c r="AV879">
        <v>1</v>
      </c>
      <c r="AW879">
        <v>0</v>
      </c>
      <c r="AX879">
        <v>0</v>
      </c>
      <c r="AY879">
        <v>0</v>
      </c>
      <c r="AZ879">
        <v>0</v>
      </c>
      <c r="BA879">
        <v>0</v>
      </c>
      <c r="BB879">
        <v>0</v>
      </c>
      <c r="BC879">
        <v>1</v>
      </c>
      <c r="BD879">
        <v>0</v>
      </c>
      <c r="BE879">
        <v>0</v>
      </c>
      <c r="BF879">
        <v>0</v>
      </c>
      <c r="BG879">
        <v>0</v>
      </c>
      <c r="BH879">
        <v>0</v>
      </c>
      <c r="BI879">
        <v>1</v>
      </c>
      <c r="BJ879">
        <v>0</v>
      </c>
      <c r="BK879">
        <v>0</v>
      </c>
    </row>
    <row r="880" spans="1:63" x14ac:dyDescent="0.25">
      <c r="A880">
        <v>10</v>
      </c>
      <c r="B880" s="1">
        <v>10206</v>
      </c>
      <c r="C880" t="s">
        <v>777</v>
      </c>
      <c r="D880" t="s">
        <v>1715</v>
      </c>
      <c r="E880">
        <v>3</v>
      </c>
      <c r="F880" t="s">
        <v>13367</v>
      </c>
      <c r="G880">
        <v>220104005</v>
      </c>
      <c r="H880">
        <v>220104</v>
      </c>
      <c r="I880" t="s">
        <v>13768</v>
      </c>
      <c r="J880" t="s">
        <v>10393</v>
      </c>
      <c r="K880">
        <v>3</v>
      </c>
      <c r="L880">
        <v>0</v>
      </c>
      <c r="M880">
        <v>0</v>
      </c>
      <c r="N880">
        <v>0</v>
      </c>
      <c r="O880">
        <v>0</v>
      </c>
      <c r="P880">
        <v>1</v>
      </c>
      <c r="Q880">
        <v>0</v>
      </c>
      <c r="R880">
        <v>0</v>
      </c>
      <c r="S880">
        <v>0</v>
      </c>
      <c r="T880">
        <v>0</v>
      </c>
      <c r="U880">
        <v>0</v>
      </c>
      <c r="V880">
        <v>1</v>
      </c>
      <c r="W880">
        <v>26</v>
      </c>
      <c r="X880">
        <v>0</v>
      </c>
      <c r="Y880">
        <v>0</v>
      </c>
      <c r="Z880">
        <v>0</v>
      </c>
      <c r="AA880">
        <v>0</v>
      </c>
      <c r="AB880">
        <v>0</v>
      </c>
      <c r="AC880">
        <v>1</v>
      </c>
      <c r="AD880">
        <v>0</v>
      </c>
      <c r="AE880">
        <v>0</v>
      </c>
      <c r="AF880">
        <v>0</v>
      </c>
      <c r="AG880">
        <v>0</v>
      </c>
      <c r="AH880">
        <v>0</v>
      </c>
      <c r="AI880">
        <v>1</v>
      </c>
      <c r="AJ880">
        <v>0</v>
      </c>
      <c r="AK880">
        <v>0</v>
      </c>
      <c r="AL880">
        <v>0</v>
      </c>
      <c r="AM880">
        <v>0</v>
      </c>
      <c r="AN880">
        <v>0</v>
      </c>
      <c r="AO880">
        <v>0</v>
      </c>
      <c r="AP880">
        <v>1</v>
      </c>
      <c r="AQ880">
        <v>0</v>
      </c>
      <c r="AR880">
        <v>0</v>
      </c>
      <c r="AS880">
        <v>0</v>
      </c>
      <c r="AT880">
        <v>25.5</v>
      </c>
      <c r="AU880">
        <v>0</v>
      </c>
      <c r="AV880">
        <v>1</v>
      </c>
      <c r="AW880">
        <v>0</v>
      </c>
      <c r="AX880">
        <v>0</v>
      </c>
      <c r="AY880">
        <v>0</v>
      </c>
      <c r="AZ880">
        <v>0</v>
      </c>
      <c r="BA880">
        <v>0</v>
      </c>
      <c r="BB880">
        <v>0</v>
      </c>
      <c r="BC880">
        <v>1</v>
      </c>
      <c r="BD880">
        <v>0</v>
      </c>
      <c r="BE880">
        <v>0</v>
      </c>
      <c r="BF880">
        <v>0</v>
      </c>
      <c r="BG880">
        <v>0</v>
      </c>
      <c r="BH880">
        <v>0</v>
      </c>
      <c r="BI880">
        <v>1</v>
      </c>
      <c r="BJ880">
        <v>0</v>
      </c>
      <c r="BK880">
        <v>0</v>
      </c>
    </row>
    <row r="881" spans="1:63" x14ac:dyDescent="0.25">
      <c r="A881">
        <v>10</v>
      </c>
      <c r="B881" s="1">
        <v>10206</v>
      </c>
      <c r="C881" t="s">
        <v>777</v>
      </c>
      <c r="D881" t="s">
        <v>1715</v>
      </c>
      <c r="E881">
        <v>4</v>
      </c>
      <c r="F881" t="s">
        <v>13369</v>
      </c>
      <c r="G881">
        <v>220104005</v>
      </c>
      <c r="H881">
        <v>220104</v>
      </c>
      <c r="I881" t="s">
        <v>13768</v>
      </c>
      <c r="J881" t="s">
        <v>10393</v>
      </c>
      <c r="K881">
        <v>4</v>
      </c>
      <c r="L881">
        <v>0</v>
      </c>
      <c r="M881">
        <v>0</v>
      </c>
      <c r="N881">
        <v>0</v>
      </c>
      <c r="O881">
        <v>0</v>
      </c>
      <c r="P881">
        <v>1</v>
      </c>
      <c r="Q881">
        <v>0</v>
      </c>
      <c r="R881">
        <v>0</v>
      </c>
      <c r="S881">
        <v>0</v>
      </c>
      <c r="T881">
        <v>0</v>
      </c>
      <c r="U881">
        <v>0</v>
      </c>
      <c r="V881">
        <v>1</v>
      </c>
      <c r="W881">
        <v>0</v>
      </c>
      <c r="X881">
        <v>0</v>
      </c>
      <c r="Y881">
        <v>0</v>
      </c>
      <c r="Z881">
        <v>0</v>
      </c>
      <c r="AA881">
        <v>0</v>
      </c>
      <c r="AB881">
        <v>0</v>
      </c>
      <c r="AC881">
        <v>1</v>
      </c>
      <c r="AD881">
        <v>0</v>
      </c>
      <c r="AE881">
        <v>0</v>
      </c>
      <c r="AF881">
        <v>0</v>
      </c>
      <c r="AG881">
        <v>0</v>
      </c>
      <c r="AH881">
        <v>0</v>
      </c>
      <c r="AI881">
        <v>1</v>
      </c>
      <c r="AJ881">
        <v>0</v>
      </c>
      <c r="AK881">
        <v>0</v>
      </c>
      <c r="AL881">
        <v>0</v>
      </c>
      <c r="AM881">
        <v>0</v>
      </c>
      <c r="AN881">
        <v>0</v>
      </c>
      <c r="AO881">
        <v>0</v>
      </c>
      <c r="AP881">
        <v>1</v>
      </c>
      <c r="AQ881">
        <v>23.7</v>
      </c>
      <c r="AR881">
        <v>0</v>
      </c>
      <c r="AS881">
        <v>0</v>
      </c>
      <c r="AT881">
        <v>0</v>
      </c>
      <c r="AU881">
        <v>0</v>
      </c>
      <c r="AV881">
        <v>1</v>
      </c>
      <c r="AW881">
        <v>0</v>
      </c>
      <c r="AX881">
        <v>0</v>
      </c>
      <c r="AY881">
        <v>0</v>
      </c>
      <c r="AZ881">
        <v>0</v>
      </c>
      <c r="BA881">
        <v>0</v>
      </c>
      <c r="BB881">
        <v>0</v>
      </c>
      <c r="BC881">
        <v>1</v>
      </c>
      <c r="BD881">
        <v>0</v>
      </c>
      <c r="BE881">
        <v>0</v>
      </c>
      <c r="BF881">
        <v>0</v>
      </c>
      <c r="BG881">
        <v>0</v>
      </c>
      <c r="BH881">
        <v>0</v>
      </c>
      <c r="BI881">
        <v>1</v>
      </c>
      <c r="BJ881">
        <v>0</v>
      </c>
      <c r="BK881">
        <v>0</v>
      </c>
    </row>
    <row r="882" spans="1:63" x14ac:dyDescent="0.25">
      <c r="A882">
        <v>10</v>
      </c>
      <c r="B882" s="1">
        <v>10207</v>
      </c>
      <c r="C882" t="s">
        <v>777</v>
      </c>
      <c r="D882" t="s">
        <v>1718</v>
      </c>
      <c r="E882">
        <v>1</v>
      </c>
      <c r="F882" t="s">
        <v>13767</v>
      </c>
      <c r="G882">
        <v>220104005</v>
      </c>
      <c r="H882">
        <v>220104</v>
      </c>
      <c r="I882" t="s">
        <v>13768</v>
      </c>
      <c r="J882" t="s">
        <v>10393</v>
      </c>
      <c r="K882">
        <v>1</v>
      </c>
      <c r="L882">
        <v>0</v>
      </c>
      <c r="M882">
        <v>0</v>
      </c>
      <c r="N882">
        <v>18.3</v>
      </c>
      <c r="O882">
        <v>0</v>
      </c>
      <c r="P882">
        <v>1</v>
      </c>
      <c r="Q882">
        <v>0</v>
      </c>
      <c r="R882">
        <v>0</v>
      </c>
      <c r="S882">
        <v>0</v>
      </c>
      <c r="T882">
        <v>18.100000000000001</v>
      </c>
      <c r="U882">
        <v>0</v>
      </c>
      <c r="V882">
        <v>1</v>
      </c>
      <c r="W882">
        <v>0</v>
      </c>
      <c r="X882">
        <v>0</v>
      </c>
      <c r="Y882">
        <v>0</v>
      </c>
      <c r="Z882">
        <v>0</v>
      </c>
      <c r="AA882">
        <v>0</v>
      </c>
      <c r="AB882">
        <v>0</v>
      </c>
      <c r="AC882">
        <v>1</v>
      </c>
      <c r="AD882">
        <v>0</v>
      </c>
      <c r="AE882">
        <v>0</v>
      </c>
      <c r="AF882">
        <v>0</v>
      </c>
      <c r="AG882">
        <v>0</v>
      </c>
      <c r="AH882">
        <v>0</v>
      </c>
      <c r="AI882">
        <v>1</v>
      </c>
      <c r="AJ882">
        <v>0</v>
      </c>
      <c r="AK882">
        <v>0</v>
      </c>
      <c r="AL882">
        <v>0</v>
      </c>
      <c r="AM882">
        <v>0</v>
      </c>
      <c r="AN882">
        <v>0</v>
      </c>
      <c r="AO882">
        <v>0</v>
      </c>
      <c r="AP882">
        <v>1</v>
      </c>
      <c r="AQ882">
        <v>0</v>
      </c>
      <c r="AR882">
        <v>0</v>
      </c>
      <c r="AS882">
        <v>0</v>
      </c>
      <c r="AT882">
        <v>0</v>
      </c>
      <c r="AU882">
        <v>0</v>
      </c>
      <c r="AV882">
        <v>1</v>
      </c>
      <c r="AW882">
        <v>0</v>
      </c>
      <c r="AX882">
        <v>0</v>
      </c>
      <c r="AY882">
        <v>0</v>
      </c>
      <c r="AZ882">
        <v>0</v>
      </c>
      <c r="BA882">
        <v>0</v>
      </c>
      <c r="BB882">
        <v>0</v>
      </c>
      <c r="BC882">
        <v>1</v>
      </c>
      <c r="BD882">
        <v>0</v>
      </c>
      <c r="BE882">
        <v>0</v>
      </c>
      <c r="BF882">
        <v>0</v>
      </c>
      <c r="BG882">
        <v>0</v>
      </c>
      <c r="BH882">
        <v>0</v>
      </c>
      <c r="BI882">
        <v>1</v>
      </c>
      <c r="BJ882">
        <v>0</v>
      </c>
      <c r="BK882">
        <v>18.899999999999999</v>
      </c>
    </row>
    <row r="883" spans="1:63" x14ac:dyDescent="0.25">
      <c r="A883">
        <v>10</v>
      </c>
      <c r="B883" s="1">
        <v>10207</v>
      </c>
      <c r="C883" t="s">
        <v>777</v>
      </c>
      <c r="D883" t="s">
        <v>1718</v>
      </c>
      <c r="E883">
        <v>2</v>
      </c>
      <c r="F883" t="s">
        <v>13769</v>
      </c>
      <c r="G883">
        <v>220104005</v>
      </c>
      <c r="H883">
        <v>220104</v>
      </c>
      <c r="I883" t="s">
        <v>13768</v>
      </c>
      <c r="J883" t="s">
        <v>10393</v>
      </c>
      <c r="K883">
        <v>2</v>
      </c>
      <c r="L883">
        <v>0</v>
      </c>
      <c r="M883">
        <v>0</v>
      </c>
      <c r="N883">
        <v>36.700000000000003</v>
      </c>
      <c r="O883">
        <v>0</v>
      </c>
      <c r="P883">
        <v>18.2</v>
      </c>
      <c r="Q883">
        <v>0</v>
      </c>
      <c r="R883">
        <v>0</v>
      </c>
      <c r="S883">
        <v>18.8</v>
      </c>
      <c r="T883">
        <v>18.899999999999999</v>
      </c>
      <c r="U883">
        <v>0</v>
      </c>
      <c r="V883">
        <v>1</v>
      </c>
      <c r="W883">
        <v>0</v>
      </c>
      <c r="X883">
        <v>0</v>
      </c>
      <c r="Y883">
        <v>0</v>
      </c>
      <c r="Z883">
        <v>18.399999999999999</v>
      </c>
      <c r="AA883">
        <v>0</v>
      </c>
      <c r="AB883">
        <v>0</v>
      </c>
      <c r="AC883">
        <v>18.2</v>
      </c>
      <c r="AD883">
        <v>0</v>
      </c>
      <c r="AE883">
        <v>0</v>
      </c>
      <c r="AF883">
        <v>0</v>
      </c>
      <c r="AG883">
        <v>0</v>
      </c>
      <c r="AH883">
        <v>18.899999999999999</v>
      </c>
      <c r="AI883">
        <v>1</v>
      </c>
      <c r="AJ883">
        <v>0</v>
      </c>
      <c r="AK883">
        <v>0</v>
      </c>
      <c r="AL883">
        <v>18.5</v>
      </c>
      <c r="AM883">
        <v>0</v>
      </c>
      <c r="AN883">
        <v>0</v>
      </c>
      <c r="AO883">
        <v>0</v>
      </c>
      <c r="AP883">
        <v>1</v>
      </c>
      <c r="AQ883">
        <v>0</v>
      </c>
      <c r="AR883">
        <v>0</v>
      </c>
      <c r="AS883">
        <v>0</v>
      </c>
      <c r="AT883">
        <v>0</v>
      </c>
      <c r="AU883">
        <v>18.899999999999999</v>
      </c>
      <c r="AV883">
        <v>18.899999999999999</v>
      </c>
      <c r="AW883">
        <v>0</v>
      </c>
      <c r="AX883">
        <v>18</v>
      </c>
      <c r="AY883">
        <v>0</v>
      </c>
      <c r="AZ883">
        <v>18.399999999999999</v>
      </c>
      <c r="BA883">
        <v>0</v>
      </c>
      <c r="BB883">
        <v>0</v>
      </c>
      <c r="BC883">
        <v>1</v>
      </c>
      <c r="BD883">
        <v>18.2</v>
      </c>
      <c r="BE883">
        <v>0</v>
      </c>
      <c r="BF883">
        <v>0</v>
      </c>
      <c r="BG883">
        <v>0</v>
      </c>
      <c r="BH883">
        <v>0</v>
      </c>
      <c r="BI883">
        <v>1</v>
      </c>
      <c r="BJ883">
        <v>19</v>
      </c>
      <c r="BK883">
        <v>18.899999999999999</v>
      </c>
    </row>
    <row r="884" spans="1:63" x14ac:dyDescent="0.25">
      <c r="A884">
        <v>10</v>
      </c>
      <c r="B884" s="1">
        <v>10207</v>
      </c>
      <c r="C884" t="s">
        <v>777</v>
      </c>
      <c r="D884" t="s">
        <v>1718</v>
      </c>
      <c r="E884">
        <v>3</v>
      </c>
      <c r="F884" t="s">
        <v>13367</v>
      </c>
      <c r="G884">
        <v>220104005</v>
      </c>
      <c r="H884">
        <v>220104</v>
      </c>
      <c r="I884" t="s">
        <v>13768</v>
      </c>
      <c r="J884" t="s">
        <v>10393</v>
      </c>
      <c r="K884">
        <v>3</v>
      </c>
      <c r="L884">
        <v>0</v>
      </c>
      <c r="M884">
        <v>0</v>
      </c>
      <c r="N884">
        <v>18.3</v>
      </c>
      <c r="O884">
        <v>0</v>
      </c>
      <c r="P884">
        <v>18.2</v>
      </c>
      <c r="Q884">
        <v>0</v>
      </c>
      <c r="R884">
        <v>0</v>
      </c>
      <c r="S884">
        <v>27</v>
      </c>
      <c r="T884">
        <v>0</v>
      </c>
      <c r="U884">
        <v>0</v>
      </c>
      <c r="V884">
        <v>1</v>
      </c>
      <c r="W884">
        <v>0</v>
      </c>
      <c r="X884">
        <v>0</v>
      </c>
      <c r="Y884">
        <v>0</v>
      </c>
      <c r="Z884">
        <v>18.399999999999999</v>
      </c>
      <c r="AA884">
        <v>0</v>
      </c>
      <c r="AB884">
        <v>0</v>
      </c>
      <c r="AC884">
        <v>18.2</v>
      </c>
      <c r="AD884">
        <v>0</v>
      </c>
      <c r="AE884">
        <v>0</v>
      </c>
      <c r="AF884">
        <v>0</v>
      </c>
      <c r="AG884">
        <v>0</v>
      </c>
      <c r="AH884">
        <v>18.899999999999999</v>
      </c>
      <c r="AI884">
        <v>1</v>
      </c>
      <c r="AJ884">
        <v>0</v>
      </c>
      <c r="AK884">
        <v>0</v>
      </c>
      <c r="AL884">
        <v>18.5</v>
      </c>
      <c r="AM884">
        <v>0</v>
      </c>
      <c r="AN884">
        <v>0</v>
      </c>
      <c r="AO884">
        <v>0</v>
      </c>
      <c r="AP884">
        <v>1</v>
      </c>
      <c r="AQ884">
        <v>0</v>
      </c>
      <c r="AR884">
        <v>0</v>
      </c>
      <c r="AS884">
        <v>0</v>
      </c>
      <c r="AT884">
        <v>0</v>
      </c>
      <c r="AU884">
        <v>18.899999999999999</v>
      </c>
      <c r="AV884">
        <v>18.899999999999999</v>
      </c>
      <c r="AW884">
        <v>0</v>
      </c>
      <c r="AX884">
        <v>18</v>
      </c>
      <c r="AY884">
        <v>0</v>
      </c>
      <c r="AZ884">
        <v>18.399999999999999</v>
      </c>
      <c r="BA884">
        <v>0</v>
      </c>
      <c r="BB884">
        <v>0</v>
      </c>
      <c r="BC884">
        <v>1</v>
      </c>
      <c r="BD884">
        <v>18.2</v>
      </c>
      <c r="BE884">
        <v>0</v>
      </c>
      <c r="BF884">
        <v>0</v>
      </c>
      <c r="BG884">
        <v>0</v>
      </c>
      <c r="BH884">
        <v>0</v>
      </c>
      <c r="BI884">
        <v>1</v>
      </c>
      <c r="BJ884">
        <v>19</v>
      </c>
      <c r="BK884">
        <v>0</v>
      </c>
    </row>
    <row r="885" spans="1:63" x14ac:dyDescent="0.25">
      <c r="A885">
        <v>10</v>
      </c>
      <c r="B885" s="1">
        <v>10207</v>
      </c>
      <c r="C885" t="s">
        <v>777</v>
      </c>
      <c r="D885" t="s">
        <v>1718</v>
      </c>
      <c r="E885">
        <v>4</v>
      </c>
      <c r="F885" t="s">
        <v>13369</v>
      </c>
      <c r="G885">
        <v>220104005</v>
      </c>
      <c r="H885">
        <v>220104</v>
      </c>
      <c r="I885" t="s">
        <v>13768</v>
      </c>
      <c r="J885" t="s">
        <v>10393</v>
      </c>
      <c r="K885">
        <v>4</v>
      </c>
      <c r="L885">
        <v>0</v>
      </c>
      <c r="M885">
        <v>0</v>
      </c>
      <c r="N885">
        <v>18.3</v>
      </c>
      <c r="O885">
        <v>0</v>
      </c>
      <c r="P885">
        <v>1</v>
      </c>
      <c r="Q885">
        <v>0</v>
      </c>
      <c r="R885">
        <v>0</v>
      </c>
      <c r="S885">
        <v>0</v>
      </c>
      <c r="T885">
        <v>18.899999999999999</v>
      </c>
      <c r="U885">
        <v>0</v>
      </c>
      <c r="V885">
        <v>1</v>
      </c>
      <c r="W885">
        <v>0</v>
      </c>
      <c r="X885">
        <v>0</v>
      </c>
      <c r="Y885">
        <v>0</v>
      </c>
      <c r="Z885">
        <v>0</v>
      </c>
      <c r="AA885">
        <v>0</v>
      </c>
      <c r="AB885">
        <v>0</v>
      </c>
      <c r="AC885">
        <v>1</v>
      </c>
      <c r="AD885">
        <v>0</v>
      </c>
      <c r="AE885">
        <v>0</v>
      </c>
      <c r="AF885">
        <v>0</v>
      </c>
      <c r="AG885">
        <v>0</v>
      </c>
      <c r="AH885">
        <v>0</v>
      </c>
      <c r="AI885">
        <v>1</v>
      </c>
      <c r="AJ885">
        <v>0</v>
      </c>
      <c r="AK885">
        <v>0</v>
      </c>
      <c r="AL885">
        <v>0</v>
      </c>
      <c r="AM885">
        <v>0</v>
      </c>
      <c r="AN885">
        <v>0</v>
      </c>
      <c r="AO885">
        <v>0</v>
      </c>
      <c r="AP885">
        <v>1</v>
      </c>
      <c r="AQ885">
        <v>0</v>
      </c>
      <c r="AR885">
        <v>0</v>
      </c>
      <c r="AS885">
        <v>0</v>
      </c>
      <c r="AT885">
        <v>0</v>
      </c>
      <c r="AU885">
        <v>0</v>
      </c>
      <c r="AV885">
        <v>1</v>
      </c>
      <c r="AW885">
        <v>0</v>
      </c>
      <c r="AX885">
        <v>0</v>
      </c>
      <c r="AY885">
        <v>0</v>
      </c>
      <c r="AZ885">
        <v>0</v>
      </c>
      <c r="BA885">
        <v>0</v>
      </c>
      <c r="BB885">
        <v>0</v>
      </c>
      <c r="BC885">
        <v>1</v>
      </c>
      <c r="BD885">
        <v>0</v>
      </c>
      <c r="BE885">
        <v>0</v>
      </c>
      <c r="BF885">
        <v>0</v>
      </c>
      <c r="BG885">
        <v>0</v>
      </c>
      <c r="BH885">
        <v>0</v>
      </c>
      <c r="BI885">
        <v>1</v>
      </c>
      <c r="BJ885">
        <v>0</v>
      </c>
      <c r="BK885">
        <v>18.899999999999999</v>
      </c>
    </row>
    <row r="886" spans="1:63" x14ac:dyDescent="0.25">
      <c r="A886">
        <v>10</v>
      </c>
      <c r="B886" s="1">
        <v>10208</v>
      </c>
      <c r="C886" t="s">
        <v>777</v>
      </c>
      <c r="D886" t="s">
        <v>1721</v>
      </c>
      <c r="E886">
        <v>1</v>
      </c>
      <c r="F886" t="s">
        <v>13767</v>
      </c>
      <c r="G886">
        <v>220104005</v>
      </c>
      <c r="H886">
        <v>220104</v>
      </c>
      <c r="I886" t="s">
        <v>13768</v>
      </c>
      <c r="J886" t="s">
        <v>10393</v>
      </c>
      <c r="K886">
        <v>1</v>
      </c>
      <c r="L886">
        <v>0</v>
      </c>
      <c r="M886">
        <v>3.8</v>
      </c>
      <c r="N886">
        <v>0</v>
      </c>
      <c r="O886">
        <v>0</v>
      </c>
      <c r="P886">
        <v>1</v>
      </c>
      <c r="Q886">
        <v>3.7</v>
      </c>
      <c r="R886">
        <v>3.6</v>
      </c>
      <c r="S886">
        <v>0</v>
      </c>
      <c r="T886">
        <v>0</v>
      </c>
      <c r="U886">
        <v>0</v>
      </c>
      <c r="V886">
        <v>1</v>
      </c>
      <c r="W886">
        <v>0</v>
      </c>
      <c r="X886">
        <v>3.4</v>
      </c>
      <c r="Y886">
        <v>0</v>
      </c>
      <c r="Z886">
        <v>0</v>
      </c>
      <c r="AA886">
        <v>3.8</v>
      </c>
      <c r="AB886">
        <v>0</v>
      </c>
      <c r="AC886">
        <v>3.7</v>
      </c>
      <c r="AD886">
        <v>0</v>
      </c>
      <c r="AE886">
        <v>0</v>
      </c>
      <c r="AF886">
        <v>3.6</v>
      </c>
      <c r="AG886">
        <v>7.1</v>
      </c>
      <c r="AH886">
        <v>0</v>
      </c>
      <c r="AI886">
        <v>1</v>
      </c>
      <c r="AJ886">
        <v>3.4</v>
      </c>
      <c r="AK886">
        <v>0</v>
      </c>
      <c r="AL886">
        <v>3.9</v>
      </c>
      <c r="AM886">
        <v>0</v>
      </c>
      <c r="AN886">
        <v>0</v>
      </c>
      <c r="AO886">
        <v>0</v>
      </c>
      <c r="AP886">
        <v>1</v>
      </c>
      <c r="AQ886">
        <v>3.7</v>
      </c>
      <c r="AR886">
        <v>0</v>
      </c>
      <c r="AS886">
        <v>0</v>
      </c>
      <c r="AT886">
        <v>0</v>
      </c>
      <c r="AU886">
        <v>0</v>
      </c>
      <c r="AV886">
        <v>1</v>
      </c>
      <c r="AW886">
        <v>0</v>
      </c>
      <c r="AX886">
        <v>3.4</v>
      </c>
      <c r="AY886">
        <v>7.8</v>
      </c>
      <c r="AZ886">
        <v>0</v>
      </c>
      <c r="BA886">
        <v>0</v>
      </c>
      <c r="BB886">
        <v>0</v>
      </c>
      <c r="BC886">
        <v>1</v>
      </c>
      <c r="BD886">
        <v>0</v>
      </c>
      <c r="BE886">
        <v>0</v>
      </c>
      <c r="BF886">
        <v>0</v>
      </c>
      <c r="BG886">
        <v>0</v>
      </c>
      <c r="BH886">
        <v>0</v>
      </c>
      <c r="BI886">
        <v>1</v>
      </c>
      <c r="BJ886">
        <v>0</v>
      </c>
      <c r="BK886">
        <v>0</v>
      </c>
    </row>
    <row r="887" spans="1:63" x14ac:dyDescent="0.25">
      <c r="A887">
        <v>10</v>
      </c>
      <c r="B887" s="1">
        <v>10208</v>
      </c>
      <c r="C887" t="s">
        <v>777</v>
      </c>
      <c r="D887" t="s">
        <v>1721</v>
      </c>
      <c r="E887">
        <v>2</v>
      </c>
      <c r="F887" t="s">
        <v>13769</v>
      </c>
      <c r="G887">
        <v>220104005</v>
      </c>
      <c r="H887">
        <v>220104</v>
      </c>
      <c r="I887" t="s">
        <v>13768</v>
      </c>
      <c r="J887" t="s">
        <v>10393</v>
      </c>
      <c r="K887">
        <v>2</v>
      </c>
      <c r="L887">
        <v>0</v>
      </c>
      <c r="M887">
        <v>7.7</v>
      </c>
      <c r="N887">
        <v>7.6</v>
      </c>
      <c r="O887">
        <v>7.5</v>
      </c>
      <c r="P887">
        <v>11.1</v>
      </c>
      <c r="Q887">
        <v>11</v>
      </c>
      <c r="R887">
        <v>8.3000000000000007</v>
      </c>
      <c r="S887">
        <v>0</v>
      </c>
      <c r="T887">
        <v>0</v>
      </c>
      <c r="U887">
        <v>0</v>
      </c>
      <c r="V887">
        <v>2.5</v>
      </c>
      <c r="W887">
        <v>4.8</v>
      </c>
      <c r="X887">
        <v>6.8</v>
      </c>
      <c r="Y887">
        <v>3.9</v>
      </c>
      <c r="Z887">
        <v>7.7</v>
      </c>
      <c r="AA887">
        <v>11.4</v>
      </c>
      <c r="AB887">
        <v>0</v>
      </c>
      <c r="AC887">
        <v>14.8</v>
      </c>
      <c r="AD887">
        <v>3.7</v>
      </c>
      <c r="AE887">
        <v>0</v>
      </c>
      <c r="AF887">
        <v>5.3</v>
      </c>
      <c r="AG887">
        <v>5.2</v>
      </c>
      <c r="AH887">
        <v>0</v>
      </c>
      <c r="AI887">
        <v>4.9000000000000004</v>
      </c>
      <c r="AJ887">
        <v>9.5</v>
      </c>
      <c r="AK887">
        <v>3.4</v>
      </c>
      <c r="AL887">
        <v>3.9</v>
      </c>
      <c r="AM887">
        <v>0</v>
      </c>
      <c r="AN887">
        <v>0</v>
      </c>
      <c r="AO887">
        <v>11.2</v>
      </c>
      <c r="AP887">
        <v>3.7</v>
      </c>
      <c r="AQ887">
        <v>11</v>
      </c>
      <c r="AR887">
        <v>0</v>
      </c>
      <c r="AS887">
        <v>0</v>
      </c>
      <c r="AT887">
        <v>2.6</v>
      </c>
      <c r="AU887">
        <v>0</v>
      </c>
      <c r="AV887">
        <v>2.4</v>
      </c>
      <c r="AW887">
        <v>4.7</v>
      </c>
      <c r="AX887">
        <v>10.199999999999999</v>
      </c>
      <c r="AY887">
        <v>11.7</v>
      </c>
      <c r="AZ887">
        <v>3.8</v>
      </c>
      <c r="BA887">
        <v>0</v>
      </c>
      <c r="BB887">
        <v>11.2</v>
      </c>
      <c r="BC887">
        <v>7.4</v>
      </c>
      <c r="BD887">
        <v>14.6</v>
      </c>
      <c r="BE887">
        <v>2.7</v>
      </c>
      <c r="BF887">
        <v>0</v>
      </c>
      <c r="BG887">
        <v>2.6</v>
      </c>
      <c r="BH887">
        <v>0</v>
      </c>
      <c r="BI887">
        <v>2.4</v>
      </c>
      <c r="BJ887">
        <v>7</v>
      </c>
      <c r="BK887">
        <v>0</v>
      </c>
    </row>
    <row r="888" spans="1:63" x14ac:dyDescent="0.25">
      <c r="A888">
        <v>10</v>
      </c>
      <c r="B888" s="1">
        <v>10208</v>
      </c>
      <c r="C888" t="s">
        <v>777</v>
      </c>
      <c r="D888" t="s">
        <v>1721</v>
      </c>
      <c r="E888">
        <v>3</v>
      </c>
      <c r="F888" t="s">
        <v>13367</v>
      </c>
      <c r="G888">
        <v>220104005</v>
      </c>
      <c r="H888">
        <v>220104</v>
      </c>
      <c r="I888" t="s">
        <v>13768</v>
      </c>
      <c r="J888" t="s">
        <v>10393</v>
      </c>
      <c r="K888">
        <v>3</v>
      </c>
      <c r="L888">
        <v>0</v>
      </c>
      <c r="M888">
        <v>3.8</v>
      </c>
      <c r="N888">
        <v>7.6</v>
      </c>
      <c r="O888">
        <v>7.5</v>
      </c>
      <c r="P888">
        <v>11.1</v>
      </c>
      <c r="Q888">
        <v>7.3</v>
      </c>
      <c r="R888">
        <v>0</v>
      </c>
      <c r="S888">
        <v>18.8</v>
      </c>
      <c r="T888">
        <v>0</v>
      </c>
      <c r="U888">
        <v>0</v>
      </c>
      <c r="V888">
        <v>1</v>
      </c>
      <c r="W888">
        <v>0</v>
      </c>
      <c r="X888">
        <v>3.4</v>
      </c>
      <c r="Y888">
        <v>3.9</v>
      </c>
      <c r="Z888">
        <v>7.7</v>
      </c>
      <c r="AA888">
        <v>7.6</v>
      </c>
      <c r="AB888">
        <v>0</v>
      </c>
      <c r="AC888">
        <v>11.1</v>
      </c>
      <c r="AD888">
        <v>3.7</v>
      </c>
      <c r="AE888">
        <v>0</v>
      </c>
      <c r="AF888">
        <v>2.7</v>
      </c>
      <c r="AG888">
        <v>2.6</v>
      </c>
      <c r="AH888">
        <v>0</v>
      </c>
      <c r="AI888">
        <v>4.9000000000000004</v>
      </c>
      <c r="AJ888">
        <v>7.1</v>
      </c>
      <c r="AK888">
        <v>3.4</v>
      </c>
      <c r="AL888">
        <v>0</v>
      </c>
      <c r="AM888">
        <v>0</v>
      </c>
      <c r="AN888">
        <v>0</v>
      </c>
      <c r="AO888">
        <v>11.2</v>
      </c>
      <c r="AP888">
        <v>3.7</v>
      </c>
      <c r="AQ888">
        <v>7.3</v>
      </c>
      <c r="AR888">
        <v>0</v>
      </c>
      <c r="AS888">
        <v>0</v>
      </c>
      <c r="AT888">
        <v>2.6</v>
      </c>
      <c r="AU888">
        <v>0</v>
      </c>
      <c r="AV888">
        <v>2.4</v>
      </c>
      <c r="AW888">
        <v>4.7</v>
      </c>
      <c r="AX888">
        <v>6.8</v>
      </c>
      <c r="AY888">
        <v>3.9</v>
      </c>
      <c r="AZ888">
        <v>3.8</v>
      </c>
      <c r="BA888">
        <v>0</v>
      </c>
      <c r="BB888">
        <v>11.2</v>
      </c>
      <c r="BC888">
        <v>7.4</v>
      </c>
      <c r="BD888">
        <v>14.6</v>
      </c>
      <c r="BE888">
        <v>2.7</v>
      </c>
      <c r="BF888">
        <v>0</v>
      </c>
      <c r="BG888">
        <v>2.6</v>
      </c>
      <c r="BH888">
        <v>0</v>
      </c>
      <c r="BI888">
        <v>2.4</v>
      </c>
      <c r="BJ888">
        <v>7</v>
      </c>
      <c r="BK888">
        <v>0</v>
      </c>
    </row>
    <row r="889" spans="1:63" x14ac:dyDescent="0.25">
      <c r="A889">
        <v>10</v>
      </c>
      <c r="B889" s="1">
        <v>10208</v>
      </c>
      <c r="C889" t="s">
        <v>777</v>
      </c>
      <c r="D889" t="s">
        <v>1721</v>
      </c>
      <c r="E889">
        <v>4</v>
      </c>
      <c r="F889" t="s">
        <v>13369</v>
      </c>
      <c r="G889">
        <v>220104005</v>
      </c>
      <c r="H889">
        <v>220104</v>
      </c>
      <c r="I889" t="s">
        <v>13768</v>
      </c>
      <c r="J889" t="s">
        <v>10393</v>
      </c>
      <c r="K889">
        <v>4</v>
      </c>
      <c r="L889">
        <v>0</v>
      </c>
      <c r="M889">
        <v>3.8</v>
      </c>
      <c r="N889">
        <v>0</v>
      </c>
      <c r="O889">
        <v>0</v>
      </c>
      <c r="P889">
        <v>1</v>
      </c>
      <c r="Q889">
        <v>3.7</v>
      </c>
      <c r="R889">
        <v>2.8</v>
      </c>
      <c r="S889">
        <v>0</v>
      </c>
      <c r="T889">
        <v>0</v>
      </c>
      <c r="U889">
        <v>0</v>
      </c>
      <c r="V889">
        <v>1</v>
      </c>
      <c r="W889">
        <v>0</v>
      </c>
      <c r="X889">
        <v>3.4</v>
      </c>
      <c r="Y889">
        <v>0</v>
      </c>
      <c r="Z889">
        <v>0</v>
      </c>
      <c r="AA889">
        <v>3.8</v>
      </c>
      <c r="AB889">
        <v>0</v>
      </c>
      <c r="AC889">
        <v>3.7</v>
      </c>
      <c r="AD889">
        <v>0</v>
      </c>
      <c r="AE889">
        <v>0</v>
      </c>
      <c r="AF889">
        <v>2.7</v>
      </c>
      <c r="AG889">
        <v>2.6</v>
      </c>
      <c r="AH889">
        <v>0</v>
      </c>
      <c r="AI889">
        <v>1</v>
      </c>
      <c r="AJ889">
        <v>2.4</v>
      </c>
      <c r="AK889">
        <v>0</v>
      </c>
      <c r="AL889">
        <v>3.9</v>
      </c>
      <c r="AM889">
        <v>0</v>
      </c>
      <c r="AN889">
        <v>0</v>
      </c>
      <c r="AO889">
        <v>0</v>
      </c>
      <c r="AP889">
        <v>1</v>
      </c>
      <c r="AQ889">
        <v>3.7</v>
      </c>
      <c r="AR889">
        <v>0</v>
      </c>
      <c r="AS889">
        <v>0</v>
      </c>
      <c r="AT889">
        <v>0</v>
      </c>
      <c r="AU889">
        <v>0</v>
      </c>
      <c r="AV889">
        <v>1</v>
      </c>
      <c r="AW889">
        <v>0</v>
      </c>
      <c r="AX889">
        <v>3.4</v>
      </c>
      <c r="AY889">
        <v>7.8</v>
      </c>
      <c r="AZ889">
        <v>0</v>
      </c>
      <c r="BA889">
        <v>0</v>
      </c>
      <c r="BB889">
        <v>0</v>
      </c>
      <c r="BC889">
        <v>1</v>
      </c>
      <c r="BD889">
        <v>0</v>
      </c>
      <c r="BE889">
        <v>0</v>
      </c>
      <c r="BF889">
        <v>0</v>
      </c>
      <c r="BG889">
        <v>0</v>
      </c>
      <c r="BH889">
        <v>0</v>
      </c>
      <c r="BI889">
        <v>1</v>
      </c>
      <c r="BJ889">
        <v>0</v>
      </c>
      <c r="BK889">
        <v>0</v>
      </c>
    </row>
    <row r="890" spans="1:63" x14ac:dyDescent="0.25">
      <c r="A890">
        <v>10</v>
      </c>
      <c r="B890" s="1">
        <v>10209</v>
      </c>
      <c r="C890" t="s">
        <v>777</v>
      </c>
      <c r="D890" t="s">
        <v>1724</v>
      </c>
      <c r="E890">
        <v>1</v>
      </c>
      <c r="F890" t="s">
        <v>13767</v>
      </c>
      <c r="G890">
        <v>220104005</v>
      </c>
      <c r="H890">
        <v>220104</v>
      </c>
      <c r="I890" t="s">
        <v>13768</v>
      </c>
      <c r="J890" t="s">
        <v>10393</v>
      </c>
      <c r="K890">
        <v>1</v>
      </c>
      <c r="L890">
        <v>0</v>
      </c>
      <c r="M890">
        <v>0</v>
      </c>
      <c r="N890">
        <v>0</v>
      </c>
      <c r="O890">
        <v>0</v>
      </c>
      <c r="P890">
        <v>1</v>
      </c>
      <c r="Q890">
        <v>0</v>
      </c>
      <c r="R890">
        <v>0</v>
      </c>
      <c r="S890">
        <v>0</v>
      </c>
      <c r="T890">
        <v>0</v>
      </c>
      <c r="U890">
        <v>0</v>
      </c>
      <c r="V890">
        <v>1</v>
      </c>
      <c r="W890">
        <v>0</v>
      </c>
      <c r="X890">
        <v>0</v>
      </c>
      <c r="Y890">
        <v>0</v>
      </c>
      <c r="Z890">
        <v>11.4</v>
      </c>
      <c r="AA890">
        <v>0</v>
      </c>
      <c r="AB890">
        <v>0</v>
      </c>
      <c r="AC890">
        <v>1</v>
      </c>
      <c r="AD890">
        <v>0</v>
      </c>
      <c r="AE890">
        <v>0</v>
      </c>
      <c r="AF890">
        <v>0</v>
      </c>
      <c r="AG890">
        <v>0</v>
      </c>
      <c r="AH890">
        <v>0</v>
      </c>
      <c r="AI890">
        <v>1</v>
      </c>
      <c r="AJ890">
        <v>0</v>
      </c>
      <c r="AK890">
        <v>0</v>
      </c>
      <c r="AL890">
        <v>0</v>
      </c>
      <c r="AM890">
        <v>0</v>
      </c>
      <c r="AN890">
        <v>0</v>
      </c>
      <c r="AO890">
        <v>0</v>
      </c>
      <c r="AP890">
        <v>1</v>
      </c>
      <c r="AQ890">
        <v>0</v>
      </c>
      <c r="AR890">
        <v>0</v>
      </c>
      <c r="AS890">
        <v>0</v>
      </c>
      <c r="AT890">
        <v>10.7</v>
      </c>
      <c r="AU890">
        <v>0</v>
      </c>
      <c r="AV890">
        <v>1</v>
      </c>
      <c r="AW890">
        <v>0</v>
      </c>
      <c r="AX890">
        <v>0</v>
      </c>
      <c r="AY890">
        <v>0</v>
      </c>
      <c r="AZ890">
        <v>0</v>
      </c>
      <c r="BA890">
        <v>0</v>
      </c>
      <c r="BB890">
        <v>0</v>
      </c>
      <c r="BC890">
        <v>1</v>
      </c>
      <c r="BD890">
        <v>0</v>
      </c>
      <c r="BE890">
        <v>10.8</v>
      </c>
      <c r="BF890">
        <v>0</v>
      </c>
      <c r="BG890">
        <v>0</v>
      </c>
      <c r="BH890">
        <v>0</v>
      </c>
      <c r="BI890">
        <v>1</v>
      </c>
      <c r="BJ890">
        <v>0</v>
      </c>
      <c r="BK890">
        <v>0</v>
      </c>
    </row>
    <row r="891" spans="1:63" x14ac:dyDescent="0.25">
      <c r="A891">
        <v>10</v>
      </c>
      <c r="B891" s="1">
        <v>10209</v>
      </c>
      <c r="C891" t="s">
        <v>777</v>
      </c>
      <c r="D891" t="s">
        <v>1724</v>
      </c>
      <c r="E891">
        <v>2</v>
      </c>
      <c r="F891" t="s">
        <v>13769</v>
      </c>
      <c r="G891">
        <v>220104005</v>
      </c>
      <c r="H891">
        <v>220104</v>
      </c>
      <c r="I891" t="s">
        <v>13768</v>
      </c>
      <c r="J891" t="s">
        <v>10393</v>
      </c>
      <c r="K891">
        <v>2</v>
      </c>
      <c r="L891">
        <v>11.4</v>
      </c>
      <c r="M891">
        <v>0</v>
      </c>
      <c r="N891">
        <v>0</v>
      </c>
      <c r="O891">
        <v>0</v>
      </c>
      <c r="P891">
        <v>22.7</v>
      </c>
      <c r="Q891">
        <v>11.4</v>
      </c>
      <c r="R891">
        <v>0</v>
      </c>
      <c r="S891">
        <v>0</v>
      </c>
      <c r="T891">
        <v>10.7</v>
      </c>
      <c r="U891">
        <v>0</v>
      </c>
      <c r="V891">
        <v>1</v>
      </c>
      <c r="W891">
        <v>10.7</v>
      </c>
      <c r="X891">
        <v>11.4</v>
      </c>
      <c r="Y891">
        <v>0</v>
      </c>
      <c r="Z891">
        <v>11.4</v>
      </c>
      <c r="AA891">
        <v>11.4</v>
      </c>
      <c r="AB891">
        <v>0</v>
      </c>
      <c r="AC891">
        <v>11.4</v>
      </c>
      <c r="AD891">
        <v>0</v>
      </c>
      <c r="AE891">
        <v>0</v>
      </c>
      <c r="AF891">
        <v>0</v>
      </c>
      <c r="AG891">
        <v>0</v>
      </c>
      <c r="AH891">
        <v>0</v>
      </c>
      <c r="AI891">
        <v>10.7</v>
      </c>
      <c r="AJ891">
        <v>0</v>
      </c>
      <c r="AK891">
        <v>11.4</v>
      </c>
      <c r="AL891">
        <v>11.4</v>
      </c>
      <c r="AM891">
        <v>34.1</v>
      </c>
      <c r="AN891">
        <v>0</v>
      </c>
      <c r="AO891">
        <v>0</v>
      </c>
      <c r="AP891">
        <v>11.4</v>
      </c>
      <c r="AQ891">
        <v>0</v>
      </c>
      <c r="AR891">
        <v>0</v>
      </c>
      <c r="AS891">
        <v>0</v>
      </c>
      <c r="AT891">
        <v>10.7</v>
      </c>
      <c r="AU891">
        <v>10.7</v>
      </c>
      <c r="AV891">
        <v>1</v>
      </c>
      <c r="AW891">
        <v>0</v>
      </c>
      <c r="AX891">
        <v>0</v>
      </c>
      <c r="AY891">
        <v>0</v>
      </c>
      <c r="AZ891">
        <v>0</v>
      </c>
      <c r="BA891">
        <v>0</v>
      </c>
      <c r="BB891">
        <v>11.4</v>
      </c>
      <c r="BC891">
        <v>11.4</v>
      </c>
      <c r="BD891">
        <v>0</v>
      </c>
      <c r="BE891">
        <v>10.8</v>
      </c>
      <c r="BF891">
        <v>10.7</v>
      </c>
      <c r="BG891">
        <v>0</v>
      </c>
      <c r="BH891">
        <v>0</v>
      </c>
      <c r="BI891">
        <v>1</v>
      </c>
      <c r="BJ891">
        <v>10.7</v>
      </c>
      <c r="BK891">
        <v>10.7</v>
      </c>
    </row>
    <row r="892" spans="1:63" x14ac:dyDescent="0.25">
      <c r="A892">
        <v>10</v>
      </c>
      <c r="B892" s="1">
        <v>10209</v>
      </c>
      <c r="C892" t="s">
        <v>777</v>
      </c>
      <c r="D892" t="s">
        <v>1724</v>
      </c>
      <c r="E892">
        <v>3</v>
      </c>
      <c r="F892" t="s">
        <v>13367</v>
      </c>
      <c r="G892">
        <v>220104005</v>
      </c>
      <c r="H892">
        <v>220104</v>
      </c>
      <c r="I892" t="s">
        <v>13768</v>
      </c>
      <c r="J892" t="s">
        <v>10393</v>
      </c>
      <c r="K892">
        <v>3</v>
      </c>
      <c r="L892">
        <v>11.4</v>
      </c>
      <c r="M892">
        <v>0</v>
      </c>
      <c r="N892">
        <v>0</v>
      </c>
      <c r="O892">
        <v>0</v>
      </c>
      <c r="P892">
        <v>22.7</v>
      </c>
      <c r="Q892">
        <v>11.4</v>
      </c>
      <c r="R892">
        <v>5.6</v>
      </c>
      <c r="S892">
        <v>0</v>
      </c>
      <c r="T892">
        <v>0</v>
      </c>
      <c r="U892">
        <v>0</v>
      </c>
      <c r="V892">
        <v>2.5</v>
      </c>
      <c r="W892">
        <v>4.8</v>
      </c>
      <c r="X892">
        <v>11.4</v>
      </c>
      <c r="Y892">
        <v>0</v>
      </c>
      <c r="Z892">
        <v>0</v>
      </c>
      <c r="AA892">
        <v>11.4</v>
      </c>
      <c r="AB892">
        <v>0</v>
      </c>
      <c r="AC892">
        <v>11.4</v>
      </c>
      <c r="AD892">
        <v>0</v>
      </c>
      <c r="AE892">
        <v>0</v>
      </c>
      <c r="AF892">
        <v>0</v>
      </c>
      <c r="AG892">
        <v>0</v>
      </c>
      <c r="AH892">
        <v>0</v>
      </c>
      <c r="AI892">
        <v>10.7</v>
      </c>
      <c r="AJ892">
        <v>0</v>
      </c>
      <c r="AK892">
        <v>11.4</v>
      </c>
      <c r="AL892">
        <v>11.4</v>
      </c>
      <c r="AM892">
        <v>34.1</v>
      </c>
      <c r="AN892">
        <v>0</v>
      </c>
      <c r="AO892">
        <v>0</v>
      </c>
      <c r="AP892">
        <v>11.4</v>
      </c>
      <c r="AQ892">
        <v>0</v>
      </c>
      <c r="AR892">
        <v>0</v>
      </c>
      <c r="AS892">
        <v>0</v>
      </c>
      <c r="AT892">
        <v>0</v>
      </c>
      <c r="AU892">
        <v>10.7</v>
      </c>
      <c r="AV892">
        <v>1</v>
      </c>
      <c r="AW892">
        <v>0</v>
      </c>
      <c r="AX892">
        <v>0</v>
      </c>
      <c r="AY892">
        <v>0</v>
      </c>
      <c r="AZ892">
        <v>0</v>
      </c>
      <c r="BA892">
        <v>0</v>
      </c>
      <c r="BB892">
        <v>11.4</v>
      </c>
      <c r="BC892">
        <v>11.4</v>
      </c>
      <c r="BD892">
        <v>0</v>
      </c>
      <c r="BE892">
        <v>0</v>
      </c>
      <c r="BF892">
        <v>10.7</v>
      </c>
      <c r="BG892">
        <v>0</v>
      </c>
      <c r="BH892">
        <v>0</v>
      </c>
      <c r="BI892">
        <v>1</v>
      </c>
      <c r="BJ892">
        <v>10.7</v>
      </c>
      <c r="BK892">
        <v>10.7</v>
      </c>
    </row>
    <row r="893" spans="1:63" x14ac:dyDescent="0.25">
      <c r="A893">
        <v>10</v>
      </c>
      <c r="B893" s="1">
        <v>10209</v>
      </c>
      <c r="C893" t="s">
        <v>777</v>
      </c>
      <c r="D893" t="s">
        <v>1724</v>
      </c>
      <c r="E893">
        <v>4</v>
      </c>
      <c r="F893" t="s">
        <v>13369</v>
      </c>
      <c r="G893">
        <v>220104005</v>
      </c>
      <c r="H893">
        <v>220104</v>
      </c>
      <c r="I893" t="s">
        <v>13768</v>
      </c>
      <c r="J893" t="s">
        <v>10393</v>
      </c>
      <c r="K893">
        <v>4</v>
      </c>
      <c r="L893">
        <v>0</v>
      </c>
      <c r="M893">
        <v>0</v>
      </c>
      <c r="N893">
        <v>0</v>
      </c>
      <c r="O893">
        <v>0</v>
      </c>
      <c r="P893">
        <v>1</v>
      </c>
      <c r="Q893">
        <v>0</v>
      </c>
      <c r="R893">
        <v>0</v>
      </c>
      <c r="S893">
        <v>0</v>
      </c>
      <c r="T893">
        <v>0</v>
      </c>
      <c r="U893">
        <v>0</v>
      </c>
      <c r="V893">
        <v>1</v>
      </c>
      <c r="W893">
        <v>0</v>
      </c>
      <c r="X893">
        <v>0</v>
      </c>
      <c r="Y893">
        <v>0</v>
      </c>
      <c r="Z893">
        <v>11.4</v>
      </c>
      <c r="AA893">
        <v>0</v>
      </c>
      <c r="AB893">
        <v>0</v>
      </c>
      <c r="AC893">
        <v>1</v>
      </c>
      <c r="AD893">
        <v>0</v>
      </c>
      <c r="AE893">
        <v>0</v>
      </c>
      <c r="AF893">
        <v>0</v>
      </c>
      <c r="AG893">
        <v>0</v>
      </c>
      <c r="AH893">
        <v>0</v>
      </c>
      <c r="AI893">
        <v>1</v>
      </c>
      <c r="AJ893">
        <v>0</v>
      </c>
      <c r="AK893">
        <v>0</v>
      </c>
      <c r="AL893">
        <v>0</v>
      </c>
      <c r="AM893">
        <v>0</v>
      </c>
      <c r="AN893">
        <v>0</v>
      </c>
      <c r="AO893">
        <v>0</v>
      </c>
      <c r="AP893">
        <v>1</v>
      </c>
      <c r="AQ893">
        <v>0</v>
      </c>
      <c r="AR893">
        <v>0</v>
      </c>
      <c r="AS893">
        <v>0</v>
      </c>
      <c r="AT893">
        <v>10.7</v>
      </c>
      <c r="AU893">
        <v>0</v>
      </c>
      <c r="AV893">
        <v>1</v>
      </c>
      <c r="AW893">
        <v>0</v>
      </c>
      <c r="AX893">
        <v>0</v>
      </c>
      <c r="AY893">
        <v>0</v>
      </c>
      <c r="AZ893">
        <v>0</v>
      </c>
      <c r="BA893">
        <v>0</v>
      </c>
      <c r="BB893">
        <v>0</v>
      </c>
      <c r="BC893">
        <v>1</v>
      </c>
      <c r="BD893">
        <v>0</v>
      </c>
      <c r="BE893">
        <v>10.8</v>
      </c>
      <c r="BF893">
        <v>0</v>
      </c>
      <c r="BG893">
        <v>0</v>
      </c>
      <c r="BH893">
        <v>0</v>
      </c>
      <c r="BI893">
        <v>1</v>
      </c>
      <c r="BJ893">
        <v>0</v>
      </c>
      <c r="BK893">
        <v>0</v>
      </c>
    </row>
    <row r="894" spans="1:63" x14ac:dyDescent="0.25">
      <c r="A894">
        <v>10</v>
      </c>
      <c r="B894" s="1">
        <v>10210</v>
      </c>
      <c r="C894" t="s">
        <v>777</v>
      </c>
      <c r="D894" t="s">
        <v>1727</v>
      </c>
      <c r="E894">
        <v>1</v>
      </c>
      <c r="F894" t="s">
        <v>13767</v>
      </c>
      <c r="G894">
        <v>220104005</v>
      </c>
      <c r="H894">
        <v>220104</v>
      </c>
      <c r="I894" t="s">
        <v>13768</v>
      </c>
      <c r="J894" t="s">
        <v>10393</v>
      </c>
      <c r="K894">
        <v>1</v>
      </c>
      <c r="L894">
        <v>0</v>
      </c>
      <c r="M894">
        <v>11.5</v>
      </c>
      <c r="N894">
        <v>0</v>
      </c>
      <c r="O894">
        <v>0</v>
      </c>
      <c r="P894">
        <v>1</v>
      </c>
      <c r="Q894">
        <v>0</v>
      </c>
      <c r="R894">
        <v>0</v>
      </c>
      <c r="S894">
        <v>0</v>
      </c>
      <c r="T894">
        <v>0</v>
      </c>
      <c r="U894">
        <v>0</v>
      </c>
      <c r="V894">
        <v>1</v>
      </c>
      <c r="W894">
        <v>12</v>
      </c>
      <c r="X894">
        <v>0</v>
      </c>
      <c r="Y894">
        <v>0</v>
      </c>
      <c r="Z894">
        <v>11.5</v>
      </c>
      <c r="AA894">
        <v>0</v>
      </c>
      <c r="AB894">
        <v>11.6</v>
      </c>
      <c r="AC894">
        <v>1</v>
      </c>
      <c r="AD894">
        <v>0</v>
      </c>
      <c r="AE894">
        <v>0</v>
      </c>
      <c r="AF894">
        <v>0</v>
      </c>
      <c r="AG894">
        <v>0</v>
      </c>
      <c r="AH894">
        <v>0</v>
      </c>
      <c r="AI894">
        <v>1</v>
      </c>
      <c r="AJ894">
        <v>0</v>
      </c>
      <c r="AK894">
        <v>0</v>
      </c>
      <c r="AL894">
        <v>0</v>
      </c>
      <c r="AM894">
        <v>0</v>
      </c>
      <c r="AN894">
        <v>0</v>
      </c>
      <c r="AO894">
        <v>0</v>
      </c>
      <c r="AP894">
        <v>1</v>
      </c>
      <c r="AQ894">
        <v>0</v>
      </c>
      <c r="AR894">
        <v>0</v>
      </c>
      <c r="AS894">
        <v>0</v>
      </c>
      <c r="AT894">
        <v>0</v>
      </c>
      <c r="AU894">
        <v>0</v>
      </c>
      <c r="AV894">
        <v>1</v>
      </c>
      <c r="AW894">
        <v>0</v>
      </c>
      <c r="AX894">
        <v>0</v>
      </c>
      <c r="AY894">
        <v>0</v>
      </c>
      <c r="AZ894">
        <v>0</v>
      </c>
      <c r="BA894">
        <v>0</v>
      </c>
      <c r="BB894">
        <v>0</v>
      </c>
      <c r="BC894">
        <v>1</v>
      </c>
      <c r="BD894">
        <v>0</v>
      </c>
      <c r="BE894">
        <v>0</v>
      </c>
      <c r="BF894">
        <v>0</v>
      </c>
      <c r="BG894">
        <v>0</v>
      </c>
      <c r="BH894">
        <v>0</v>
      </c>
      <c r="BI894">
        <v>1</v>
      </c>
      <c r="BJ894">
        <v>0</v>
      </c>
      <c r="BK894">
        <v>0</v>
      </c>
    </row>
    <row r="895" spans="1:63" x14ac:dyDescent="0.25">
      <c r="A895">
        <v>10</v>
      </c>
      <c r="B895" s="1">
        <v>10210</v>
      </c>
      <c r="C895" t="s">
        <v>777</v>
      </c>
      <c r="D895" t="s">
        <v>1727</v>
      </c>
      <c r="E895">
        <v>2</v>
      </c>
      <c r="F895" t="s">
        <v>13769</v>
      </c>
      <c r="G895">
        <v>220104005</v>
      </c>
      <c r="H895">
        <v>220104</v>
      </c>
      <c r="I895" t="s">
        <v>13768</v>
      </c>
      <c r="J895" t="s">
        <v>10393</v>
      </c>
      <c r="K895">
        <v>2</v>
      </c>
      <c r="L895">
        <v>0</v>
      </c>
      <c r="M895">
        <v>11.5</v>
      </c>
      <c r="N895">
        <v>0</v>
      </c>
      <c r="O895">
        <v>0</v>
      </c>
      <c r="P895">
        <v>1</v>
      </c>
      <c r="Q895">
        <v>11.7</v>
      </c>
      <c r="R895">
        <v>0</v>
      </c>
      <c r="S895">
        <v>0</v>
      </c>
      <c r="T895">
        <v>11.3</v>
      </c>
      <c r="U895">
        <v>0</v>
      </c>
      <c r="V895">
        <v>1</v>
      </c>
      <c r="W895">
        <v>11.5</v>
      </c>
      <c r="X895">
        <v>0</v>
      </c>
      <c r="Y895">
        <v>0</v>
      </c>
      <c r="Z895">
        <v>11.5</v>
      </c>
      <c r="AA895">
        <v>0</v>
      </c>
      <c r="AB895">
        <v>23.2</v>
      </c>
      <c r="AC895">
        <v>1</v>
      </c>
      <c r="AD895">
        <v>0</v>
      </c>
      <c r="AE895">
        <v>0</v>
      </c>
      <c r="AF895">
        <v>11.3</v>
      </c>
      <c r="AG895">
        <v>0</v>
      </c>
      <c r="AH895">
        <v>11.4</v>
      </c>
      <c r="AI895">
        <v>11.5</v>
      </c>
      <c r="AJ895">
        <v>0</v>
      </c>
      <c r="AK895">
        <v>0</v>
      </c>
      <c r="AL895">
        <v>22.9</v>
      </c>
      <c r="AM895">
        <v>0</v>
      </c>
      <c r="AN895">
        <v>11.6</v>
      </c>
      <c r="AO895">
        <v>11.6</v>
      </c>
      <c r="AP895">
        <v>1</v>
      </c>
      <c r="AQ895">
        <v>0</v>
      </c>
      <c r="AR895">
        <v>0</v>
      </c>
      <c r="AS895">
        <v>0</v>
      </c>
      <c r="AT895">
        <v>11.3</v>
      </c>
      <c r="AU895">
        <v>0</v>
      </c>
      <c r="AV895">
        <v>1</v>
      </c>
      <c r="AW895">
        <v>0</v>
      </c>
      <c r="AX895">
        <v>24.1</v>
      </c>
      <c r="AY895">
        <v>0</v>
      </c>
      <c r="AZ895">
        <v>0</v>
      </c>
      <c r="BA895">
        <v>0</v>
      </c>
      <c r="BB895">
        <v>0</v>
      </c>
      <c r="BC895">
        <v>1</v>
      </c>
      <c r="BD895">
        <v>0</v>
      </c>
      <c r="BE895">
        <v>0</v>
      </c>
      <c r="BF895">
        <v>0</v>
      </c>
      <c r="BG895">
        <v>0</v>
      </c>
      <c r="BH895">
        <v>0</v>
      </c>
      <c r="BI895">
        <v>1</v>
      </c>
      <c r="BJ895">
        <v>0</v>
      </c>
      <c r="BK895">
        <v>11.3</v>
      </c>
    </row>
    <row r="896" spans="1:63" x14ac:dyDescent="0.25">
      <c r="A896">
        <v>10</v>
      </c>
      <c r="B896" s="1">
        <v>10210</v>
      </c>
      <c r="C896" t="s">
        <v>777</v>
      </c>
      <c r="D896" t="s">
        <v>1727</v>
      </c>
      <c r="E896">
        <v>3</v>
      </c>
      <c r="F896" t="s">
        <v>13367</v>
      </c>
      <c r="G896">
        <v>220104005</v>
      </c>
      <c r="H896">
        <v>220104</v>
      </c>
      <c r="I896" t="s">
        <v>13768</v>
      </c>
      <c r="J896" t="s">
        <v>10393</v>
      </c>
      <c r="K896">
        <v>3</v>
      </c>
      <c r="L896">
        <v>0</v>
      </c>
      <c r="M896">
        <v>0</v>
      </c>
      <c r="N896">
        <v>0</v>
      </c>
      <c r="O896">
        <v>0</v>
      </c>
      <c r="P896">
        <v>1</v>
      </c>
      <c r="Q896">
        <v>11.7</v>
      </c>
      <c r="R896">
        <v>0</v>
      </c>
      <c r="S896">
        <v>0</v>
      </c>
      <c r="T896">
        <v>11.3</v>
      </c>
      <c r="U896">
        <v>0</v>
      </c>
      <c r="V896">
        <v>1</v>
      </c>
      <c r="W896">
        <v>0</v>
      </c>
      <c r="X896">
        <v>0</v>
      </c>
      <c r="Y896">
        <v>0</v>
      </c>
      <c r="Z896">
        <v>0</v>
      </c>
      <c r="AA896">
        <v>0</v>
      </c>
      <c r="AB896">
        <v>11.6</v>
      </c>
      <c r="AC896">
        <v>1</v>
      </c>
      <c r="AD896">
        <v>0</v>
      </c>
      <c r="AE896">
        <v>0</v>
      </c>
      <c r="AF896">
        <v>11.3</v>
      </c>
      <c r="AG896">
        <v>0</v>
      </c>
      <c r="AH896">
        <v>11.4</v>
      </c>
      <c r="AI896">
        <v>11.5</v>
      </c>
      <c r="AJ896">
        <v>0</v>
      </c>
      <c r="AK896">
        <v>0</v>
      </c>
      <c r="AL896">
        <v>22.9</v>
      </c>
      <c r="AM896">
        <v>0</v>
      </c>
      <c r="AN896">
        <v>11.6</v>
      </c>
      <c r="AO896">
        <v>11.6</v>
      </c>
      <c r="AP896">
        <v>1</v>
      </c>
      <c r="AQ896">
        <v>0</v>
      </c>
      <c r="AR896">
        <v>0</v>
      </c>
      <c r="AS896">
        <v>0</v>
      </c>
      <c r="AT896">
        <v>11.3</v>
      </c>
      <c r="AU896">
        <v>0</v>
      </c>
      <c r="AV896">
        <v>1</v>
      </c>
      <c r="AW896">
        <v>0</v>
      </c>
      <c r="AX896">
        <v>24.1</v>
      </c>
      <c r="AY896">
        <v>0</v>
      </c>
      <c r="AZ896">
        <v>0</v>
      </c>
      <c r="BA896">
        <v>0</v>
      </c>
      <c r="BB896">
        <v>0</v>
      </c>
      <c r="BC896">
        <v>1</v>
      </c>
      <c r="BD896">
        <v>0</v>
      </c>
      <c r="BE896">
        <v>0</v>
      </c>
      <c r="BF896">
        <v>0</v>
      </c>
      <c r="BG896">
        <v>0</v>
      </c>
      <c r="BH896">
        <v>0</v>
      </c>
      <c r="BI896">
        <v>1</v>
      </c>
      <c r="BJ896">
        <v>0</v>
      </c>
      <c r="BK896">
        <v>11.3</v>
      </c>
    </row>
    <row r="897" spans="1:63" x14ac:dyDescent="0.25">
      <c r="A897">
        <v>10</v>
      </c>
      <c r="B897" s="1">
        <v>10210</v>
      </c>
      <c r="C897" t="s">
        <v>777</v>
      </c>
      <c r="D897" t="s">
        <v>1727</v>
      </c>
      <c r="E897">
        <v>4</v>
      </c>
      <c r="F897" t="s">
        <v>13369</v>
      </c>
      <c r="G897">
        <v>220104005</v>
      </c>
      <c r="H897">
        <v>220104</v>
      </c>
      <c r="I897" t="s">
        <v>13768</v>
      </c>
      <c r="J897" t="s">
        <v>10393</v>
      </c>
      <c r="K897">
        <v>4</v>
      </c>
      <c r="L897">
        <v>0</v>
      </c>
      <c r="M897">
        <v>11.5</v>
      </c>
      <c r="N897">
        <v>0</v>
      </c>
      <c r="O897">
        <v>0</v>
      </c>
      <c r="P897">
        <v>1</v>
      </c>
      <c r="Q897">
        <v>0</v>
      </c>
      <c r="R897">
        <v>0</v>
      </c>
      <c r="S897">
        <v>0</v>
      </c>
      <c r="T897">
        <v>0</v>
      </c>
      <c r="U897">
        <v>0</v>
      </c>
      <c r="V897">
        <v>1</v>
      </c>
      <c r="W897">
        <v>11.5</v>
      </c>
      <c r="X897">
        <v>0</v>
      </c>
      <c r="Y897">
        <v>0</v>
      </c>
      <c r="Z897">
        <v>11.5</v>
      </c>
      <c r="AA897">
        <v>0</v>
      </c>
      <c r="AB897">
        <v>11.6</v>
      </c>
      <c r="AC897">
        <v>1</v>
      </c>
      <c r="AD897">
        <v>0</v>
      </c>
      <c r="AE897">
        <v>0</v>
      </c>
      <c r="AF897">
        <v>0</v>
      </c>
      <c r="AG897">
        <v>0</v>
      </c>
      <c r="AH897">
        <v>0</v>
      </c>
      <c r="AI897">
        <v>1</v>
      </c>
      <c r="AJ897">
        <v>0</v>
      </c>
      <c r="AK897">
        <v>0</v>
      </c>
      <c r="AL897">
        <v>0</v>
      </c>
      <c r="AM897">
        <v>0</v>
      </c>
      <c r="AN897">
        <v>0</v>
      </c>
      <c r="AO897">
        <v>0</v>
      </c>
      <c r="AP897">
        <v>1</v>
      </c>
      <c r="AQ897">
        <v>0</v>
      </c>
      <c r="AR897">
        <v>0</v>
      </c>
      <c r="AS897">
        <v>0</v>
      </c>
      <c r="AT897">
        <v>0</v>
      </c>
      <c r="AU897">
        <v>0</v>
      </c>
      <c r="AV897">
        <v>1</v>
      </c>
      <c r="AW897">
        <v>0</v>
      </c>
      <c r="AX897">
        <v>0</v>
      </c>
      <c r="AY897">
        <v>0</v>
      </c>
      <c r="AZ897">
        <v>0</v>
      </c>
      <c r="BA897">
        <v>0</v>
      </c>
      <c r="BB897">
        <v>0</v>
      </c>
      <c r="BC897">
        <v>1</v>
      </c>
      <c r="BD897">
        <v>0</v>
      </c>
      <c r="BE897">
        <v>0</v>
      </c>
      <c r="BF897">
        <v>0</v>
      </c>
      <c r="BG897">
        <v>0</v>
      </c>
      <c r="BH897">
        <v>0</v>
      </c>
      <c r="BI897">
        <v>1</v>
      </c>
      <c r="BJ897">
        <v>0</v>
      </c>
      <c r="BK897">
        <v>0</v>
      </c>
    </row>
    <row r="898" spans="1:63" x14ac:dyDescent="0.25">
      <c r="A898">
        <v>10</v>
      </c>
      <c r="B898" s="1">
        <v>10301</v>
      </c>
      <c r="C898" t="s">
        <v>777</v>
      </c>
      <c r="D898" t="s">
        <v>1730</v>
      </c>
      <c r="E898">
        <v>1</v>
      </c>
      <c r="F898" t="s">
        <v>13767</v>
      </c>
      <c r="G898">
        <v>220104005</v>
      </c>
      <c r="H898">
        <v>220104</v>
      </c>
      <c r="I898" t="s">
        <v>13768</v>
      </c>
      <c r="J898" t="s">
        <v>10393</v>
      </c>
      <c r="K898">
        <v>1</v>
      </c>
      <c r="L898">
        <v>1.9</v>
      </c>
      <c r="M898">
        <v>0.6</v>
      </c>
      <c r="N898">
        <v>0.6</v>
      </c>
      <c r="O898">
        <v>0</v>
      </c>
      <c r="P898">
        <v>1.8</v>
      </c>
      <c r="Q898">
        <v>1.8</v>
      </c>
      <c r="R898">
        <v>0</v>
      </c>
      <c r="S898">
        <v>0.6</v>
      </c>
      <c r="T898">
        <v>0.6</v>
      </c>
      <c r="U898">
        <v>0.6</v>
      </c>
      <c r="V898">
        <v>0.6</v>
      </c>
      <c r="W898">
        <v>0</v>
      </c>
      <c r="X898">
        <v>2.2999999999999998</v>
      </c>
      <c r="Y898">
        <v>0.6</v>
      </c>
      <c r="Z898">
        <v>0.6</v>
      </c>
      <c r="AA898">
        <v>0</v>
      </c>
      <c r="AB898">
        <v>0.6</v>
      </c>
      <c r="AC898">
        <v>0.6</v>
      </c>
      <c r="AD898">
        <v>0.6</v>
      </c>
      <c r="AE898">
        <v>0</v>
      </c>
      <c r="AF898">
        <v>0.6</v>
      </c>
      <c r="AG898">
        <v>0</v>
      </c>
      <c r="AH898">
        <v>0.6</v>
      </c>
      <c r="AI898">
        <v>1</v>
      </c>
      <c r="AJ898">
        <v>0.6</v>
      </c>
      <c r="AK898">
        <v>1.2</v>
      </c>
      <c r="AL898">
        <v>1.9</v>
      </c>
      <c r="AM898">
        <v>0.6</v>
      </c>
      <c r="AN898">
        <v>1.2</v>
      </c>
      <c r="AO898">
        <v>1.2</v>
      </c>
      <c r="AP898">
        <v>1</v>
      </c>
      <c r="AQ898">
        <v>0</v>
      </c>
      <c r="AR898">
        <v>0</v>
      </c>
      <c r="AS898">
        <v>0.6</v>
      </c>
      <c r="AT898">
        <v>0</v>
      </c>
      <c r="AU898">
        <v>0.6</v>
      </c>
      <c r="AV898">
        <v>1</v>
      </c>
      <c r="AW898">
        <v>0.6</v>
      </c>
      <c r="AX898">
        <v>1.7</v>
      </c>
      <c r="AY898">
        <v>0</v>
      </c>
      <c r="AZ898">
        <v>0</v>
      </c>
      <c r="BA898">
        <v>0</v>
      </c>
      <c r="BB898">
        <v>0.6</v>
      </c>
      <c r="BC898">
        <v>1</v>
      </c>
      <c r="BD898">
        <v>1.8</v>
      </c>
      <c r="BE898">
        <v>0</v>
      </c>
      <c r="BF898">
        <v>0</v>
      </c>
      <c r="BG898">
        <v>0</v>
      </c>
      <c r="BH898">
        <v>0</v>
      </c>
      <c r="BI898">
        <v>0.6</v>
      </c>
      <c r="BJ898">
        <v>1.2</v>
      </c>
      <c r="BK898">
        <v>0.6</v>
      </c>
    </row>
    <row r="899" spans="1:63" x14ac:dyDescent="0.25">
      <c r="A899">
        <v>10</v>
      </c>
      <c r="B899" s="1">
        <v>10301</v>
      </c>
      <c r="C899" t="s">
        <v>777</v>
      </c>
      <c r="D899" t="s">
        <v>1730</v>
      </c>
      <c r="E899">
        <v>2</v>
      </c>
      <c r="F899" t="s">
        <v>13769</v>
      </c>
      <c r="G899">
        <v>220104005</v>
      </c>
      <c r="H899">
        <v>220104</v>
      </c>
      <c r="I899" t="s">
        <v>13768</v>
      </c>
      <c r="J899" t="s">
        <v>10393</v>
      </c>
      <c r="K899">
        <v>2</v>
      </c>
      <c r="L899">
        <v>6.3</v>
      </c>
      <c r="M899">
        <v>3.1</v>
      </c>
      <c r="N899">
        <v>4.9000000000000004</v>
      </c>
      <c r="O899">
        <v>6.7</v>
      </c>
      <c r="P899">
        <v>8.5</v>
      </c>
      <c r="Q899">
        <v>6.6</v>
      </c>
      <c r="R899">
        <v>4.8</v>
      </c>
      <c r="S899">
        <v>4.8</v>
      </c>
      <c r="T899">
        <v>4.7</v>
      </c>
      <c r="U899">
        <v>3.5</v>
      </c>
      <c r="V899">
        <v>4.7</v>
      </c>
      <c r="W899">
        <v>6.4</v>
      </c>
      <c r="X899">
        <v>11.5</v>
      </c>
      <c r="Y899">
        <v>5.6</v>
      </c>
      <c r="Z899">
        <v>5</v>
      </c>
      <c r="AA899">
        <v>4.9000000000000004</v>
      </c>
      <c r="AB899">
        <v>7.9</v>
      </c>
      <c r="AC899">
        <v>7.3</v>
      </c>
      <c r="AD899">
        <v>8.4</v>
      </c>
      <c r="AE899">
        <v>4.2</v>
      </c>
      <c r="AF899">
        <v>5.3</v>
      </c>
      <c r="AG899">
        <v>4.0999999999999996</v>
      </c>
      <c r="AH899">
        <v>2.2999999999999998</v>
      </c>
      <c r="AI899">
        <v>8.1999999999999993</v>
      </c>
      <c r="AJ899">
        <v>6.4</v>
      </c>
      <c r="AK899">
        <v>4.5999999999999996</v>
      </c>
      <c r="AL899">
        <v>6.9</v>
      </c>
      <c r="AM899">
        <v>6.8</v>
      </c>
      <c r="AN899">
        <v>7.4</v>
      </c>
      <c r="AO899">
        <v>10.4</v>
      </c>
      <c r="AP899">
        <v>6.1</v>
      </c>
      <c r="AQ899">
        <v>3</v>
      </c>
      <c r="AR899">
        <v>7.7</v>
      </c>
      <c r="AS899">
        <v>5.9</v>
      </c>
      <c r="AT899">
        <v>3.5</v>
      </c>
      <c r="AU899">
        <v>4.7</v>
      </c>
      <c r="AV899">
        <v>3.5</v>
      </c>
      <c r="AW899">
        <v>4.0999999999999996</v>
      </c>
      <c r="AX899">
        <v>8.6999999999999993</v>
      </c>
      <c r="AY899">
        <v>3.8</v>
      </c>
      <c r="AZ899">
        <v>6.8</v>
      </c>
      <c r="BA899">
        <v>4.3</v>
      </c>
      <c r="BB899">
        <v>9.1</v>
      </c>
      <c r="BC899">
        <v>5.4</v>
      </c>
      <c r="BD899">
        <v>4.8</v>
      </c>
      <c r="BE899">
        <v>4.2</v>
      </c>
      <c r="BF899">
        <v>2.4</v>
      </c>
      <c r="BG899">
        <v>2.9</v>
      </c>
      <c r="BH899">
        <v>6.4</v>
      </c>
      <c r="BI899">
        <v>5.2</v>
      </c>
      <c r="BJ899">
        <v>8.6999999999999993</v>
      </c>
      <c r="BK899">
        <v>4.7</v>
      </c>
    </row>
    <row r="900" spans="1:63" x14ac:dyDescent="0.25">
      <c r="A900">
        <v>10</v>
      </c>
      <c r="B900" s="1">
        <v>10301</v>
      </c>
      <c r="C900" t="s">
        <v>777</v>
      </c>
      <c r="D900" t="s">
        <v>1730</v>
      </c>
      <c r="E900">
        <v>3</v>
      </c>
      <c r="F900" t="s">
        <v>13367</v>
      </c>
      <c r="G900">
        <v>220104005</v>
      </c>
      <c r="H900">
        <v>220104</v>
      </c>
      <c r="I900" t="s">
        <v>13768</v>
      </c>
      <c r="J900" t="s">
        <v>10393</v>
      </c>
      <c r="K900">
        <v>3</v>
      </c>
      <c r="L900">
        <v>4.4000000000000004</v>
      </c>
      <c r="M900">
        <v>2.5</v>
      </c>
      <c r="N900">
        <v>4.3</v>
      </c>
      <c r="O900">
        <v>6.7</v>
      </c>
      <c r="P900">
        <v>6.7</v>
      </c>
      <c r="Q900">
        <v>4.8</v>
      </c>
      <c r="R900">
        <v>4.8</v>
      </c>
      <c r="S900">
        <v>4.2</v>
      </c>
      <c r="T900">
        <v>4.0999999999999996</v>
      </c>
      <c r="U900">
        <v>2.9</v>
      </c>
      <c r="V900">
        <v>4.0999999999999996</v>
      </c>
      <c r="W900">
        <v>6.4</v>
      </c>
      <c r="X900">
        <v>9.1999999999999993</v>
      </c>
      <c r="Y900">
        <v>5</v>
      </c>
      <c r="Z900">
        <v>4.3</v>
      </c>
      <c r="AA900">
        <v>4.9000000000000004</v>
      </c>
      <c r="AB900">
        <v>7.3</v>
      </c>
      <c r="AC900">
        <v>6.7</v>
      </c>
      <c r="AD900">
        <v>7.8</v>
      </c>
      <c r="AE900">
        <v>4.2</v>
      </c>
      <c r="AF900">
        <v>4.7</v>
      </c>
      <c r="AG900">
        <v>4.0999999999999996</v>
      </c>
      <c r="AH900">
        <v>1.8</v>
      </c>
      <c r="AI900">
        <v>8.1999999999999993</v>
      </c>
      <c r="AJ900">
        <v>5.8</v>
      </c>
      <c r="AK900">
        <v>3.5</v>
      </c>
      <c r="AL900">
        <v>5</v>
      </c>
      <c r="AM900">
        <v>6.2</v>
      </c>
      <c r="AN900">
        <v>6.1</v>
      </c>
      <c r="AO900">
        <v>9.1</v>
      </c>
      <c r="AP900">
        <v>6.1</v>
      </c>
      <c r="AQ900">
        <v>3</v>
      </c>
      <c r="AR900">
        <v>7.7</v>
      </c>
      <c r="AS900">
        <v>5.3</v>
      </c>
      <c r="AT900">
        <v>3.5</v>
      </c>
      <c r="AU900">
        <v>4.0999999999999996</v>
      </c>
      <c r="AV900">
        <v>3.5</v>
      </c>
      <c r="AW900">
        <v>3.5</v>
      </c>
      <c r="AX900">
        <v>6.9</v>
      </c>
      <c r="AY900">
        <v>3.8</v>
      </c>
      <c r="AZ900">
        <v>6.8</v>
      </c>
      <c r="BA900">
        <v>4.3</v>
      </c>
      <c r="BB900">
        <v>8.5</v>
      </c>
      <c r="BC900">
        <v>5.4</v>
      </c>
      <c r="BD900">
        <v>3</v>
      </c>
      <c r="BE900">
        <v>4.2</v>
      </c>
      <c r="BF900">
        <v>2.4</v>
      </c>
      <c r="BG900">
        <v>2.9</v>
      </c>
      <c r="BH900">
        <v>6.4</v>
      </c>
      <c r="BI900">
        <v>4.7</v>
      </c>
      <c r="BJ900">
        <v>7.5</v>
      </c>
      <c r="BK900">
        <v>4.0999999999999996</v>
      </c>
    </row>
    <row r="901" spans="1:63" x14ac:dyDescent="0.25">
      <c r="A901">
        <v>10</v>
      </c>
      <c r="B901" s="1">
        <v>10301</v>
      </c>
      <c r="C901" t="s">
        <v>777</v>
      </c>
      <c r="D901" t="s">
        <v>1730</v>
      </c>
      <c r="E901">
        <v>4</v>
      </c>
      <c r="F901" t="s">
        <v>13369</v>
      </c>
      <c r="G901">
        <v>220104005</v>
      </c>
      <c r="H901">
        <v>220104</v>
      </c>
      <c r="I901" t="s">
        <v>13768</v>
      </c>
      <c r="J901" t="s">
        <v>10393</v>
      </c>
      <c r="K901">
        <v>4</v>
      </c>
      <c r="L901">
        <v>1.9</v>
      </c>
      <c r="M901">
        <v>0.6</v>
      </c>
      <c r="N901">
        <v>0.6</v>
      </c>
      <c r="O901">
        <v>0</v>
      </c>
      <c r="P901">
        <v>1.8</v>
      </c>
      <c r="Q901">
        <v>1.8</v>
      </c>
      <c r="R901">
        <v>0</v>
      </c>
      <c r="S901">
        <v>0.6</v>
      </c>
      <c r="T901">
        <v>0.6</v>
      </c>
      <c r="U901">
        <v>0.6</v>
      </c>
      <c r="V901">
        <v>0.6</v>
      </c>
      <c r="W901">
        <v>0</v>
      </c>
      <c r="X901">
        <v>2.2999999999999998</v>
      </c>
      <c r="Y901">
        <v>0.6</v>
      </c>
      <c r="Z901">
        <v>0.6</v>
      </c>
      <c r="AA901">
        <v>0</v>
      </c>
      <c r="AB901">
        <v>0.6</v>
      </c>
      <c r="AC901">
        <v>0.6</v>
      </c>
      <c r="AD901">
        <v>0.6</v>
      </c>
      <c r="AE901">
        <v>0</v>
      </c>
      <c r="AF901">
        <v>0.6</v>
      </c>
      <c r="AG901">
        <v>0</v>
      </c>
      <c r="AH901">
        <v>0.6</v>
      </c>
      <c r="AI901">
        <v>1</v>
      </c>
      <c r="AJ901">
        <v>0.6</v>
      </c>
      <c r="AK901">
        <v>1.2</v>
      </c>
      <c r="AL901">
        <v>1.9</v>
      </c>
      <c r="AM901">
        <v>0.6</v>
      </c>
      <c r="AN901">
        <v>1.2</v>
      </c>
      <c r="AO901">
        <v>1.2</v>
      </c>
      <c r="AP901">
        <v>1</v>
      </c>
      <c r="AQ901">
        <v>0</v>
      </c>
      <c r="AR901">
        <v>0</v>
      </c>
      <c r="AS901">
        <v>0.6</v>
      </c>
      <c r="AT901">
        <v>0</v>
      </c>
      <c r="AU901">
        <v>0.6</v>
      </c>
      <c r="AV901">
        <v>1</v>
      </c>
      <c r="AW901">
        <v>0.6</v>
      </c>
      <c r="AX901">
        <v>1.7</v>
      </c>
      <c r="AY901">
        <v>0</v>
      </c>
      <c r="AZ901">
        <v>0</v>
      </c>
      <c r="BA901">
        <v>0</v>
      </c>
      <c r="BB901">
        <v>0.6</v>
      </c>
      <c r="BC901">
        <v>1</v>
      </c>
      <c r="BD901">
        <v>1.8</v>
      </c>
      <c r="BE901">
        <v>0</v>
      </c>
      <c r="BF901">
        <v>0</v>
      </c>
      <c r="BG901">
        <v>0</v>
      </c>
      <c r="BH901">
        <v>0</v>
      </c>
      <c r="BI901">
        <v>0.6</v>
      </c>
      <c r="BJ901">
        <v>1.2</v>
      </c>
      <c r="BK901">
        <v>0.6</v>
      </c>
    </row>
    <row r="902" spans="1:63" x14ac:dyDescent="0.25">
      <c r="A902">
        <v>10</v>
      </c>
      <c r="B902" s="1">
        <v>10302</v>
      </c>
      <c r="C902" t="s">
        <v>777</v>
      </c>
      <c r="D902" t="s">
        <v>1733</v>
      </c>
      <c r="E902">
        <v>1</v>
      </c>
      <c r="F902" t="s">
        <v>13767</v>
      </c>
      <c r="G902">
        <v>220104005</v>
      </c>
      <c r="H902">
        <v>220104</v>
      </c>
      <c r="I902" t="s">
        <v>13768</v>
      </c>
      <c r="J902" t="s">
        <v>10393</v>
      </c>
      <c r="K902">
        <v>1</v>
      </c>
      <c r="L902">
        <v>0</v>
      </c>
      <c r="M902">
        <v>10.199999999999999</v>
      </c>
      <c r="N902">
        <v>0</v>
      </c>
      <c r="O902">
        <v>0</v>
      </c>
      <c r="P902">
        <v>1</v>
      </c>
      <c r="Q902">
        <v>0</v>
      </c>
      <c r="R902">
        <v>0</v>
      </c>
      <c r="S902">
        <v>0</v>
      </c>
      <c r="T902">
        <v>0</v>
      </c>
      <c r="U902">
        <v>0</v>
      </c>
      <c r="V902">
        <v>10.8</v>
      </c>
      <c r="W902">
        <v>0</v>
      </c>
      <c r="X902">
        <v>0</v>
      </c>
      <c r="Y902">
        <v>0</v>
      </c>
      <c r="Z902">
        <v>0</v>
      </c>
      <c r="AA902">
        <v>0</v>
      </c>
      <c r="AB902">
        <v>20.6</v>
      </c>
      <c r="AC902">
        <v>1</v>
      </c>
      <c r="AD902">
        <v>0</v>
      </c>
      <c r="AE902">
        <v>0</v>
      </c>
      <c r="AF902">
        <v>0</v>
      </c>
      <c r="AG902">
        <v>0</v>
      </c>
      <c r="AH902">
        <v>0</v>
      </c>
      <c r="AI902">
        <v>1</v>
      </c>
      <c r="AJ902">
        <v>0</v>
      </c>
      <c r="AK902">
        <v>0</v>
      </c>
      <c r="AL902">
        <v>0</v>
      </c>
      <c r="AM902">
        <v>0</v>
      </c>
      <c r="AN902">
        <v>0</v>
      </c>
      <c r="AO902">
        <v>0</v>
      </c>
      <c r="AP902">
        <v>1</v>
      </c>
      <c r="AQ902">
        <v>0</v>
      </c>
      <c r="AR902">
        <v>11.3</v>
      </c>
      <c r="AS902">
        <v>0</v>
      </c>
      <c r="AT902">
        <v>0</v>
      </c>
      <c r="AU902">
        <v>0</v>
      </c>
      <c r="AV902">
        <v>23.9</v>
      </c>
      <c r="AW902">
        <v>0</v>
      </c>
      <c r="AX902">
        <v>0</v>
      </c>
      <c r="AY902">
        <v>0</v>
      </c>
      <c r="AZ902">
        <v>0</v>
      </c>
      <c r="BA902">
        <v>10.3</v>
      </c>
      <c r="BB902">
        <v>0</v>
      </c>
      <c r="BC902">
        <v>1</v>
      </c>
      <c r="BD902">
        <v>10.5</v>
      </c>
      <c r="BE902">
        <v>0</v>
      </c>
      <c r="BF902">
        <v>0</v>
      </c>
      <c r="BG902">
        <v>0</v>
      </c>
      <c r="BH902">
        <v>0</v>
      </c>
      <c r="BI902">
        <v>12</v>
      </c>
      <c r="BJ902">
        <v>0</v>
      </c>
      <c r="BK902">
        <v>0</v>
      </c>
    </row>
    <row r="903" spans="1:63" x14ac:dyDescent="0.25">
      <c r="A903">
        <v>10</v>
      </c>
      <c r="B903" s="1">
        <v>10302</v>
      </c>
      <c r="C903" t="s">
        <v>777</v>
      </c>
      <c r="D903" t="s">
        <v>1733</v>
      </c>
      <c r="E903">
        <v>2</v>
      </c>
      <c r="F903" t="s">
        <v>13769</v>
      </c>
      <c r="G903">
        <v>220104005</v>
      </c>
      <c r="H903">
        <v>220104</v>
      </c>
      <c r="I903" t="s">
        <v>13768</v>
      </c>
      <c r="J903" t="s">
        <v>10393</v>
      </c>
      <c r="K903">
        <v>2</v>
      </c>
      <c r="L903">
        <v>0</v>
      </c>
      <c r="M903">
        <v>10.199999999999999</v>
      </c>
      <c r="N903">
        <v>10.3</v>
      </c>
      <c r="O903">
        <v>10.3</v>
      </c>
      <c r="P903">
        <v>1</v>
      </c>
      <c r="Q903">
        <v>21</v>
      </c>
      <c r="R903">
        <v>0</v>
      </c>
      <c r="S903">
        <v>0</v>
      </c>
      <c r="T903">
        <v>34.5</v>
      </c>
      <c r="U903">
        <v>11.7</v>
      </c>
      <c r="V903">
        <v>35.6</v>
      </c>
      <c r="W903">
        <v>12.1</v>
      </c>
      <c r="X903">
        <v>21.8</v>
      </c>
      <c r="Y903">
        <v>0</v>
      </c>
      <c r="Z903">
        <v>0</v>
      </c>
      <c r="AA903">
        <v>0</v>
      </c>
      <c r="AB903">
        <v>10.3</v>
      </c>
      <c r="AC903">
        <v>20.8</v>
      </c>
      <c r="AD903">
        <v>10.5</v>
      </c>
      <c r="AE903">
        <v>11.2</v>
      </c>
      <c r="AF903">
        <v>0</v>
      </c>
      <c r="AG903">
        <v>0</v>
      </c>
      <c r="AH903">
        <v>0</v>
      </c>
      <c r="AI903">
        <v>1</v>
      </c>
      <c r="AJ903">
        <v>0</v>
      </c>
      <c r="AK903">
        <v>10.9</v>
      </c>
      <c r="AL903">
        <v>30.3</v>
      </c>
      <c r="AM903">
        <v>10.199999999999999</v>
      </c>
      <c r="AN903">
        <v>0</v>
      </c>
      <c r="AO903">
        <v>0</v>
      </c>
      <c r="AP903">
        <v>10.4</v>
      </c>
      <c r="AQ903">
        <v>0</v>
      </c>
      <c r="AR903">
        <v>22.5</v>
      </c>
      <c r="AS903">
        <v>0</v>
      </c>
      <c r="AT903">
        <v>11.6</v>
      </c>
      <c r="AU903">
        <v>0</v>
      </c>
      <c r="AV903">
        <v>23.9</v>
      </c>
      <c r="AW903">
        <v>0</v>
      </c>
      <c r="AX903">
        <v>21.8</v>
      </c>
      <c r="AY903">
        <v>20.2</v>
      </c>
      <c r="AZ903">
        <v>0</v>
      </c>
      <c r="BA903">
        <v>10.3</v>
      </c>
      <c r="BB903">
        <v>10.3</v>
      </c>
      <c r="BC903">
        <v>10.4</v>
      </c>
      <c r="BD903">
        <v>10.5</v>
      </c>
      <c r="BE903">
        <v>0</v>
      </c>
      <c r="BF903">
        <v>0</v>
      </c>
      <c r="BG903">
        <v>0</v>
      </c>
      <c r="BH903">
        <v>0</v>
      </c>
      <c r="BI903">
        <v>36</v>
      </c>
      <c r="BJ903">
        <v>0</v>
      </c>
      <c r="BK903">
        <v>34.5</v>
      </c>
    </row>
    <row r="904" spans="1:63" x14ac:dyDescent="0.25">
      <c r="A904">
        <v>10</v>
      </c>
      <c r="B904" s="1">
        <v>10302</v>
      </c>
      <c r="C904" t="s">
        <v>777</v>
      </c>
      <c r="D904" t="s">
        <v>1733</v>
      </c>
      <c r="E904">
        <v>3</v>
      </c>
      <c r="F904" t="s">
        <v>13367</v>
      </c>
      <c r="G904">
        <v>220104005</v>
      </c>
      <c r="H904">
        <v>220104</v>
      </c>
      <c r="I904" t="s">
        <v>13768</v>
      </c>
      <c r="J904" t="s">
        <v>10393</v>
      </c>
      <c r="K904">
        <v>3</v>
      </c>
      <c r="L904">
        <v>0</v>
      </c>
      <c r="M904">
        <v>0</v>
      </c>
      <c r="N904">
        <v>10.3</v>
      </c>
      <c r="O904">
        <v>10.3</v>
      </c>
      <c r="P904">
        <v>1</v>
      </c>
      <c r="Q904">
        <v>21</v>
      </c>
      <c r="R904">
        <v>0</v>
      </c>
      <c r="S904">
        <v>0</v>
      </c>
      <c r="T904">
        <v>34.5</v>
      </c>
      <c r="U904">
        <v>11.7</v>
      </c>
      <c r="V904">
        <v>23.7</v>
      </c>
      <c r="W904">
        <v>12.1</v>
      </c>
      <c r="X904">
        <v>21.8</v>
      </c>
      <c r="Y904">
        <v>0</v>
      </c>
      <c r="Z904">
        <v>0</v>
      </c>
      <c r="AA904">
        <v>0</v>
      </c>
      <c r="AB904">
        <v>0</v>
      </c>
      <c r="AC904">
        <v>20.8</v>
      </c>
      <c r="AD904">
        <v>10.5</v>
      </c>
      <c r="AE904">
        <v>11.2</v>
      </c>
      <c r="AF904">
        <v>0</v>
      </c>
      <c r="AG904">
        <v>0</v>
      </c>
      <c r="AH904">
        <v>0</v>
      </c>
      <c r="AI904">
        <v>1</v>
      </c>
      <c r="AJ904">
        <v>0</v>
      </c>
      <c r="AK904">
        <v>10.9</v>
      </c>
      <c r="AL904">
        <v>30.3</v>
      </c>
      <c r="AM904">
        <v>10.199999999999999</v>
      </c>
      <c r="AN904">
        <v>0</v>
      </c>
      <c r="AO904">
        <v>0</v>
      </c>
      <c r="AP904">
        <v>10.4</v>
      </c>
      <c r="AQ904">
        <v>0</v>
      </c>
      <c r="AR904">
        <v>11.3</v>
      </c>
      <c r="AS904">
        <v>0</v>
      </c>
      <c r="AT904">
        <v>11.6</v>
      </c>
      <c r="AU904">
        <v>0</v>
      </c>
      <c r="AV904">
        <v>1</v>
      </c>
      <c r="AW904">
        <v>0</v>
      </c>
      <c r="AX904">
        <v>21.8</v>
      </c>
      <c r="AY904">
        <v>20.2</v>
      </c>
      <c r="AZ904">
        <v>0</v>
      </c>
      <c r="BA904">
        <v>0</v>
      </c>
      <c r="BB904">
        <v>10.3</v>
      </c>
      <c r="BC904">
        <v>10.4</v>
      </c>
      <c r="BD904">
        <v>0</v>
      </c>
      <c r="BE904">
        <v>0</v>
      </c>
      <c r="BF904">
        <v>0</v>
      </c>
      <c r="BG904">
        <v>0</v>
      </c>
      <c r="BH904">
        <v>0</v>
      </c>
      <c r="BI904">
        <v>24</v>
      </c>
      <c r="BJ904">
        <v>0</v>
      </c>
      <c r="BK904">
        <v>34.5</v>
      </c>
    </row>
    <row r="905" spans="1:63" x14ac:dyDescent="0.25">
      <c r="A905">
        <v>10</v>
      </c>
      <c r="B905" s="1">
        <v>10302</v>
      </c>
      <c r="C905" t="s">
        <v>777</v>
      </c>
      <c r="D905" t="s">
        <v>1733</v>
      </c>
      <c r="E905">
        <v>4</v>
      </c>
      <c r="F905" t="s">
        <v>13369</v>
      </c>
      <c r="G905">
        <v>220104005</v>
      </c>
      <c r="H905">
        <v>220104</v>
      </c>
      <c r="I905" t="s">
        <v>13768</v>
      </c>
      <c r="J905" t="s">
        <v>10393</v>
      </c>
      <c r="K905">
        <v>4</v>
      </c>
      <c r="L905">
        <v>0</v>
      </c>
      <c r="M905">
        <v>10.199999999999999</v>
      </c>
      <c r="N905">
        <v>0</v>
      </c>
      <c r="O905">
        <v>0</v>
      </c>
      <c r="P905">
        <v>1</v>
      </c>
      <c r="Q905">
        <v>0</v>
      </c>
      <c r="R905">
        <v>0</v>
      </c>
      <c r="S905">
        <v>0</v>
      </c>
      <c r="T905">
        <v>0</v>
      </c>
      <c r="U905">
        <v>0</v>
      </c>
      <c r="V905">
        <v>11.9</v>
      </c>
      <c r="W905">
        <v>0</v>
      </c>
      <c r="X905">
        <v>0</v>
      </c>
      <c r="Y905">
        <v>0</v>
      </c>
      <c r="Z905">
        <v>0</v>
      </c>
      <c r="AA905">
        <v>0</v>
      </c>
      <c r="AB905">
        <v>10.3</v>
      </c>
      <c r="AC905">
        <v>1</v>
      </c>
      <c r="AD905">
        <v>0</v>
      </c>
      <c r="AE905">
        <v>0</v>
      </c>
      <c r="AF905">
        <v>0</v>
      </c>
      <c r="AG905">
        <v>0</v>
      </c>
      <c r="AH905">
        <v>0</v>
      </c>
      <c r="AI905">
        <v>1</v>
      </c>
      <c r="AJ905">
        <v>0</v>
      </c>
      <c r="AK905">
        <v>0</v>
      </c>
      <c r="AL905">
        <v>0</v>
      </c>
      <c r="AM905">
        <v>0</v>
      </c>
      <c r="AN905">
        <v>0</v>
      </c>
      <c r="AO905">
        <v>0</v>
      </c>
      <c r="AP905">
        <v>1</v>
      </c>
      <c r="AQ905">
        <v>0</v>
      </c>
      <c r="AR905">
        <v>11.3</v>
      </c>
      <c r="AS905">
        <v>0</v>
      </c>
      <c r="AT905">
        <v>0</v>
      </c>
      <c r="AU905">
        <v>0</v>
      </c>
      <c r="AV905">
        <v>23.9</v>
      </c>
      <c r="AW905">
        <v>0</v>
      </c>
      <c r="AX905">
        <v>0</v>
      </c>
      <c r="AY905">
        <v>0</v>
      </c>
      <c r="AZ905">
        <v>0</v>
      </c>
      <c r="BA905">
        <v>10.3</v>
      </c>
      <c r="BB905">
        <v>0</v>
      </c>
      <c r="BC905">
        <v>1</v>
      </c>
      <c r="BD905">
        <v>10.5</v>
      </c>
      <c r="BE905">
        <v>0</v>
      </c>
      <c r="BF905">
        <v>0</v>
      </c>
      <c r="BG905">
        <v>0</v>
      </c>
      <c r="BH905">
        <v>0</v>
      </c>
      <c r="BI905">
        <v>12</v>
      </c>
      <c r="BJ905">
        <v>0</v>
      </c>
      <c r="BK905">
        <v>0</v>
      </c>
    </row>
    <row r="906" spans="1:63" x14ac:dyDescent="0.25">
      <c r="A906">
        <v>10</v>
      </c>
      <c r="B906" s="1">
        <v>10303</v>
      </c>
      <c r="C906" t="s">
        <v>777</v>
      </c>
      <c r="D906" t="s">
        <v>1736</v>
      </c>
      <c r="E906">
        <v>1</v>
      </c>
      <c r="F906" t="s">
        <v>13767</v>
      </c>
      <c r="G906">
        <v>220104005</v>
      </c>
      <c r="H906">
        <v>220104</v>
      </c>
      <c r="I906" t="s">
        <v>13768</v>
      </c>
      <c r="J906" t="s">
        <v>10393</v>
      </c>
      <c r="K906">
        <v>1</v>
      </c>
      <c r="L906">
        <v>0</v>
      </c>
      <c r="M906">
        <v>0</v>
      </c>
      <c r="N906">
        <v>0</v>
      </c>
      <c r="O906">
        <v>0</v>
      </c>
      <c r="P906">
        <v>4.7</v>
      </c>
      <c r="Q906">
        <v>0</v>
      </c>
      <c r="R906">
        <v>0</v>
      </c>
      <c r="S906">
        <v>4.7</v>
      </c>
      <c r="T906">
        <v>0</v>
      </c>
      <c r="U906">
        <v>0</v>
      </c>
      <c r="V906">
        <v>1</v>
      </c>
      <c r="W906">
        <v>0</v>
      </c>
      <c r="X906">
        <v>0</v>
      </c>
      <c r="Y906">
        <v>0</v>
      </c>
      <c r="Z906">
        <v>0</v>
      </c>
      <c r="AA906">
        <v>4.7</v>
      </c>
      <c r="AB906">
        <v>0</v>
      </c>
      <c r="AC906">
        <v>1</v>
      </c>
      <c r="AD906">
        <v>0</v>
      </c>
      <c r="AE906">
        <v>0</v>
      </c>
      <c r="AF906">
        <v>9.5</v>
      </c>
      <c r="AG906">
        <v>0</v>
      </c>
      <c r="AH906">
        <v>0</v>
      </c>
      <c r="AI906">
        <v>1</v>
      </c>
      <c r="AJ906">
        <v>4.7</v>
      </c>
      <c r="AK906">
        <v>0</v>
      </c>
      <c r="AL906">
        <v>0</v>
      </c>
      <c r="AM906">
        <v>0</v>
      </c>
      <c r="AN906">
        <v>0</v>
      </c>
      <c r="AO906">
        <v>0</v>
      </c>
      <c r="AP906">
        <v>1</v>
      </c>
      <c r="AQ906">
        <v>4.7</v>
      </c>
      <c r="AR906">
        <v>0</v>
      </c>
      <c r="AS906">
        <v>0</v>
      </c>
      <c r="AT906">
        <v>0</v>
      </c>
      <c r="AU906">
        <v>0</v>
      </c>
      <c r="AV906">
        <v>1</v>
      </c>
      <c r="AW906">
        <v>0</v>
      </c>
      <c r="AX906">
        <v>0</v>
      </c>
      <c r="AY906">
        <v>0</v>
      </c>
      <c r="AZ906">
        <v>0</v>
      </c>
      <c r="BA906">
        <v>0</v>
      </c>
      <c r="BB906">
        <v>0</v>
      </c>
      <c r="BC906">
        <v>1</v>
      </c>
      <c r="BD906">
        <v>0</v>
      </c>
      <c r="BE906">
        <v>0</v>
      </c>
      <c r="BF906">
        <v>0</v>
      </c>
      <c r="BG906">
        <v>0</v>
      </c>
      <c r="BH906">
        <v>0</v>
      </c>
      <c r="BI906">
        <v>1</v>
      </c>
      <c r="BJ906">
        <v>0</v>
      </c>
      <c r="BK906">
        <v>0</v>
      </c>
    </row>
    <row r="907" spans="1:63" x14ac:dyDescent="0.25">
      <c r="A907">
        <v>10</v>
      </c>
      <c r="B907" s="1">
        <v>10303</v>
      </c>
      <c r="C907" t="s">
        <v>777</v>
      </c>
      <c r="D907" t="s">
        <v>1736</v>
      </c>
      <c r="E907">
        <v>2</v>
      </c>
      <c r="F907" t="s">
        <v>13769</v>
      </c>
      <c r="G907">
        <v>220104005</v>
      </c>
      <c r="H907">
        <v>220104</v>
      </c>
      <c r="I907" t="s">
        <v>13768</v>
      </c>
      <c r="J907" t="s">
        <v>10393</v>
      </c>
      <c r="K907">
        <v>2</v>
      </c>
      <c r="L907">
        <v>0</v>
      </c>
      <c r="M907">
        <v>0</v>
      </c>
      <c r="N907">
        <v>0</v>
      </c>
      <c r="O907">
        <v>0</v>
      </c>
      <c r="P907">
        <v>4.7</v>
      </c>
      <c r="Q907">
        <v>0</v>
      </c>
      <c r="R907">
        <v>4.9000000000000004</v>
      </c>
      <c r="S907">
        <v>4.9000000000000004</v>
      </c>
      <c r="T907">
        <v>4.9000000000000004</v>
      </c>
      <c r="U907">
        <v>4.9000000000000004</v>
      </c>
      <c r="V907">
        <v>5</v>
      </c>
      <c r="W907">
        <v>10</v>
      </c>
      <c r="X907">
        <v>4.7</v>
      </c>
      <c r="Y907">
        <v>0</v>
      </c>
      <c r="Z907">
        <v>4.7</v>
      </c>
      <c r="AA907">
        <v>9.4</v>
      </c>
      <c r="AB907">
        <v>0</v>
      </c>
      <c r="AC907">
        <v>9.4</v>
      </c>
      <c r="AD907">
        <v>4.7</v>
      </c>
      <c r="AE907">
        <v>0</v>
      </c>
      <c r="AF907">
        <v>19.600000000000001</v>
      </c>
      <c r="AG907">
        <v>4.9000000000000004</v>
      </c>
      <c r="AH907">
        <v>9.9</v>
      </c>
      <c r="AI907">
        <v>1</v>
      </c>
      <c r="AJ907">
        <v>15</v>
      </c>
      <c r="AK907">
        <v>0</v>
      </c>
      <c r="AL907">
        <v>0</v>
      </c>
      <c r="AM907">
        <v>0</v>
      </c>
      <c r="AN907">
        <v>0</v>
      </c>
      <c r="AO907">
        <v>0</v>
      </c>
      <c r="AP907">
        <v>1</v>
      </c>
      <c r="AQ907">
        <v>9.4</v>
      </c>
      <c r="AR907">
        <v>19.600000000000001</v>
      </c>
      <c r="AS907">
        <v>0</v>
      </c>
      <c r="AT907">
        <v>4.9000000000000004</v>
      </c>
      <c r="AU907">
        <v>0</v>
      </c>
      <c r="AV907">
        <v>5</v>
      </c>
      <c r="AW907">
        <v>15</v>
      </c>
      <c r="AX907">
        <v>0</v>
      </c>
      <c r="AY907">
        <v>4.7</v>
      </c>
      <c r="AZ907">
        <v>4.7</v>
      </c>
      <c r="BA907">
        <v>4.7</v>
      </c>
      <c r="BB907">
        <v>4.7</v>
      </c>
      <c r="BC907">
        <v>1</v>
      </c>
      <c r="BD907">
        <v>4.7</v>
      </c>
      <c r="BE907">
        <v>9.8000000000000007</v>
      </c>
      <c r="BF907">
        <v>9.8000000000000007</v>
      </c>
      <c r="BG907">
        <v>0</v>
      </c>
      <c r="BH907">
        <v>5</v>
      </c>
      <c r="BI907">
        <v>1</v>
      </c>
      <c r="BJ907">
        <v>0</v>
      </c>
      <c r="BK907">
        <v>4.9000000000000004</v>
      </c>
    </row>
    <row r="908" spans="1:63" x14ac:dyDescent="0.25">
      <c r="A908">
        <v>10</v>
      </c>
      <c r="B908" s="1">
        <v>10303</v>
      </c>
      <c r="C908" t="s">
        <v>777</v>
      </c>
      <c r="D908" t="s">
        <v>1736</v>
      </c>
      <c r="E908">
        <v>3</v>
      </c>
      <c r="F908" t="s">
        <v>13367</v>
      </c>
      <c r="G908">
        <v>220104005</v>
      </c>
      <c r="H908">
        <v>220104</v>
      </c>
      <c r="I908" t="s">
        <v>13768</v>
      </c>
      <c r="J908" t="s">
        <v>10393</v>
      </c>
      <c r="K908">
        <v>3</v>
      </c>
      <c r="L908">
        <v>0</v>
      </c>
      <c r="M908">
        <v>0</v>
      </c>
      <c r="N908">
        <v>0</v>
      </c>
      <c r="O908">
        <v>0</v>
      </c>
      <c r="P908">
        <v>1</v>
      </c>
      <c r="Q908">
        <v>0</v>
      </c>
      <c r="R908">
        <v>4.9000000000000004</v>
      </c>
      <c r="S908">
        <v>0</v>
      </c>
      <c r="T908">
        <v>4.9000000000000004</v>
      </c>
      <c r="U908">
        <v>4.9000000000000004</v>
      </c>
      <c r="V908">
        <v>5</v>
      </c>
      <c r="W908">
        <v>10</v>
      </c>
      <c r="X908">
        <v>4.7</v>
      </c>
      <c r="Y908">
        <v>0</v>
      </c>
      <c r="Z908">
        <v>4.7</v>
      </c>
      <c r="AA908">
        <v>4.7</v>
      </c>
      <c r="AB908">
        <v>0</v>
      </c>
      <c r="AC908">
        <v>9.4</v>
      </c>
      <c r="AD908">
        <v>4.7</v>
      </c>
      <c r="AE908">
        <v>0</v>
      </c>
      <c r="AF908">
        <v>9.8000000000000007</v>
      </c>
      <c r="AG908">
        <v>4.9000000000000004</v>
      </c>
      <c r="AH908">
        <v>9.9</v>
      </c>
      <c r="AI908">
        <v>1</v>
      </c>
      <c r="AJ908">
        <v>10</v>
      </c>
      <c r="AK908">
        <v>0</v>
      </c>
      <c r="AL908">
        <v>0</v>
      </c>
      <c r="AM908">
        <v>0</v>
      </c>
      <c r="AN908">
        <v>0</v>
      </c>
      <c r="AO908">
        <v>0</v>
      </c>
      <c r="AP908">
        <v>1</v>
      </c>
      <c r="AQ908">
        <v>4.7</v>
      </c>
      <c r="AR908">
        <v>19.600000000000001</v>
      </c>
      <c r="AS908">
        <v>0</v>
      </c>
      <c r="AT908">
        <v>4.9000000000000004</v>
      </c>
      <c r="AU908">
        <v>0</v>
      </c>
      <c r="AV908">
        <v>5</v>
      </c>
      <c r="AW908">
        <v>15</v>
      </c>
      <c r="AX908">
        <v>0</v>
      </c>
      <c r="AY908">
        <v>4.7</v>
      </c>
      <c r="AZ908">
        <v>4.7</v>
      </c>
      <c r="BA908">
        <v>4.7</v>
      </c>
      <c r="BB908">
        <v>4.7</v>
      </c>
      <c r="BC908">
        <v>1</v>
      </c>
      <c r="BD908">
        <v>4.7</v>
      </c>
      <c r="BE908">
        <v>9.8000000000000007</v>
      </c>
      <c r="BF908">
        <v>9.8000000000000007</v>
      </c>
      <c r="BG908">
        <v>0</v>
      </c>
      <c r="BH908">
        <v>5</v>
      </c>
      <c r="BI908">
        <v>1</v>
      </c>
      <c r="BJ908">
        <v>0</v>
      </c>
      <c r="BK908">
        <v>4.9000000000000004</v>
      </c>
    </row>
    <row r="909" spans="1:63" x14ac:dyDescent="0.25">
      <c r="A909">
        <v>10</v>
      </c>
      <c r="B909" s="1">
        <v>10303</v>
      </c>
      <c r="C909" t="s">
        <v>777</v>
      </c>
      <c r="D909" t="s">
        <v>1736</v>
      </c>
      <c r="E909">
        <v>4</v>
      </c>
      <c r="F909" t="s">
        <v>13369</v>
      </c>
      <c r="G909">
        <v>220104005</v>
      </c>
      <c r="H909">
        <v>220104</v>
      </c>
      <c r="I909" t="s">
        <v>13768</v>
      </c>
      <c r="J909" t="s">
        <v>10393</v>
      </c>
      <c r="K909">
        <v>4</v>
      </c>
      <c r="L909">
        <v>0</v>
      </c>
      <c r="M909">
        <v>0</v>
      </c>
      <c r="N909">
        <v>0</v>
      </c>
      <c r="O909">
        <v>0</v>
      </c>
      <c r="P909">
        <v>4.7</v>
      </c>
      <c r="Q909">
        <v>0</v>
      </c>
      <c r="R909">
        <v>0</v>
      </c>
      <c r="S909">
        <v>4.9000000000000004</v>
      </c>
      <c r="T909">
        <v>0</v>
      </c>
      <c r="U909">
        <v>0</v>
      </c>
      <c r="V909">
        <v>1</v>
      </c>
      <c r="W909">
        <v>0</v>
      </c>
      <c r="X909">
        <v>0</v>
      </c>
      <c r="Y909">
        <v>0</v>
      </c>
      <c r="Z909">
        <v>0</v>
      </c>
      <c r="AA909">
        <v>4.7</v>
      </c>
      <c r="AB909">
        <v>0</v>
      </c>
      <c r="AC909">
        <v>1</v>
      </c>
      <c r="AD909">
        <v>0</v>
      </c>
      <c r="AE909">
        <v>0</v>
      </c>
      <c r="AF909">
        <v>9.8000000000000007</v>
      </c>
      <c r="AG909">
        <v>0</v>
      </c>
      <c r="AH909">
        <v>0</v>
      </c>
      <c r="AI909">
        <v>1</v>
      </c>
      <c r="AJ909">
        <v>5</v>
      </c>
      <c r="AK909">
        <v>0</v>
      </c>
      <c r="AL909">
        <v>0</v>
      </c>
      <c r="AM909">
        <v>0</v>
      </c>
      <c r="AN909">
        <v>0</v>
      </c>
      <c r="AO909">
        <v>0</v>
      </c>
      <c r="AP909">
        <v>1</v>
      </c>
      <c r="AQ909">
        <v>4.7</v>
      </c>
      <c r="AR909">
        <v>0</v>
      </c>
      <c r="AS909">
        <v>0</v>
      </c>
      <c r="AT909">
        <v>0</v>
      </c>
      <c r="AU909">
        <v>0</v>
      </c>
      <c r="AV909">
        <v>1</v>
      </c>
      <c r="AW909">
        <v>0</v>
      </c>
      <c r="AX909">
        <v>0</v>
      </c>
      <c r="AY909">
        <v>0</v>
      </c>
      <c r="AZ909">
        <v>0</v>
      </c>
      <c r="BA909">
        <v>0</v>
      </c>
      <c r="BB909">
        <v>0</v>
      </c>
      <c r="BC909">
        <v>1</v>
      </c>
      <c r="BD909">
        <v>0</v>
      </c>
      <c r="BE909">
        <v>0</v>
      </c>
      <c r="BF909">
        <v>0</v>
      </c>
      <c r="BG909">
        <v>0</v>
      </c>
      <c r="BH909">
        <v>0</v>
      </c>
      <c r="BI909">
        <v>1</v>
      </c>
      <c r="BJ909">
        <v>0</v>
      </c>
      <c r="BK909">
        <v>0</v>
      </c>
    </row>
    <row r="910" spans="1:63" x14ac:dyDescent="0.25">
      <c r="A910">
        <v>10</v>
      </c>
      <c r="B910" s="1">
        <v>10304</v>
      </c>
      <c r="C910" t="s">
        <v>777</v>
      </c>
      <c r="D910" t="s">
        <v>1739</v>
      </c>
      <c r="E910">
        <v>1</v>
      </c>
      <c r="F910" t="s">
        <v>13767</v>
      </c>
      <c r="G910">
        <v>220104005</v>
      </c>
      <c r="H910">
        <v>220104</v>
      </c>
      <c r="I910" t="s">
        <v>13768</v>
      </c>
      <c r="J910" t="s">
        <v>10393</v>
      </c>
      <c r="K910">
        <v>1</v>
      </c>
      <c r="L910">
        <v>0</v>
      </c>
      <c r="M910">
        <v>0</v>
      </c>
      <c r="N910">
        <v>0</v>
      </c>
      <c r="O910">
        <v>8.6</v>
      </c>
      <c r="P910">
        <v>1</v>
      </c>
      <c r="Q910">
        <v>0</v>
      </c>
      <c r="R910">
        <v>0</v>
      </c>
      <c r="S910">
        <v>0</v>
      </c>
      <c r="T910">
        <v>8.6</v>
      </c>
      <c r="U910">
        <v>8.5</v>
      </c>
      <c r="V910">
        <v>1</v>
      </c>
      <c r="W910">
        <v>0</v>
      </c>
      <c r="X910">
        <v>8.5</v>
      </c>
      <c r="Y910">
        <v>0</v>
      </c>
      <c r="Z910">
        <v>0</v>
      </c>
      <c r="AA910">
        <v>0</v>
      </c>
      <c r="AB910">
        <v>8.6</v>
      </c>
      <c r="AC910">
        <v>1</v>
      </c>
      <c r="AD910">
        <v>0</v>
      </c>
      <c r="AE910">
        <v>0</v>
      </c>
      <c r="AF910">
        <v>0</v>
      </c>
      <c r="AG910">
        <v>0</v>
      </c>
      <c r="AH910">
        <v>0</v>
      </c>
      <c r="AI910">
        <v>1</v>
      </c>
      <c r="AJ910">
        <v>0</v>
      </c>
      <c r="AK910">
        <v>0</v>
      </c>
      <c r="AL910">
        <v>0</v>
      </c>
      <c r="AM910">
        <v>0</v>
      </c>
      <c r="AN910">
        <v>0</v>
      </c>
      <c r="AO910">
        <v>0</v>
      </c>
      <c r="AP910">
        <v>1</v>
      </c>
      <c r="AQ910">
        <v>0</v>
      </c>
      <c r="AR910">
        <v>0</v>
      </c>
      <c r="AS910">
        <v>0</v>
      </c>
      <c r="AT910">
        <v>0</v>
      </c>
      <c r="AU910">
        <v>0</v>
      </c>
      <c r="AV910">
        <v>1</v>
      </c>
      <c r="AW910">
        <v>0</v>
      </c>
      <c r="AX910">
        <v>0</v>
      </c>
      <c r="AY910">
        <v>0</v>
      </c>
      <c r="AZ910">
        <v>0</v>
      </c>
      <c r="BA910">
        <v>0</v>
      </c>
      <c r="BB910">
        <v>0</v>
      </c>
      <c r="BC910">
        <v>1</v>
      </c>
      <c r="BD910">
        <v>0</v>
      </c>
      <c r="BE910">
        <v>0</v>
      </c>
      <c r="BF910">
        <v>0</v>
      </c>
      <c r="BG910">
        <v>0</v>
      </c>
      <c r="BH910">
        <v>0</v>
      </c>
      <c r="BI910">
        <v>1</v>
      </c>
      <c r="BJ910">
        <v>0</v>
      </c>
      <c r="BK910">
        <v>9</v>
      </c>
    </row>
    <row r="911" spans="1:63" x14ac:dyDescent="0.25">
      <c r="A911">
        <v>10</v>
      </c>
      <c r="B911" s="1">
        <v>10304</v>
      </c>
      <c r="C911" t="s">
        <v>777</v>
      </c>
      <c r="D911" t="s">
        <v>1739</v>
      </c>
      <c r="E911">
        <v>2</v>
      </c>
      <c r="F911" t="s">
        <v>13769</v>
      </c>
      <c r="G911">
        <v>220104005</v>
      </c>
      <c r="H911">
        <v>220104</v>
      </c>
      <c r="I911" t="s">
        <v>13768</v>
      </c>
      <c r="J911" t="s">
        <v>10393</v>
      </c>
      <c r="K911">
        <v>2</v>
      </c>
      <c r="L911">
        <v>0</v>
      </c>
      <c r="M911">
        <v>0</v>
      </c>
      <c r="N911">
        <v>0</v>
      </c>
      <c r="O911">
        <v>8.6</v>
      </c>
      <c r="P911">
        <v>1</v>
      </c>
      <c r="Q911">
        <v>0</v>
      </c>
      <c r="R911">
        <v>0</v>
      </c>
      <c r="S911">
        <v>27</v>
      </c>
      <c r="T911">
        <v>9</v>
      </c>
      <c r="U911">
        <v>9.1</v>
      </c>
      <c r="V911">
        <v>1</v>
      </c>
      <c r="W911">
        <v>0</v>
      </c>
      <c r="X911">
        <v>8.5</v>
      </c>
      <c r="Y911">
        <v>17.399999999999999</v>
      </c>
      <c r="Z911">
        <v>0</v>
      </c>
      <c r="AA911">
        <v>0</v>
      </c>
      <c r="AB911">
        <v>8.6</v>
      </c>
      <c r="AC911">
        <v>1</v>
      </c>
      <c r="AD911">
        <v>0</v>
      </c>
      <c r="AE911">
        <v>0</v>
      </c>
      <c r="AF911">
        <v>9</v>
      </c>
      <c r="AG911">
        <v>9.1</v>
      </c>
      <c r="AH911">
        <v>0</v>
      </c>
      <c r="AI911">
        <v>9.1999999999999993</v>
      </c>
      <c r="AJ911">
        <v>9.1999999999999993</v>
      </c>
      <c r="AK911">
        <v>17</v>
      </c>
      <c r="AL911">
        <v>0</v>
      </c>
      <c r="AM911">
        <v>0</v>
      </c>
      <c r="AN911">
        <v>8.6</v>
      </c>
      <c r="AO911">
        <v>0</v>
      </c>
      <c r="AP911">
        <v>1</v>
      </c>
      <c r="AQ911">
        <v>0</v>
      </c>
      <c r="AR911">
        <v>0</v>
      </c>
      <c r="AS911">
        <v>9</v>
      </c>
      <c r="AT911">
        <v>27.2</v>
      </c>
      <c r="AU911">
        <v>0</v>
      </c>
      <c r="AV911">
        <v>18.399999999999999</v>
      </c>
      <c r="AW911">
        <v>9.1999999999999993</v>
      </c>
      <c r="AX911">
        <v>0</v>
      </c>
      <c r="AY911">
        <v>8.6999999999999993</v>
      </c>
      <c r="AZ911">
        <v>0</v>
      </c>
      <c r="BA911">
        <v>0</v>
      </c>
      <c r="BB911">
        <v>0</v>
      </c>
      <c r="BC911">
        <v>8.6</v>
      </c>
      <c r="BD911">
        <v>0</v>
      </c>
      <c r="BE911">
        <v>36</v>
      </c>
      <c r="BF911">
        <v>27.1</v>
      </c>
      <c r="BG911">
        <v>9.1</v>
      </c>
      <c r="BH911">
        <v>0</v>
      </c>
      <c r="BI911">
        <v>9.1999999999999993</v>
      </c>
      <c r="BJ911">
        <v>9.3000000000000007</v>
      </c>
      <c r="BK911">
        <v>9</v>
      </c>
    </row>
    <row r="912" spans="1:63" x14ac:dyDescent="0.25">
      <c r="A912">
        <v>10</v>
      </c>
      <c r="B912" s="1">
        <v>10304</v>
      </c>
      <c r="C912" t="s">
        <v>777</v>
      </c>
      <c r="D912" t="s">
        <v>1739</v>
      </c>
      <c r="E912">
        <v>3</v>
      </c>
      <c r="F912" t="s">
        <v>13367</v>
      </c>
      <c r="G912">
        <v>220104005</v>
      </c>
      <c r="H912">
        <v>220104</v>
      </c>
      <c r="I912" t="s">
        <v>13768</v>
      </c>
      <c r="J912" t="s">
        <v>10393</v>
      </c>
      <c r="K912">
        <v>3</v>
      </c>
      <c r="L912">
        <v>0</v>
      </c>
      <c r="M912">
        <v>0</v>
      </c>
      <c r="N912">
        <v>0</v>
      </c>
      <c r="O912">
        <v>0</v>
      </c>
      <c r="P912">
        <v>1</v>
      </c>
      <c r="Q912">
        <v>0</v>
      </c>
      <c r="R912">
        <v>0</v>
      </c>
      <c r="S912">
        <v>91.1</v>
      </c>
      <c r="T912">
        <v>0</v>
      </c>
      <c r="U912">
        <v>100.1</v>
      </c>
      <c r="V912">
        <v>1</v>
      </c>
      <c r="W912">
        <v>0</v>
      </c>
      <c r="X912">
        <v>0</v>
      </c>
      <c r="Y912">
        <v>17.399999999999999</v>
      </c>
      <c r="Z912">
        <v>0</v>
      </c>
      <c r="AA912">
        <v>0</v>
      </c>
      <c r="AB912">
        <v>0</v>
      </c>
      <c r="AC912">
        <v>1</v>
      </c>
      <c r="AD912">
        <v>0</v>
      </c>
      <c r="AE912">
        <v>0</v>
      </c>
      <c r="AF912">
        <v>9</v>
      </c>
      <c r="AG912">
        <v>9.1</v>
      </c>
      <c r="AH912">
        <v>0</v>
      </c>
      <c r="AI912">
        <v>9.1999999999999993</v>
      </c>
      <c r="AJ912">
        <v>9.1999999999999993</v>
      </c>
      <c r="AK912">
        <v>17</v>
      </c>
      <c r="AL912">
        <v>0</v>
      </c>
      <c r="AM912">
        <v>0</v>
      </c>
      <c r="AN912">
        <v>8.6</v>
      </c>
      <c r="AO912">
        <v>0</v>
      </c>
      <c r="AP912">
        <v>1</v>
      </c>
      <c r="AQ912">
        <v>0</v>
      </c>
      <c r="AR912">
        <v>0</v>
      </c>
      <c r="AS912">
        <v>9</v>
      </c>
      <c r="AT912">
        <v>27.2</v>
      </c>
      <c r="AU912">
        <v>0</v>
      </c>
      <c r="AV912">
        <v>18.399999999999999</v>
      </c>
      <c r="AW912">
        <v>9.1999999999999993</v>
      </c>
      <c r="AX912">
        <v>0</v>
      </c>
      <c r="AY912">
        <v>8.6999999999999993</v>
      </c>
      <c r="AZ912">
        <v>0</v>
      </c>
      <c r="BA912">
        <v>0</v>
      </c>
      <c r="BB912">
        <v>0</v>
      </c>
      <c r="BC912">
        <v>8.6</v>
      </c>
      <c r="BD912">
        <v>0</v>
      </c>
      <c r="BE912">
        <v>36</v>
      </c>
      <c r="BF912">
        <v>27.1</v>
      </c>
      <c r="BG912">
        <v>9.1</v>
      </c>
      <c r="BH912">
        <v>0</v>
      </c>
      <c r="BI912">
        <v>9.1999999999999993</v>
      </c>
      <c r="BJ912">
        <v>9.3000000000000007</v>
      </c>
      <c r="BK912">
        <v>0</v>
      </c>
    </row>
    <row r="913" spans="1:63" x14ac:dyDescent="0.25">
      <c r="A913">
        <v>10</v>
      </c>
      <c r="B913" s="1">
        <v>10304</v>
      </c>
      <c r="C913" t="s">
        <v>777</v>
      </c>
      <c r="D913" t="s">
        <v>1739</v>
      </c>
      <c r="E913">
        <v>4</v>
      </c>
      <c r="F913" t="s">
        <v>13369</v>
      </c>
      <c r="G913">
        <v>220104005</v>
      </c>
      <c r="H913">
        <v>220104</v>
      </c>
      <c r="I913" t="s">
        <v>13768</v>
      </c>
      <c r="J913" t="s">
        <v>10393</v>
      </c>
      <c r="K913">
        <v>4</v>
      </c>
      <c r="L913">
        <v>0</v>
      </c>
      <c r="M913">
        <v>0</v>
      </c>
      <c r="N913">
        <v>0</v>
      </c>
      <c r="O913">
        <v>8.6</v>
      </c>
      <c r="P913">
        <v>1</v>
      </c>
      <c r="Q913">
        <v>0</v>
      </c>
      <c r="R913">
        <v>0</v>
      </c>
      <c r="S913">
        <v>0</v>
      </c>
      <c r="T913">
        <v>9</v>
      </c>
      <c r="U913">
        <v>9.1</v>
      </c>
      <c r="V913">
        <v>1</v>
      </c>
      <c r="W913">
        <v>0</v>
      </c>
      <c r="X913">
        <v>8.5</v>
      </c>
      <c r="Y913">
        <v>0</v>
      </c>
      <c r="Z913">
        <v>0</v>
      </c>
      <c r="AA913">
        <v>0</v>
      </c>
      <c r="AB913">
        <v>8.6</v>
      </c>
      <c r="AC913">
        <v>1</v>
      </c>
      <c r="AD913">
        <v>0</v>
      </c>
      <c r="AE913">
        <v>0</v>
      </c>
      <c r="AF913">
        <v>0</v>
      </c>
      <c r="AG913">
        <v>0</v>
      </c>
      <c r="AH913">
        <v>0</v>
      </c>
      <c r="AI913">
        <v>1</v>
      </c>
      <c r="AJ913">
        <v>0</v>
      </c>
      <c r="AK913">
        <v>0</v>
      </c>
      <c r="AL913">
        <v>0</v>
      </c>
      <c r="AM913">
        <v>0</v>
      </c>
      <c r="AN913">
        <v>0</v>
      </c>
      <c r="AO913">
        <v>0</v>
      </c>
      <c r="AP913">
        <v>1</v>
      </c>
      <c r="AQ913">
        <v>0</v>
      </c>
      <c r="AR913">
        <v>0</v>
      </c>
      <c r="AS913">
        <v>0</v>
      </c>
      <c r="AT913">
        <v>0</v>
      </c>
      <c r="AU913">
        <v>0</v>
      </c>
      <c r="AV913">
        <v>1</v>
      </c>
      <c r="AW913">
        <v>0</v>
      </c>
      <c r="AX913">
        <v>0</v>
      </c>
      <c r="AY913">
        <v>0</v>
      </c>
      <c r="AZ913">
        <v>0</v>
      </c>
      <c r="BA913">
        <v>0</v>
      </c>
      <c r="BB913">
        <v>0</v>
      </c>
      <c r="BC913">
        <v>1</v>
      </c>
      <c r="BD913">
        <v>0</v>
      </c>
      <c r="BE913">
        <v>0</v>
      </c>
      <c r="BF913">
        <v>0</v>
      </c>
      <c r="BG913">
        <v>0</v>
      </c>
      <c r="BH913">
        <v>0</v>
      </c>
      <c r="BI913">
        <v>1</v>
      </c>
      <c r="BJ913">
        <v>0</v>
      </c>
      <c r="BK913">
        <v>9</v>
      </c>
    </row>
    <row r="914" spans="1:63" x14ac:dyDescent="0.25">
      <c r="A914">
        <v>10</v>
      </c>
      <c r="B914" s="1">
        <v>10305</v>
      </c>
      <c r="C914" t="s">
        <v>777</v>
      </c>
      <c r="D914" t="s">
        <v>1742</v>
      </c>
      <c r="E914">
        <v>1</v>
      </c>
      <c r="F914" t="s">
        <v>13767</v>
      </c>
      <c r="G914">
        <v>220104005</v>
      </c>
      <c r="H914">
        <v>220104</v>
      </c>
      <c r="I914" t="s">
        <v>13768</v>
      </c>
      <c r="J914" t="s">
        <v>10393</v>
      </c>
      <c r="K914">
        <v>1</v>
      </c>
      <c r="L914">
        <v>0</v>
      </c>
      <c r="M914">
        <v>0</v>
      </c>
      <c r="N914">
        <v>0</v>
      </c>
      <c r="O914">
        <v>0</v>
      </c>
      <c r="P914">
        <v>1</v>
      </c>
      <c r="Q914">
        <v>0</v>
      </c>
      <c r="R914">
        <v>0</v>
      </c>
      <c r="S914">
        <v>0</v>
      </c>
      <c r="T914">
        <v>0</v>
      </c>
      <c r="U914">
        <v>0</v>
      </c>
      <c r="V914">
        <v>1</v>
      </c>
      <c r="W914">
        <v>0</v>
      </c>
      <c r="X914">
        <v>0</v>
      </c>
      <c r="Y914">
        <v>0</v>
      </c>
      <c r="Z914">
        <v>0</v>
      </c>
      <c r="AA914">
        <v>6.8</v>
      </c>
      <c r="AB914">
        <v>0</v>
      </c>
      <c r="AC914">
        <v>1</v>
      </c>
      <c r="AD914">
        <v>0</v>
      </c>
      <c r="AE914">
        <v>0</v>
      </c>
      <c r="AF914">
        <v>0</v>
      </c>
      <c r="AG914">
        <v>0</v>
      </c>
      <c r="AH914">
        <v>0</v>
      </c>
      <c r="AI914">
        <v>1</v>
      </c>
      <c r="AJ914">
        <v>0</v>
      </c>
      <c r="AK914">
        <v>0</v>
      </c>
      <c r="AL914">
        <v>0</v>
      </c>
      <c r="AM914">
        <v>0</v>
      </c>
      <c r="AN914">
        <v>6.8</v>
      </c>
      <c r="AO914">
        <v>0</v>
      </c>
      <c r="AP914">
        <v>1</v>
      </c>
      <c r="AQ914">
        <v>0</v>
      </c>
      <c r="AR914">
        <v>0</v>
      </c>
      <c r="AS914">
        <v>0</v>
      </c>
      <c r="AT914">
        <v>0</v>
      </c>
      <c r="AU914">
        <v>0</v>
      </c>
      <c r="AV914">
        <v>1</v>
      </c>
      <c r="AW914">
        <v>0</v>
      </c>
      <c r="AX914">
        <v>0</v>
      </c>
      <c r="AY914">
        <v>0</v>
      </c>
      <c r="AZ914">
        <v>0</v>
      </c>
      <c r="BA914">
        <v>0</v>
      </c>
      <c r="BB914">
        <v>0</v>
      </c>
      <c r="BC914">
        <v>1</v>
      </c>
      <c r="BD914">
        <v>0</v>
      </c>
      <c r="BE914">
        <v>0</v>
      </c>
      <c r="BF914">
        <v>8.1</v>
      </c>
      <c r="BG914">
        <v>0</v>
      </c>
      <c r="BH914">
        <v>0</v>
      </c>
      <c r="BI914">
        <v>1</v>
      </c>
      <c r="BJ914">
        <v>0</v>
      </c>
      <c r="BK914">
        <v>0</v>
      </c>
    </row>
    <row r="915" spans="1:63" x14ac:dyDescent="0.25">
      <c r="A915">
        <v>10</v>
      </c>
      <c r="B915" s="1">
        <v>10305</v>
      </c>
      <c r="C915" t="s">
        <v>777</v>
      </c>
      <c r="D915" t="s">
        <v>1742</v>
      </c>
      <c r="E915">
        <v>2</v>
      </c>
      <c r="F915" t="s">
        <v>13769</v>
      </c>
      <c r="G915">
        <v>220104005</v>
      </c>
      <c r="H915">
        <v>220104</v>
      </c>
      <c r="I915" t="s">
        <v>13768</v>
      </c>
      <c r="J915" t="s">
        <v>10393</v>
      </c>
      <c r="K915">
        <v>2</v>
      </c>
      <c r="L915">
        <v>6.7</v>
      </c>
      <c r="M915">
        <v>0</v>
      </c>
      <c r="N915">
        <v>13.6</v>
      </c>
      <c r="O915">
        <v>0</v>
      </c>
      <c r="P915">
        <v>1</v>
      </c>
      <c r="Q915">
        <v>0</v>
      </c>
      <c r="R915">
        <v>7.9</v>
      </c>
      <c r="S915">
        <v>0</v>
      </c>
      <c r="T915">
        <v>0</v>
      </c>
      <c r="U915">
        <v>16.600000000000001</v>
      </c>
      <c r="V915">
        <v>8.4</v>
      </c>
      <c r="W915">
        <v>0</v>
      </c>
      <c r="X915">
        <v>0</v>
      </c>
      <c r="Y915">
        <v>13.5</v>
      </c>
      <c r="Z915">
        <v>0</v>
      </c>
      <c r="AA915">
        <v>20.399999999999999</v>
      </c>
      <c r="AB915">
        <v>0</v>
      </c>
      <c r="AC915">
        <v>20.5</v>
      </c>
      <c r="AD915">
        <v>0</v>
      </c>
      <c r="AE915">
        <v>15.9</v>
      </c>
      <c r="AF915">
        <v>16.2</v>
      </c>
      <c r="AG915">
        <v>0</v>
      </c>
      <c r="AH915">
        <v>16.7</v>
      </c>
      <c r="AI915">
        <v>1</v>
      </c>
      <c r="AJ915">
        <v>8.6</v>
      </c>
      <c r="AK915">
        <v>0</v>
      </c>
      <c r="AL915">
        <v>0</v>
      </c>
      <c r="AM915">
        <v>0</v>
      </c>
      <c r="AN915">
        <v>13.6</v>
      </c>
      <c r="AO915">
        <v>0</v>
      </c>
      <c r="AP915">
        <v>6.8</v>
      </c>
      <c r="AQ915">
        <v>6.9</v>
      </c>
      <c r="AR915">
        <v>0</v>
      </c>
      <c r="AS915">
        <v>0</v>
      </c>
      <c r="AT915">
        <v>0</v>
      </c>
      <c r="AU915">
        <v>0</v>
      </c>
      <c r="AV915">
        <v>8.5</v>
      </c>
      <c r="AW915">
        <v>8.6999999999999993</v>
      </c>
      <c r="AX915">
        <v>7</v>
      </c>
      <c r="AY915">
        <v>0</v>
      </c>
      <c r="AZ915">
        <v>20.3</v>
      </c>
      <c r="BA915">
        <v>0</v>
      </c>
      <c r="BB915">
        <v>6.8</v>
      </c>
      <c r="BC915">
        <v>1</v>
      </c>
      <c r="BD915">
        <v>0</v>
      </c>
      <c r="BE915">
        <v>8</v>
      </c>
      <c r="BF915">
        <v>16.3</v>
      </c>
      <c r="BG915">
        <v>16.5</v>
      </c>
      <c r="BH915">
        <v>0</v>
      </c>
      <c r="BI915">
        <v>1</v>
      </c>
      <c r="BJ915">
        <v>0</v>
      </c>
      <c r="BK915">
        <v>0</v>
      </c>
    </row>
    <row r="916" spans="1:63" x14ac:dyDescent="0.25">
      <c r="A916">
        <v>10</v>
      </c>
      <c r="B916" s="1">
        <v>10305</v>
      </c>
      <c r="C916" t="s">
        <v>777</v>
      </c>
      <c r="D916" t="s">
        <v>1742</v>
      </c>
      <c r="E916">
        <v>3</v>
      </c>
      <c r="F916" t="s">
        <v>13367</v>
      </c>
      <c r="G916">
        <v>220104005</v>
      </c>
      <c r="H916">
        <v>220104</v>
      </c>
      <c r="I916" t="s">
        <v>13768</v>
      </c>
      <c r="J916" t="s">
        <v>10393</v>
      </c>
      <c r="K916">
        <v>3</v>
      </c>
      <c r="L916">
        <v>6.7</v>
      </c>
      <c r="M916">
        <v>0</v>
      </c>
      <c r="N916">
        <v>13.6</v>
      </c>
      <c r="O916">
        <v>0</v>
      </c>
      <c r="P916">
        <v>1</v>
      </c>
      <c r="Q916">
        <v>0</v>
      </c>
      <c r="R916">
        <v>7.9</v>
      </c>
      <c r="S916">
        <v>0</v>
      </c>
      <c r="T916">
        <v>0</v>
      </c>
      <c r="U916">
        <v>16.600000000000001</v>
      </c>
      <c r="V916">
        <v>8.4</v>
      </c>
      <c r="W916">
        <v>0</v>
      </c>
      <c r="X916">
        <v>0</v>
      </c>
      <c r="Y916">
        <v>13.5</v>
      </c>
      <c r="Z916">
        <v>0</v>
      </c>
      <c r="AA916">
        <v>13.6</v>
      </c>
      <c r="AB916">
        <v>0</v>
      </c>
      <c r="AC916">
        <v>20.5</v>
      </c>
      <c r="AD916">
        <v>0</v>
      </c>
      <c r="AE916">
        <v>0</v>
      </c>
      <c r="AF916">
        <v>0</v>
      </c>
      <c r="AG916">
        <v>51.5</v>
      </c>
      <c r="AH916">
        <v>0</v>
      </c>
      <c r="AI916">
        <v>1</v>
      </c>
      <c r="AJ916">
        <v>54.3</v>
      </c>
      <c r="AK916">
        <v>0</v>
      </c>
      <c r="AL916">
        <v>0</v>
      </c>
      <c r="AM916">
        <v>0</v>
      </c>
      <c r="AN916">
        <v>6.8</v>
      </c>
      <c r="AO916">
        <v>0</v>
      </c>
      <c r="AP916">
        <v>6.8</v>
      </c>
      <c r="AQ916">
        <v>6.9</v>
      </c>
      <c r="AR916">
        <v>0</v>
      </c>
      <c r="AS916">
        <v>0</v>
      </c>
      <c r="AT916">
        <v>0</v>
      </c>
      <c r="AU916">
        <v>0</v>
      </c>
      <c r="AV916">
        <v>8.5</v>
      </c>
      <c r="AW916">
        <v>8.6999999999999993</v>
      </c>
      <c r="AX916">
        <v>7</v>
      </c>
      <c r="AY916">
        <v>0</v>
      </c>
      <c r="AZ916">
        <v>20.3</v>
      </c>
      <c r="BA916">
        <v>0</v>
      </c>
      <c r="BB916">
        <v>6.8</v>
      </c>
      <c r="BC916">
        <v>1</v>
      </c>
      <c r="BD916">
        <v>0</v>
      </c>
      <c r="BE916">
        <v>8</v>
      </c>
      <c r="BF916">
        <v>8.1</v>
      </c>
      <c r="BG916">
        <v>16.5</v>
      </c>
      <c r="BH916">
        <v>0</v>
      </c>
      <c r="BI916">
        <v>1</v>
      </c>
      <c r="BJ916">
        <v>0</v>
      </c>
      <c r="BK916">
        <v>0</v>
      </c>
    </row>
    <row r="917" spans="1:63" x14ac:dyDescent="0.25">
      <c r="A917">
        <v>10</v>
      </c>
      <c r="B917" s="1">
        <v>10305</v>
      </c>
      <c r="C917" t="s">
        <v>777</v>
      </c>
      <c r="D917" t="s">
        <v>1742</v>
      </c>
      <c r="E917">
        <v>4</v>
      </c>
      <c r="F917" t="s">
        <v>13369</v>
      </c>
      <c r="G917">
        <v>220104005</v>
      </c>
      <c r="H917">
        <v>220104</v>
      </c>
      <c r="I917" t="s">
        <v>13768</v>
      </c>
      <c r="J917" t="s">
        <v>10393</v>
      </c>
      <c r="K917">
        <v>4</v>
      </c>
      <c r="L917">
        <v>0</v>
      </c>
      <c r="M917">
        <v>0</v>
      </c>
      <c r="N917">
        <v>0</v>
      </c>
      <c r="O917">
        <v>0</v>
      </c>
      <c r="P917">
        <v>1</v>
      </c>
      <c r="Q917">
        <v>0</v>
      </c>
      <c r="R917">
        <v>0</v>
      </c>
      <c r="S917">
        <v>0</v>
      </c>
      <c r="T917">
        <v>0</v>
      </c>
      <c r="U917">
        <v>0</v>
      </c>
      <c r="V917">
        <v>1</v>
      </c>
      <c r="W917">
        <v>0</v>
      </c>
      <c r="X917">
        <v>0</v>
      </c>
      <c r="Y917">
        <v>0</v>
      </c>
      <c r="Z917">
        <v>0</v>
      </c>
      <c r="AA917">
        <v>6.8</v>
      </c>
      <c r="AB917">
        <v>0</v>
      </c>
      <c r="AC917">
        <v>1</v>
      </c>
      <c r="AD917">
        <v>0</v>
      </c>
      <c r="AE917">
        <v>0</v>
      </c>
      <c r="AF917">
        <v>0</v>
      </c>
      <c r="AG917">
        <v>0</v>
      </c>
      <c r="AH917">
        <v>0</v>
      </c>
      <c r="AI917">
        <v>1</v>
      </c>
      <c r="AJ917">
        <v>0</v>
      </c>
      <c r="AK917">
        <v>0</v>
      </c>
      <c r="AL917">
        <v>0</v>
      </c>
      <c r="AM917">
        <v>0</v>
      </c>
      <c r="AN917">
        <v>6.8</v>
      </c>
      <c r="AO917">
        <v>0</v>
      </c>
      <c r="AP917">
        <v>1</v>
      </c>
      <c r="AQ917">
        <v>0</v>
      </c>
      <c r="AR917">
        <v>0</v>
      </c>
      <c r="AS917">
        <v>0</v>
      </c>
      <c r="AT917">
        <v>0</v>
      </c>
      <c r="AU917">
        <v>0</v>
      </c>
      <c r="AV917">
        <v>1</v>
      </c>
      <c r="AW917">
        <v>0</v>
      </c>
      <c r="AX917">
        <v>0</v>
      </c>
      <c r="AY917">
        <v>0</v>
      </c>
      <c r="AZ917">
        <v>0</v>
      </c>
      <c r="BA917">
        <v>0</v>
      </c>
      <c r="BB917">
        <v>0</v>
      </c>
      <c r="BC917">
        <v>1</v>
      </c>
      <c r="BD917">
        <v>0</v>
      </c>
      <c r="BE917">
        <v>0</v>
      </c>
      <c r="BF917">
        <v>8.1</v>
      </c>
      <c r="BG917">
        <v>0</v>
      </c>
      <c r="BH917">
        <v>0</v>
      </c>
      <c r="BI917">
        <v>1</v>
      </c>
      <c r="BJ917">
        <v>0</v>
      </c>
      <c r="BK917">
        <v>0</v>
      </c>
    </row>
    <row r="918" spans="1:63" x14ac:dyDescent="0.25">
      <c r="A918">
        <v>10</v>
      </c>
      <c r="B918" s="1">
        <v>10306</v>
      </c>
      <c r="C918" t="s">
        <v>777</v>
      </c>
      <c r="D918" t="s">
        <v>1745</v>
      </c>
      <c r="E918">
        <v>1</v>
      </c>
      <c r="F918" t="s">
        <v>13767</v>
      </c>
      <c r="G918">
        <v>220104005</v>
      </c>
      <c r="H918">
        <v>220104</v>
      </c>
      <c r="I918" t="s">
        <v>13768</v>
      </c>
      <c r="J918" t="s">
        <v>10393</v>
      </c>
      <c r="K918">
        <v>1</v>
      </c>
      <c r="L918">
        <v>0</v>
      </c>
      <c r="M918">
        <v>0</v>
      </c>
      <c r="N918">
        <v>0</v>
      </c>
      <c r="O918">
        <v>0</v>
      </c>
      <c r="P918">
        <v>1</v>
      </c>
      <c r="Q918">
        <v>0</v>
      </c>
      <c r="R918">
        <v>0</v>
      </c>
      <c r="S918">
        <v>0</v>
      </c>
      <c r="T918">
        <v>0</v>
      </c>
      <c r="U918">
        <v>0</v>
      </c>
      <c r="V918">
        <v>1</v>
      </c>
      <c r="W918">
        <v>0</v>
      </c>
      <c r="X918">
        <v>0</v>
      </c>
      <c r="Y918">
        <v>0</v>
      </c>
      <c r="Z918">
        <v>0</v>
      </c>
      <c r="AA918">
        <v>0</v>
      </c>
      <c r="AB918">
        <v>0</v>
      </c>
      <c r="AC918">
        <v>1</v>
      </c>
      <c r="AD918">
        <v>0</v>
      </c>
      <c r="AE918">
        <v>0</v>
      </c>
      <c r="AF918">
        <v>0</v>
      </c>
      <c r="AG918">
        <v>0</v>
      </c>
      <c r="AH918">
        <v>0</v>
      </c>
      <c r="AI918">
        <v>1</v>
      </c>
      <c r="AJ918">
        <v>0</v>
      </c>
      <c r="AK918">
        <v>0</v>
      </c>
      <c r="AL918">
        <v>0</v>
      </c>
      <c r="AM918">
        <v>0</v>
      </c>
      <c r="AN918">
        <v>0</v>
      </c>
      <c r="AO918">
        <v>0</v>
      </c>
      <c r="AP918">
        <v>1</v>
      </c>
      <c r="AQ918">
        <v>0</v>
      </c>
      <c r="AR918">
        <v>0</v>
      </c>
      <c r="AS918">
        <v>0</v>
      </c>
      <c r="AT918">
        <v>0</v>
      </c>
      <c r="AU918">
        <v>0</v>
      </c>
      <c r="AV918">
        <v>1</v>
      </c>
      <c r="AW918">
        <v>0</v>
      </c>
      <c r="AX918">
        <v>0</v>
      </c>
      <c r="AY918">
        <v>0</v>
      </c>
      <c r="AZ918">
        <v>0</v>
      </c>
      <c r="BA918">
        <v>0</v>
      </c>
      <c r="BB918">
        <v>0</v>
      </c>
      <c r="BC918">
        <v>1</v>
      </c>
      <c r="BD918">
        <v>0</v>
      </c>
      <c r="BE918">
        <v>0</v>
      </c>
      <c r="BF918">
        <v>0</v>
      </c>
      <c r="BG918">
        <v>0</v>
      </c>
      <c r="BH918">
        <v>0</v>
      </c>
      <c r="BI918">
        <v>1</v>
      </c>
      <c r="BJ918">
        <v>0</v>
      </c>
      <c r="BK918">
        <v>0</v>
      </c>
    </row>
    <row r="919" spans="1:63" x14ac:dyDescent="0.25">
      <c r="A919">
        <v>10</v>
      </c>
      <c r="B919" s="1">
        <v>10306</v>
      </c>
      <c r="C919" t="s">
        <v>777</v>
      </c>
      <c r="D919" t="s">
        <v>1745</v>
      </c>
      <c r="E919">
        <v>2</v>
      </c>
      <c r="F919" t="s">
        <v>13769</v>
      </c>
      <c r="G919">
        <v>220104005</v>
      </c>
      <c r="H919">
        <v>220104</v>
      </c>
      <c r="I919" t="s">
        <v>13768</v>
      </c>
      <c r="J919" t="s">
        <v>10393</v>
      </c>
      <c r="K919">
        <v>2</v>
      </c>
      <c r="L919">
        <v>0</v>
      </c>
      <c r="M919">
        <v>0</v>
      </c>
      <c r="N919">
        <v>0</v>
      </c>
      <c r="O919">
        <v>12.2</v>
      </c>
      <c r="P919">
        <v>1</v>
      </c>
      <c r="Q919">
        <v>12.4</v>
      </c>
      <c r="R919">
        <v>0</v>
      </c>
      <c r="S919">
        <v>27.1</v>
      </c>
      <c r="T919">
        <v>0</v>
      </c>
      <c r="U919">
        <v>0</v>
      </c>
      <c r="V919">
        <v>1</v>
      </c>
      <c r="W919">
        <v>0</v>
      </c>
      <c r="X919">
        <v>13.1</v>
      </c>
      <c r="Y919">
        <v>0</v>
      </c>
      <c r="Z919">
        <v>11.9</v>
      </c>
      <c r="AA919">
        <v>36.200000000000003</v>
      </c>
      <c r="AB919">
        <v>12.2</v>
      </c>
      <c r="AC919">
        <v>12.3</v>
      </c>
      <c r="AD919">
        <v>12.4</v>
      </c>
      <c r="AE919">
        <v>13.4</v>
      </c>
      <c r="AF919">
        <v>0</v>
      </c>
      <c r="AG919">
        <v>0</v>
      </c>
      <c r="AH919">
        <v>0</v>
      </c>
      <c r="AI919">
        <v>28.5</v>
      </c>
      <c r="AJ919">
        <v>0</v>
      </c>
      <c r="AK919">
        <v>13.1</v>
      </c>
      <c r="AL919">
        <v>0</v>
      </c>
      <c r="AM919">
        <v>11.9</v>
      </c>
      <c r="AN919">
        <v>0</v>
      </c>
      <c r="AO919">
        <v>24.3</v>
      </c>
      <c r="AP919">
        <v>1</v>
      </c>
      <c r="AQ919">
        <v>37.200000000000003</v>
      </c>
      <c r="AR919">
        <v>53.8</v>
      </c>
      <c r="AS919">
        <v>0</v>
      </c>
      <c r="AT919">
        <v>0</v>
      </c>
      <c r="AU919">
        <v>14.1</v>
      </c>
      <c r="AV919">
        <v>14.3</v>
      </c>
      <c r="AW919">
        <v>29.1</v>
      </c>
      <c r="AX919">
        <v>0</v>
      </c>
      <c r="AY919">
        <v>0</v>
      </c>
      <c r="AZ919">
        <v>11.9</v>
      </c>
      <c r="BA919">
        <v>36.200000000000003</v>
      </c>
      <c r="BB919">
        <v>12.2</v>
      </c>
      <c r="BC919">
        <v>1</v>
      </c>
      <c r="BD919">
        <v>0</v>
      </c>
      <c r="BE919">
        <v>27</v>
      </c>
      <c r="BF919">
        <v>0</v>
      </c>
      <c r="BG919">
        <v>0</v>
      </c>
      <c r="BH919">
        <v>0</v>
      </c>
      <c r="BI919">
        <v>1</v>
      </c>
      <c r="BJ919">
        <v>14.6</v>
      </c>
      <c r="BK919">
        <v>0</v>
      </c>
    </row>
    <row r="920" spans="1:63" x14ac:dyDescent="0.25">
      <c r="A920">
        <v>10</v>
      </c>
      <c r="B920" s="1">
        <v>10306</v>
      </c>
      <c r="C920" t="s">
        <v>777</v>
      </c>
      <c r="D920" t="s">
        <v>1745</v>
      </c>
      <c r="E920">
        <v>3</v>
      </c>
      <c r="F920" t="s">
        <v>13367</v>
      </c>
      <c r="G920">
        <v>220104005</v>
      </c>
      <c r="H920">
        <v>220104</v>
      </c>
      <c r="I920" t="s">
        <v>13768</v>
      </c>
      <c r="J920" t="s">
        <v>10393</v>
      </c>
      <c r="K920">
        <v>3</v>
      </c>
      <c r="L920">
        <v>0</v>
      </c>
      <c r="M920">
        <v>0</v>
      </c>
      <c r="N920">
        <v>0</v>
      </c>
      <c r="O920">
        <v>12.2</v>
      </c>
      <c r="P920">
        <v>1</v>
      </c>
      <c r="Q920">
        <v>12.4</v>
      </c>
      <c r="R920">
        <v>0</v>
      </c>
      <c r="S920">
        <v>27.1</v>
      </c>
      <c r="T920">
        <v>0</v>
      </c>
      <c r="U920">
        <v>0</v>
      </c>
      <c r="V920">
        <v>1</v>
      </c>
      <c r="W920">
        <v>0</v>
      </c>
      <c r="X920">
        <v>13.1</v>
      </c>
      <c r="Y920">
        <v>0</v>
      </c>
      <c r="Z920">
        <v>11.9</v>
      </c>
      <c r="AA920">
        <v>36.200000000000003</v>
      </c>
      <c r="AB920">
        <v>12.2</v>
      </c>
      <c r="AC920">
        <v>12.3</v>
      </c>
      <c r="AD920">
        <v>12.4</v>
      </c>
      <c r="AE920">
        <v>13.4</v>
      </c>
      <c r="AF920">
        <v>0</v>
      </c>
      <c r="AG920">
        <v>0</v>
      </c>
      <c r="AH920">
        <v>0</v>
      </c>
      <c r="AI920">
        <v>28.5</v>
      </c>
      <c r="AJ920">
        <v>0</v>
      </c>
      <c r="AK920">
        <v>13.1</v>
      </c>
      <c r="AL920">
        <v>0</v>
      </c>
      <c r="AM920">
        <v>11.9</v>
      </c>
      <c r="AN920">
        <v>0</v>
      </c>
      <c r="AO920">
        <v>24.3</v>
      </c>
      <c r="AP920">
        <v>1</v>
      </c>
      <c r="AQ920">
        <v>37.200000000000003</v>
      </c>
      <c r="AR920">
        <v>53.8</v>
      </c>
      <c r="AS920">
        <v>0</v>
      </c>
      <c r="AT920">
        <v>0</v>
      </c>
      <c r="AU920">
        <v>14.1</v>
      </c>
      <c r="AV920">
        <v>14.3</v>
      </c>
      <c r="AW920">
        <v>29.1</v>
      </c>
      <c r="AX920">
        <v>0</v>
      </c>
      <c r="AY920">
        <v>0</v>
      </c>
      <c r="AZ920">
        <v>11.9</v>
      </c>
      <c r="BA920">
        <v>36.200000000000003</v>
      </c>
      <c r="BB920">
        <v>12.2</v>
      </c>
      <c r="BC920">
        <v>1</v>
      </c>
      <c r="BD920">
        <v>0</v>
      </c>
      <c r="BE920">
        <v>27</v>
      </c>
      <c r="BF920">
        <v>0</v>
      </c>
      <c r="BG920">
        <v>0</v>
      </c>
      <c r="BH920">
        <v>0</v>
      </c>
      <c r="BI920">
        <v>1</v>
      </c>
      <c r="BJ920">
        <v>14.6</v>
      </c>
      <c r="BK920">
        <v>0</v>
      </c>
    </row>
    <row r="921" spans="1:63" x14ac:dyDescent="0.25">
      <c r="A921">
        <v>10</v>
      </c>
      <c r="B921" s="1">
        <v>10306</v>
      </c>
      <c r="C921" t="s">
        <v>777</v>
      </c>
      <c r="D921" t="s">
        <v>1745</v>
      </c>
      <c r="E921">
        <v>4</v>
      </c>
      <c r="F921" t="s">
        <v>13369</v>
      </c>
      <c r="G921">
        <v>220104005</v>
      </c>
      <c r="H921">
        <v>220104</v>
      </c>
      <c r="I921" t="s">
        <v>13768</v>
      </c>
      <c r="J921" t="s">
        <v>10393</v>
      </c>
      <c r="K921">
        <v>4</v>
      </c>
      <c r="L921">
        <v>0</v>
      </c>
      <c r="M921">
        <v>0</v>
      </c>
      <c r="N921">
        <v>0</v>
      </c>
      <c r="O921">
        <v>0</v>
      </c>
      <c r="P921">
        <v>1</v>
      </c>
      <c r="Q921">
        <v>0</v>
      </c>
      <c r="R921">
        <v>0</v>
      </c>
      <c r="S921">
        <v>0</v>
      </c>
      <c r="T921">
        <v>0</v>
      </c>
      <c r="U921">
        <v>0</v>
      </c>
      <c r="V921">
        <v>1</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P921">
        <v>1</v>
      </c>
      <c r="AQ921">
        <v>0</v>
      </c>
      <c r="AR921">
        <v>0</v>
      </c>
      <c r="AS921">
        <v>0</v>
      </c>
      <c r="AT921">
        <v>0</v>
      </c>
      <c r="AU921">
        <v>0</v>
      </c>
      <c r="AV921">
        <v>1</v>
      </c>
      <c r="AW921">
        <v>0</v>
      </c>
      <c r="AX921">
        <v>0</v>
      </c>
      <c r="AY921">
        <v>0</v>
      </c>
      <c r="AZ921">
        <v>0</v>
      </c>
      <c r="BA921">
        <v>0</v>
      </c>
      <c r="BB921">
        <v>0</v>
      </c>
      <c r="BC921">
        <v>1</v>
      </c>
      <c r="BD921">
        <v>0</v>
      </c>
      <c r="BE921">
        <v>0</v>
      </c>
      <c r="BF921">
        <v>0</v>
      </c>
      <c r="BG921">
        <v>0</v>
      </c>
      <c r="BH921">
        <v>0</v>
      </c>
      <c r="BI921">
        <v>1</v>
      </c>
      <c r="BJ921">
        <v>0</v>
      </c>
      <c r="BK921">
        <v>0</v>
      </c>
    </row>
    <row r="922" spans="1:63" x14ac:dyDescent="0.25">
      <c r="A922">
        <v>10</v>
      </c>
      <c r="B922" s="1">
        <v>10307</v>
      </c>
      <c r="C922" t="s">
        <v>777</v>
      </c>
      <c r="D922" t="s">
        <v>1748</v>
      </c>
      <c r="E922">
        <v>1</v>
      </c>
      <c r="F922" t="s">
        <v>13767</v>
      </c>
      <c r="G922">
        <v>220104005</v>
      </c>
      <c r="H922">
        <v>220104</v>
      </c>
      <c r="I922" t="s">
        <v>13768</v>
      </c>
      <c r="J922" t="s">
        <v>10393</v>
      </c>
      <c r="K922">
        <v>1</v>
      </c>
      <c r="L922">
        <v>0</v>
      </c>
      <c r="M922">
        <v>0</v>
      </c>
      <c r="N922">
        <v>9.5</v>
      </c>
      <c r="O922">
        <v>0</v>
      </c>
      <c r="P922">
        <v>1</v>
      </c>
      <c r="Q922">
        <v>0</v>
      </c>
      <c r="R922">
        <v>0</v>
      </c>
      <c r="S922">
        <v>0</v>
      </c>
      <c r="T922">
        <v>9.5</v>
      </c>
      <c r="U922">
        <v>0</v>
      </c>
      <c r="V922">
        <v>1</v>
      </c>
      <c r="W922">
        <v>0</v>
      </c>
      <c r="X922">
        <v>0</v>
      </c>
      <c r="Y922">
        <v>0</v>
      </c>
      <c r="Z922">
        <v>0</v>
      </c>
      <c r="AA922">
        <v>0</v>
      </c>
      <c r="AB922">
        <v>0</v>
      </c>
      <c r="AC922">
        <v>1</v>
      </c>
      <c r="AD922">
        <v>0</v>
      </c>
      <c r="AE922">
        <v>0</v>
      </c>
      <c r="AF922">
        <v>0</v>
      </c>
      <c r="AG922">
        <v>0</v>
      </c>
      <c r="AH922">
        <v>0</v>
      </c>
      <c r="AI922">
        <v>1</v>
      </c>
      <c r="AJ922">
        <v>0</v>
      </c>
      <c r="AK922">
        <v>0</v>
      </c>
      <c r="AL922">
        <v>0</v>
      </c>
      <c r="AM922">
        <v>9.5</v>
      </c>
      <c r="AN922">
        <v>0</v>
      </c>
      <c r="AO922">
        <v>0</v>
      </c>
      <c r="AP922">
        <v>1</v>
      </c>
      <c r="AQ922">
        <v>0</v>
      </c>
      <c r="AR922">
        <v>0</v>
      </c>
      <c r="AS922">
        <v>0</v>
      </c>
      <c r="AT922">
        <v>0</v>
      </c>
      <c r="AU922">
        <v>0</v>
      </c>
      <c r="AV922">
        <v>1</v>
      </c>
      <c r="AW922">
        <v>0</v>
      </c>
      <c r="AX922">
        <v>9.5</v>
      </c>
      <c r="AY922">
        <v>0</v>
      </c>
      <c r="AZ922">
        <v>0</v>
      </c>
      <c r="BA922">
        <v>0</v>
      </c>
      <c r="BB922">
        <v>0</v>
      </c>
      <c r="BC922">
        <v>1</v>
      </c>
      <c r="BD922">
        <v>0</v>
      </c>
      <c r="BE922">
        <v>0</v>
      </c>
      <c r="BF922">
        <v>0</v>
      </c>
      <c r="BG922">
        <v>0</v>
      </c>
      <c r="BH922">
        <v>0</v>
      </c>
      <c r="BI922">
        <v>1</v>
      </c>
      <c r="BJ922">
        <v>0</v>
      </c>
      <c r="BK922">
        <v>12.1</v>
      </c>
    </row>
    <row r="923" spans="1:63" x14ac:dyDescent="0.25">
      <c r="A923">
        <v>10</v>
      </c>
      <c r="B923" s="1">
        <v>10307</v>
      </c>
      <c r="C923" t="s">
        <v>777</v>
      </c>
      <c r="D923" t="s">
        <v>1748</v>
      </c>
      <c r="E923">
        <v>2</v>
      </c>
      <c r="F923" t="s">
        <v>13769</v>
      </c>
      <c r="G923">
        <v>220104005</v>
      </c>
      <c r="H923">
        <v>220104</v>
      </c>
      <c r="I923" t="s">
        <v>13768</v>
      </c>
      <c r="J923" t="s">
        <v>10393</v>
      </c>
      <c r="K923">
        <v>2</v>
      </c>
      <c r="L923">
        <v>0</v>
      </c>
      <c r="M923">
        <v>0</v>
      </c>
      <c r="N923">
        <v>28.5</v>
      </c>
      <c r="O923">
        <v>0</v>
      </c>
      <c r="P923">
        <v>9.5</v>
      </c>
      <c r="Q923">
        <v>0</v>
      </c>
      <c r="R923">
        <v>0</v>
      </c>
      <c r="S923">
        <v>0</v>
      </c>
      <c r="T923">
        <v>24.1</v>
      </c>
      <c r="U923">
        <v>12.3</v>
      </c>
      <c r="V923">
        <v>1</v>
      </c>
      <c r="W923">
        <v>12.7</v>
      </c>
      <c r="X923">
        <v>0</v>
      </c>
      <c r="Y923">
        <v>0</v>
      </c>
      <c r="Z923">
        <v>9.5</v>
      </c>
      <c r="AA923">
        <v>9.5</v>
      </c>
      <c r="AB923">
        <v>0</v>
      </c>
      <c r="AC923">
        <v>1</v>
      </c>
      <c r="AD923">
        <v>9.5</v>
      </c>
      <c r="AE923">
        <v>0</v>
      </c>
      <c r="AF923">
        <v>0</v>
      </c>
      <c r="AG923">
        <v>12.1</v>
      </c>
      <c r="AH923">
        <v>0</v>
      </c>
      <c r="AI923">
        <v>1</v>
      </c>
      <c r="AJ923">
        <v>0</v>
      </c>
      <c r="AK923">
        <v>0</v>
      </c>
      <c r="AL923">
        <v>0</v>
      </c>
      <c r="AM923">
        <v>9.5</v>
      </c>
      <c r="AN923">
        <v>19</v>
      </c>
      <c r="AO923">
        <v>0</v>
      </c>
      <c r="AP923">
        <v>19</v>
      </c>
      <c r="AQ923">
        <v>9.5</v>
      </c>
      <c r="AR923">
        <v>0</v>
      </c>
      <c r="AS923">
        <v>0</v>
      </c>
      <c r="AT923">
        <v>0</v>
      </c>
      <c r="AU923">
        <v>12.4</v>
      </c>
      <c r="AV923">
        <v>12.6</v>
      </c>
      <c r="AW923">
        <v>0</v>
      </c>
      <c r="AX923">
        <v>19</v>
      </c>
      <c r="AY923">
        <v>9.5</v>
      </c>
      <c r="AZ923">
        <v>0</v>
      </c>
      <c r="BA923">
        <v>0</v>
      </c>
      <c r="BB923">
        <v>0</v>
      </c>
      <c r="BC923">
        <v>1</v>
      </c>
      <c r="BD923">
        <v>9.5</v>
      </c>
      <c r="BE923">
        <v>0</v>
      </c>
      <c r="BF923">
        <v>0</v>
      </c>
      <c r="BG923">
        <v>0</v>
      </c>
      <c r="BH923">
        <v>12.4</v>
      </c>
      <c r="BI923">
        <v>12.7</v>
      </c>
      <c r="BJ923">
        <v>0</v>
      </c>
      <c r="BK923">
        <v>24.1</v>
      </c>
    </row>
    <row r="924" spans="1:63" x14ac:dyDescent="0.25">
      <c r="A924">
        <v>10</v>
      </c>
      <c r="B924" s="1">
        <v>10307</v>
      </c>
      <c r="C924" t="s">
        <v>777</v>
      </c>
      <c r="D924" t="s">
        <v>1748</v>
      </c>
      <c r="E924">
        <v>3</v>
      </c>
      <c r="F924" t="s">
        <v>13367</v>
      </c>
      <c r="G924">
        <v>220104005</v>
      </c>
      <c r="H924">
        <v>220104</v>
      </c>
      <c r="I924" t="s">
        <v>13768</v>
      </c>
      <c r="J924" t="s">
        <v>10393</v>
      </c>
      <c r="K924">
        <v>3</v>
      </c>
      <c r="L924">
        <v>0</v>
      </c>
      <c r="M924">
        <v>0</v>
      </c>
      <c r="N924">
        <v>19</v>
      </c>
      <c r="O924">
        <v>0</v>
      </c>
      <c r="P924">
        <v>9.5</v>
      </c>
      <c r="Q924">
        <v>0</v>
      </c>
      <c r="R924">
        <v>0</v>
      </c>
      <c r="S924">
        <v>0</v>
      </c>
      <c r="T924">
        <v>12.1</v>
      </c>
      <c r="U924">
        <v>12.3</v>
      </c>
      <c r="V924">
        <v>1</v>
      </c>
      <c r="W924">
        <v>12.7</v>
      </c>
      <c r="X924">
        <v>0</v>
      </c>
      <c r="Y924">
        <v>0</v>
      </c>
      <c r="Z924">
        <v>9.5</v>
      </c>
      <c r="AA924">
        <v>9.5</v>
      </c>
      <c r="AB924">
        <v>0</v>
      </c>
      <c r="AC924">
        <v>1</v>
      </c>
      <c r="AD924">
        <v>9.5</v>
      </c>
      <c r="AE924">
        <v>0</v>
      </c>
      <c r="AF924">
        <v>0</v>
      </c>
      <c r="AG924">
        <v>12.1</v>
      </c>
      <c r="AH924">
        <v>0</v>
      </c>
      <c r="AI924">
        <v>1</v>
      </c>
      <c r="AJ924">
        <v>0</v>
      </c>
      <c r="AK924">
        <v>0</v>
      </c>
      <c r="AL924">
        <v>0</v>
      </c>
      <c r="AM924">
        <v>0</v>
      </c>
      <c r="AN924">
        <v>19</v>
      </c>
      <c r="AO924">
        <v>0</v>
      </c>
      <c r="AP924">
        <v>19</v>
      </c>
      <c r="AQ924">
        <v>9.5</v>
      </c>
      <c r="AR924">
        <v>0</v>
      </c>
      <c r="AS924">
        <v>0</v>
      </c>
      <c r="AT924">
        <v>0</v>
      </c>
      <c r="AU924">
        <v>12.4</v>
      </c>
      <c r="AV924">
        <v>12.6</v>
      </c>
      <c r="AW924">
        <v>0</v>
      </c>
      <c r="AX924">
        <v>9.5</v>
      </c>
      <c r="AY924">
        <v>9.5</v>
      </c>
      <c r="AZ924">
        <v>0</v>
      </c>
      <c r="BA924">
        <v>0</v>
      </c>
      <c r="BB924">
        <v>0</v>
      </c>
      <c r="BC924">
        <v>1</v>
      </c>
      <c r="BD924">
        <v>9.5</v>
      </c>
      <c r="BE924">
        <v>0</v>
      </c>
      <c r="BF924">
        <v>0</v>
      </c>
      <c r="BG924">
        <v>0</v>
      </c>
      <c r="BH924">
        <v>12.4</v>
      </c>
      <c r="BI924">
        <v>12.7</v>
      </c>
      <c r="BJ924">
        <v>0</v>
      </c>
      <c r="BK924">
        <v>12.1</v>
      </c>
    </row>
    <row r="925" spans="1:63" x14ac:dyDescent="0.25">
      <c r="A925">
        <v>10</v>
      </c>
      <c r="B925" s="1">
        <v>10307</v>
      </c>
      <c r="C925" t="s">
        <v>777</v>
      </c>
      <c r="D925" t="s">
        <v>1748</v>
      </c>
      <c r="E925">
        <v>4</v>
      </c>
      <c r="F925" t="s">
        <v>13369</v>
      </c>
      <c r="G925">
        <v>220104005</v>
      </c>
      <c r="H925">
        <v>220104</v>
      </c>
      <c r="I925" t="s">
        <v>13768</v>
      </c>
      <c r="J925" t="s">
        <v>10393</v>
      </c>
      <c r="K925">
        <v>4</v>
      </c>
      <c r="L925">
        <v>0</v>
      </c>
      <c r="M925">
        <v>0</v>
      </c>
      <c r="N925">
        <v>9.5</v>
      </c>
      <c r="O925">
        <v>0</v>
      </c>
      <c r="P925">
        <v>1</v>
      </c>
      <c r="Q925">
        <v>0</v>
      </c>
      <c r="R925">
        <v>0</v>
      </c>
      <c r="S925">
        <v>0</v>
      </c>
      <c r="T925">
        <v>12.1</v>
      </c>
      <c r="U925">
        <v>0</v>
      </c>
      <c r="V925">
        <v>1</v>
      </c>
      <c r="W925">
        <v>0</v>
      </c>
      <c r="X925">
        <v>0</v>
      </c>
      <c r="Y925">
        <v>0</v>
      </c>
      <c r="Z925">
        <v>0</v>
      </c>
      <c r="AA925">
        <v>0</v>
      </c>
      <c r="AB925">
        <v>0</v>
      </c>
      <c r="AC925">
        <v>1</v>
      </c>
      <c r="AD925">
        <v>0</v>
      </c>
      <c r="AE925">
        <v>0</v>
      </c>
      <c r="AF925">
        <v>0</v>
      </c>
      <c r="AG925">
        <v>0</v>
      </c>
      <c r="AH925">
        <v>0</v>
      </c>
      <c r="AI925">
        <v>1</v>
      </c>
      <c r="AJ925">
        <v>0</v>
      </c>
      <c r="AK925">
        <v>0</v>
      </c>
      <c r="AL925">
        <v>0</v>
      </c>
      <c r="AM925">
        <v>9.5</v>
      </c>
      <c r="AN925">
        <v>0</v>
      </c>
      <c r="AO925">
        <v>0</v>
      </c>
      <c r="AP925">
        <v>1</v>
      </c>
      <c r="AQ925">
        <v>0</v>
      </c>
      <c r="AR925">
        <v>0</v>
      </c>
      <c r="AS925">
        <v>0</v>
      </c>
      <c r="AT925">
        <v>0</v>
      </c>
      <c r="AU925">
        <v>0</v>
      </c>
      <c r="AV925">
        <v>1</v>
      </c>
      <c r="AW925">
        <v>0</v>
      </c>
      <c r="AX925">
        <v>9.5</v>
      </c>
      <c r="AY925">
        <v>0</v>
      </c>
      <c r="AZ925">
        <v>0</v>
      </c>
      <c r="BA925">
        <v>0</v>
      </c>
      <c r="BB925">
        <v>0</v>
      </c>
      <c r="BC925">
        <v>1</v>
      </c>
      <c r="BD925">
        <v>0</v>
      </c>
      <c r="BE925">
        <v>0</v>
      </c>
      <c r="BF925">
        <v>0</v>
      </c>
      <c r="BG925">
        <v>0</v>
      </c>
      <c r="BH925">
        <v>0</v>
      </c>
      <c r="BI925">
        <v>1</v>
      </c>
      <c r="BJ925">
        <v>0</v>
      </c>
      <c r="BK925">
        <v>12.1</v>
      </c>
    </row>
    <row r="926" spans="1:63" x14ac:dyDescent="0.25">
      <c r="A926">
        <v>10</v>
      </c>
      <c r="B926" s="1">
        <v>10401</v>
      </c>
      <c r="C926" t="s">
        <v>777</v>
      </c>
      <c r="D926" t="s">
        <v>1751</v>
      </c>
      <c r="E926">
        <v>1</v>
      </c>
      <c r="F926" t="s">
        <v>13767</v>
      </c>
      <c r="G926">
        <v>220104005</v>
      </c>
      <c r="H926">
        <v>220104</v>
      </c>
      <c r="I926" t="s">
        <v>13768</v>
      </c>
      <c r="J926" t="s">
        <v>10393</v>
      </c>
      <c r="K926">
        <v>1</v>
      </c>
      <c r="L926">
        <v>0</v>
      </c>
      <c r="M926">
        <v>0</v>
      </c>
      <c r="N926">
        <v>0</v>
      </c>
      <c r="O926">
        <v>0</v>
      </c>
      <c r="P926">
        <v>1</v>
      </c>
      <c r="Q926">
        <v>0</v>
      </c>
      <c r="R926">
        <v>0</v>
      </c>
      <c r="S926">
        <v>0</v>
      </c>
      <c r="T926">
        <v>0</v>
      </c>
      <c r="U926">
        <v>0</v>
      </c>
      <c r="V926">
        <v>1</v>
      </c>
      <c r="W926">
        <v>0</v>
      </c>
      <c r="X926">
        <v>0</v>
      </c>
      <c r="Y926">
        <v>0</v>
      </c>
      <c r="Z926">
        <v>0</v>
      </c>
      <c r="AA926">
        <v>0</v>
      </c>
      <c r="AB926">
        <v>0</v>
      </c>
      <c r="AC926">
        <v>1</v>
      </c>
      <c r="AD926">
        <v>0</v>
      </c>
      <c r="AE926">
        <v>0</v>
      </c>
      <c r="AF926">
        <v>0</v>
      </c>
      <c r="AG926">
        <v>14.6</v>
      </c>
      <c r="AH926">
        <v>0</v>
      </c>
      <c r="AI926">
        <v>1</v>
      </c>
      <c r="AJ926">
        <v>0</v>
      </c>
      <c r="AK926">
        <v>0</v>
      </c>
      <c r="AL926">
        <v>0</v>
      </c>
      <c r="AM926">
        <v>0</v>
      </c>
      <c r="AN926">
        <v>0</v>
      </c>
      <c r="AO926">
        <v>0</v>
      </c>
      <c r="AP926">
        <v>1</v>
      </c>
      <c r="AQ926">
        <v>0</v>
      </c>
      <c r="AR926">
        <v>0</v>
      </c>
      <c r="AS926">
        <v>0</v>
      </c>
      <c r="AT926">
        <v>0</v>
      </c>
      <c r="AU926">
        <v>0</v>
      </c>
      <c r="AV926">
        <v>1</v>
      </c>
      <c r="AW926">
        <v>0</v>
      </c>
      <c r="AX926">
        <v>0</v>
      </c>
      <c r="AY926">
        <v>0</v>
      </c>
      <c r="AZ926">
        <v>0</v>
      </c>
      <c r="BA926">
        <v>0</v>
      </c>
      <c r="BB926">
        <v>0</v>
      </c>
      <c r="BC926">
        <v>1</v>
      </c>
      <c r="BD926">
        <v>0</v>
      </c>
      <c r="BE926">
        <v>0</v>
      </c>
      <c r="BF926">
        <v>0</v>
      </c>
      <c r="BG926">
        <v>0</v>
      </c>
      <c r="BH926">
        <v>44.3</v>
      </c>
      <c r="BI926">
        <v>1</v>
      </c>
      <c r="BJ926">
        <v>0</v>
      </c>
      <c r="BK926">
        <v>0</v>
      </c>
    </row>
    <row r="927" spans="1:63" x14ac:dyDescent="0.25">
      <c r="A927">
        <v>10</v>
      </c>
      <c r="B927" s="1">
        <v>10401</v>
      </c>
      <c r="C927" t="s">
        <v>777</v>
      </c>
      <c r="D927" t="s">
        <v>1751</v>
      </c>
      <c r="E927">
        <v>2</v>
      </c>
      <c r="F927" t="s">
        <v>13769</v>
      </c>
      <c r="G927">
        <v>220104005</v>
      </c>
      <c r="H927">
        <v>220104</v>
      </c>
      <c r="I927" t="s">
        <v>13768</v>
      </c>
      <c r="J927" t="s">
        <v>10393</v>
      </c>
      <c r="K927">
        <v>2</v>
      </c>
      <c r="L927">
        <v>0</v>
      </c>
      <c r="M927">
        <v>0</v>
      </c>
      <c r="N927">
        <v>0</v>
      </c>
      <c r="O927">
        <v>0</v>
      </c>
      <c r="P927">
        <v>1</v>
      </c>
      <c r="Q927">
        <v>0</v>
      </c>
      <c r="R927">
        <v>0</v>
      </c>
      <c r="S927">
        <v>0</v>
      </c>
      <c r="T927">
        <v>0</v>
      </c>
      <c r="U927">
        <v>0</v>
      </c>
      <c r="V927">
        <v>1</v>
      </c>
      <c r="W927">
        <v>14.9</v>
      </c>
      <c r="X927">
        <v>0</v>
      </c>
      <c r="Y927">
        <v>0</v>
      </c>
      <c r="Z927">
        <v>19.2</v>
      </c>
      <c r="AA927">
        <v>0</v>
      </c>
      <c r="AB927">
        <v>0</v>
      </c>
      <c r="AC927">
        <v>1</v>
      </c>
      <c r="AD927">
        <v>0</v>
      </c>
      <c r="AE927">
        <v>14.4</v>
      </c>
      <c r="AF927">
        <v>0</v>
      </c>
      <c r="AG927">
        <v>14.6</v>
      </c>
      <c r="AH927">
        <v>0</v>
      </c>
      <c r="AI927">
        <v>1</v>
      </c>
      <c r="AJ927">
        <v>0</v>
      </c>
      <c r="AK927">
        <v>0</v>
      </c>
      <c r="AL927">
        <v>0</v>
      </c>
      <c r="AM927">
        <v>0</v>
      </c>
      <c r="AN927">
        <v>19.5</v>
      </c>
      <c r="AO927">
        <v>0</v>
      </c>
      <c r="AP927">
        <v>1</v>
      </c>
      <c r="AQ927">
        <v>20</v>
      </c>
      <c r="AR927">
        <v>0</v>
      </c>
      <c r="AS927">
        <v>0</v>
      </c>
      <c r="AT927">
        <v>0</v>
      </c>
      <c r="AU927">
        <v>0</v>
      </c>
      <c r="AV927">
        <v>1</v>
      </c>
      <c r="AW927">
        <v>0</v>
      </c>
      <c r="AX927">
        <v>19.899999999999999</v>
      </c>
      <c r="AY927">
        <v>0</v>
      </c>
      <c r="AZ927">
        <v>0</v>
      </c>
      <c r="BA927">
        <v>0</v>
      </c>
      <c r="BB927">
        <v>0</v>
      </c>
      <c r="BC927">
        <v>1</v>
      </c>
      <c r="BD927">
        <v>0</v>
      </c>
      <c r="BE927">
        <v>0</v>
      </c>
      <c r="BF927">
        <v>0</v>
      </c>
      <c r="BG927">
        <v>0</v>
      </c>
      <c r="BH927">
        <v>14.8</v>
      </c>
      <c r="BI927">
        <v>1</v>
      </c>
      <c r="BJ927">
        <v>0</v>
      </c>
      <c r="BK927">
        <v>0</v>
      </c>
    </row>
    <row r="928" spans="1:63" x14ac:dyDescent="0.25">
      <c r="A928">
        <v>10</v>
      </c>
      <c r="B928" s="1">
        <v>10401</v>
      </c>
      <c r="C928" t="s">
        <v>777</v>
      </c>
      <c r="D928" t="s">
        <v>1751</v>
      </c>
      <c r="E928">
        <v>3</v>
      </c>
      <c r="F928" t="s">
        <v>13367</v>
      </c>
      <c r="G928">
        <v>220104005</v>
      </c>
      <c r="H928">
        <v>220104</v>
      </c>
      <c r="I928" t="s">
        <v>13768</v>
      </c>
      <c r="J928" t="s">
        <v>10393</v>
      </c>
      <c r="K928">
        <v>3</v>
      </c>
      <c r="L928">
        <v>0</v>
      </c>
      <c r="M928">
        <v>0</v>
      </c>
      <c r="N928">
        <v>0</v>
      </c>
      <c r="O928">
        <v>0</v>
      </c>
      <c r="P928">
        <v>1</v>
      </c>
      <c r="Q928">
        <v>0</v>
      </c>
      <c r="R928">
        <v>0</v>
      </c>
      <c r="S928">
        <v>0</v>
      </c>
      <c r="T928">
        <v>0</v>
      </c>
      <c r="U928">
        <v>0</v>
      </c>
      <c r="V928">
        <v>1</v>
      </c>
      <c r="W928">
        <v>14.9</v>
      </c>
      <c r="X928">
        <v>0</v>
      </c>
      <c r="Y928">
        <v>0</v>
      </c>
      <c r="Z928">
        <v>19.2</v>
      </c>
      <c r="AA928">
        <v>0</v>
      </c>
      <c r="AB928">
        <v>0</v>
      </c>
      <c r="AC928">
        <v>1</v>
      </c>
      <c r="AD928">
        <v>0</v>
      </c>
      <c r="AE928">
        <v>14.4</v>
      </c>
      <c r="AF928">
        <v>0</v>
      </c>
      <c r="AG928">
        <v>0</v>
      </c>
      <c r="AH928">
        <v>0</v>
      </c>
      <c r="AI928">
        <v>1</v>
      </c>
      <c r="AJ928">
        <v>0</v>
      </c>
      <c r="AK928">
        <v>0</v>
      </c>
      <c r="AL928">
        <v>0</v>
      </c>
      <c r="AM928">
        <v>0</v>
      </c>
      <c r="AN928">
        <v>19.5</v>
      </c>
      <c r="AO928">
        <v>0</v>
      </c>
      <c r="AP928">
        <v>1</v>
      </c>
      <c r="AQ928">
        <v>20</v>
      </c>
      <c r="AR928">
        <v>0</v>
      </c>
      <c r="AS928">
        <v>0</v>
      </c>
      <c r="AT928">
        <v>0</v>
      </c>
      <c r="AU928">
        <v>0</v>
      </c>
      <c r="AV928">
        <v>1</v>
      </c>
      <c r="AW928">
        <v>0</v>
      </c>
      <c r="AX928">
        <v>19.899999999999999</v>
      </c>
      <c r="AY928">
        <v>0</v>
      </c>
      <c r="AZ928">
        <v>0</v>
      </c>
      <c r="BA928">
        <v>0</v>
      </c>
      <c r="BB928">
        <v>0</v>
      </c>
      <c r="BC928">
        <v>1</v>
      </c>
      <c r="BD928">
        <v>0</v>
      </c>
      <c r="BE928">
        <v>0</v>
      </c>
      <c r="BF928">
        <v>0</v>
      </c>
      <c r="BG928">
        <v>0</v>
      </c>
      <c r="BH928">
        <v>0</v>
      </c>
      <c r="BI928">
        <v>1</v>
      </c>
      <c r="BJ928">
        <v>0</v>
      </c>
      <c r="BK928">
        <v>0</v>
      </c>
    </row>
    <row r="929" spans="1:63" x14ac:dyDescent="0.25">
      <c r="A929">
        <v>10</v>
      </c>
      <c r="B929" s="1">
        <v>10401</v>
      </c>
      <c r="C929" t="s">
        <v>777</v>
      </c>
      <c r="D929" t="s">
        <v>1751</v>
      </c>
      <c r="E929">
        <v>4</v>
      </c>
      <c r="F929" t="s">
        <v>13369</v>
      </c>
      <c r="G929">
        <v>220104005</v>
      </c>
      <c r="H929">
        <v>220104</v>
      </c>
      <c r="I929" t="s">
        <v>13768</v>
      </c>
      <c r="J929" t="s">
        <v>10393</v>
      </c>
      <c r="K929">
        <v>4</v>
      </c>
      <c r="L929">
        <v>0</v>
      </c>
      <c r="M929">
        <v>0</v>
      </c>
      <c r="N929">
        <v>0</v>
      </c>
      <c r="O929">
        <v>0</v>
      </c>
      <c r="P929">
        <v>1</v>
      </c>
      <c r="Q929">
        <v>0</v>
      </c>
      <c r="R929">
        <v>0</v>
      </c>
      <c r="S929">
        <v>0</v>
      </c>
      <c r="T929">
        <v>0</v>
      </c>
      <c r="U929">
        <v>0</v>
      </c>
      <c r="V929">
        <v>1</v>
      </c>
      <c r="W929">
        <v>0</v>
      </c>
      <c r="X929">
        <v>0</v>
      </c>
      <c r="Y929">
        <v>0</v>
      </c>
      <c r="Z929">
        <v>0</v>
      </c>
      <c r="AA929">
        <v>0</v>
      </c>
      <c r="AB929">
        <v>0</v>
      </c>
      <c r="AC929">
        <v>1</v>
      </c>
      <c r="AD929">
        <v>0</v>
      </c>
      <c r="AE929">
        <v>0</v>
      </c>
      <c r="AF929">
        <v>0</v>
      </c>
      <c r="AG929">
        <v>14.6</v>
      </c>
      <c r="AH929">
        <v>0</v>
      </c>
      <c r="AI929">
        <v>1</v>
      </c>
      <c r="AJ929">
        <v>0</v>
      </c>
      <c r="AK929">
        <v>0</v>
      </c>
      <c r="AL929">
        <v>0</v>
      </c>
      <c r="AM929">
        <v>0</v>
      </c>
      <c r="AN929">
        <v>0</v>
      </c>
      <c r="AO929">
        <v>0</v>
      </c>
      <c r="AP929">
        <v>1</v>
      </c>
      <c r="AQ929">
        <v>0</v>
      </c>
      <c r="AR929">
        <v>0</v>
      </c>
      <c r="AS929">
        <v>0</v>
      </c>
      <c r="AT929">
        <v>0</v>
      </c>
      <c r="AU929">
        <v>0</v>
      </c>
      <c r="AV929">
        <v>1</v>
      </c>
      <c r="AW929">
        <v>0</v>
      </c>
      <c r="AX929">
        <v>0</v>
      </c>
      <c r="AY929">
        <v>0</v>
      </c>
      <c r="AZ929">
        <v>0</v>
      </c>
      <c r="BA929">
        <v>0</v>
      </c>
      <c r="BB929">
        <v>0</v>
      </c>
      <c r="BC929">
        <v>1</v>
      </c>
      <c r="BD929">
        <v>0</v>
      </c>
      <c r="BE929">
        <v>0</v>
      </c>
      <c r="BF929">
        <v>0</v>
      </c>
      <c r="BG929">
        <v>0</v>
      </c>
      <c r="BH929">
        <v>14.8</v>
      </c>
      <c r="BI929">
        <v>1</v>
      </c>
      <c r="BJ929">
        <v>0</v>
      </c>
      <c r="BK929">
        <v>0</v>
      </c>
    </row>
    <row r="930" spans="1:63" x14ac:dyDescent="0.25">
      <c r="A930">
        <v>10</v>
      </c>
      <c r="B930" s="1">
        <v>10402</v>
      </c>
      <c r="C930" t="s">
        <v>777</v>
      </c>
      <c r="D930" t="s">
        <v>1754</v>
      </c>
      <c r="E930">
        <v>1</v>
      </c>
      <c r="F930" t="s">
        <v>13767</v>
      </c>
      <c r="G930">
        <v>220104005</v>
      </c>
      <c r="H930">
        <v>220104</v>
      </c>
      <c r="I930" t="s">
        <v>13768</v>
      </c>
      <c r="J930" t="s">
        <v>10393</v>
      </c>
      <c r="K930">
        <v>1</v>
      </c>
      <c r="L930">
        <v>0</v>
      </c>
      <c r="M930">
        <v>0</v>
      </c>
      <c r="N930">
        <v>0</v>
      </c>
      <c r="O930">
        <v>0</v>
      </c>
      <c r="P930">
        <v>1</v>
      </c>
      <c r="Q930">
        <v>0</v>
      </c>
      <c r="R930">
        <v>0</v>
      </c>
      <c r="S930">
        <v>0</v>
      </c>
      <c r="T930">
        <v>0</v>
      </c>
      <c r="U930">
        <v>0</v>
      </c>
      <c r="V930">
        <v>1</v>
      </c>
      <c r="W930">
        <v>0</v>
      </c>
      <c r="X930">
        <v>0</v>
      </c>
      <c r="Y930">
        <v>0</v>
      </c>
      <c r="Z930">
        <v>0</v>
      </c>
      <c r="AA930">
        <v>0</v>
      </c>
      <c r="AB930">
        <v>0</v>
      </c>
      <c r="AC930">
        <v>1</v>
      </c>
      <c r="AD930">
        <v>0</v>
      </c>
      <c r="AE930">
        <v>0</v>
      </c>
      <c r="AF930">
        <v>0</v>
      </c>
      <c r="AG930">
        <v>0</v>
      </c>
      <c r="AH930">
        <v>0</v>
      </c>
      <c r="AI930">
        <v>1</v>
      </c>
      <c r="AJ930">
        <v>0</v>
      </c>
      <c r="AK930">
        <v>0</v>
      </c>
      <c r="AL930">
        <v>0</v>
      </c>
      <c r="AM930">
        <v>0</v>
      </c>
      <c r="AN930">
        <v>0</v>
      </c>
      <c r="AO930">
        <v>0</v>
      </c>
      <c r="AP930">
        <v>1</v>
      </c>
      <c r="AQ930">
        <v>0</v>
      </c>
      <c r="AR930">
        <v>0</v>
      </c>
      <c r="AS930">
        <v>0</v>
      </c>
      <c r="AT930">
        <v>0</v>
      </c>
      <c r="AU930">
        <v>0</v>
      </c>
      <c r="AV930">
        <v>1</v>
      </c>
      <c r="AW930">
        <v>0</v>
      </c>
      <c r="AX930">
        <v>0</v>
      </c>
      <c r="AY930">
        <v>0</v>
      </c>
      <c r="AZ930">
        <v>0</v>
      </c>
      <c r="BA930">
        <v>0</v>
      </c>
      <c r="BB930">
        <v>0</v>
      </c>
      <c r="BC930">
        <v>1</v>
      </c>
      <c r="BD930">
        <v>0</v>
      </c>
      <c r="BE930">
        <v>0</v>
      </c>
      <c r="BF930">
        <v>0</v>
      </c>
      <c r="BG930">
        <v>0</v>
      </c>
      <c r="BH930">
        <v>0</v>
      </c>
      <c r="BI930">
        <v>1</v>
      </c>
      <c r="BJ930">
        <v>56.4</v>
      </c>
      <c r="BK930">
        <v>0</v>
      </c>
    </row>
    <row r="931" spans="1:63" x14ac:dyDescent="0.25">
      <c r="A931">
        <v>10</v>
      </c>
      <c r="B931" s="1">
        <v>10402</v>
      </c>
      <c r="C931" t="s">
        <v>777</v>
      </c>
      <c r="D931" t="s">
        <v>1754</v>
      </c>
      <c r="E931">
        <v>2</v>
      </c>
      <c r="F931" t="s">
        <v>13769</v>
      </c>
      <c r="G931">
        <v>220104005</v>
      </c>
      <c r="H931">
        <v>220104</v>
      </c>
      <c r="I931" t="s">
        <v>13768</v>
      </c>
      <c r="J931" t="s">
        <v>10393</v>
      </c>
      <c r="K931">
        <v>2</v>
      </c>
      <c r="L931">
        <v>42.6</v>
      </c>
      <c r="M931">
        <v>0</v>
      </c>
      <c r="N931">
        <v>0</v>
      </c>
      <c r="O931">
        <v>0</v>
      </c>
      <c r="P931">
        <v>1</v>
      </c>
      <c r="Q931">
        <v>0</v>
      </c>
      <c r="R931">
        <v>0</v>
      </c>
      <c r="S931">
        <v>0</v>
      </c>
      <c r="T931">
        <v>0</v>
      </c>
      <c r="U931">
        <v>0</v>
      </c>
      <c r="V931">
        <v>1</v>
      </c>
      <c r="W931">
        <v>0</v>
      </c>
      <c r="X931">
        <v>35.6</v>
      </c>
      <c r="Y931">
        <v>0</v>
      </c>
      <c r="Z931">
        <v>0</v>
      </c>
      <c r="AA931">
        <v>0</v>
      </c>
      <c r="AB931">
        <v>0</v>
      </c>
      <c r="AC931">
        <v>1</v>
      </c>
      <c r="AD931">
        <v>0</v>
      </c>
      <c r="AE931">
        <v>0</v>
      </c>
      <c r="AF931">
        <v>0</v>
      </c>
      <c r="AG931">
        <v>0</v>
      </c>
      <c r="AH931">
        <v>0</v>
      </c>
      <c r="AI931">
        <v>1</v>
      </c>
      <c r="AJ931">
        <v>0</v>
      </c>
      <c r="AK931">
        <v>0</v>
      </c>
      <c r="AL931">
        <v>0</v>
      </c>
      <c r="AM931">
        <v>0</v>
      </c>
      <c r="AN931">
        <v>0</v>
      </c>
      <c r="AO931">
        <v>0</v>
      </c>
      <c r="AP931">
        <v>1</v>
      </c>
      <c r="AQ931">
        <v>0</v>
      </c>
      <c r="AR931">
        <v>0</v>
      </c>
      <c r="AS931">
        <v>55.4</v>
      </c>
      <c r="AT931">
        <v>0</v>
      </c>
      <c r="AU931">
        <v>0</v>
      </c>
      <c r="AV931">
        <v>1</v>
      </c>
      <c r="AW931">
        <v>0</v>
      </c>
      <c r="AX931">
        <v>0</v>
      </c>
      <c r="AY931">
        <v>0</v>
      </c>
      <c r="AZ931">
        <v>0</v>
      </c>
      <c r="BA931">
        <v>0</v>
      </c>
      <c r="BB931">
        <v>0</v>
      </c>
      <c r="BC931">
        <v>1</v>
      </c>
      <c r="BD931">
        <v>0</v>
      </c>
      <c r="BE931">
        <v>0</v>
      </c>
      <c r="BF931">
        <v>55.5</v>
      </c>
      <c r="BG931">
        <v>0</v>
      </c>
      <c r="BH931">
        <v>0</v>
      </c>
      <c r="BI931">
        <v>1</v>
      </c>
      <c r="BJ931">
        <v>56.4</v>
      </c>
      <c r="BK931">
        <v>0</v>
      </c>
    </row>
    <row r="932" spans="1:63" x14ac:dyDescent="0.25">
      <c r="A932">
        <v>10</v>
      </c>
      <c r="B932" s="1">
        <v>10402</v>
      </c>
      <c r="C932" t="s">
        <v>777</v>
      </c>
      <c r="D932" t="s">
        <v>1754</v>
      </c>
      <c r="E932">
        <v>3</v>
      </c>
      <c r="F932" t="s">
        <v>13367</v>
      </c>
      <c r="G932">
        <v>220104005</v>
      </c>
      <c r="H932">
        <v>220104</v>
      </c>
      <c r="I932" t="s">
        <v>13768</v>
      </c>
      <c r="J932" t="s">
        <v>10393</v>
      </c>
      <c r="K932">
        <v>3</v>
      </c>
      <c r="L932">
        <v>42.6</v>
      </c>
      <c r="M932">
        <v>0</v>
      </c>
      <c r="N932">
        <v>0</v>
      </c>
      <c r="O932">
        <v>0</v>
      </c>
      <c r="P932">
        <v>1</v>
      </c>
      <c r="Q932">
        <v>0</v>
      </c>
      <c r="R932">
        <v>0</v>
      </c>
      <c r="S932">
        <v>0</v>
      </c>
      <c r="T932">
        <v>0</v>
      </c>
      <c r="U932">
        <v>0</v>
      </c>
      <c r="V932">
        <v>1</v>
      </c>
      <c r="W932">
        <v>0</v>
      </c>
      <c r="X932">
        <v>35.6</v>
      </c>
      <c r="Y932">
        <v>0</v>
      </c>
      <c r="Z932">
        <v>0</v>
      </c>
      <c r="AA932">
        <v>0</v>
      </c>
      <c r="AB932">
        <v>0</v>
      </c>
      <c r="AC932">
        <v>1</v>
      </c>
      <c r="AD932">
        <v>0</v>
      </c>
      <c r="AE932">
        <v>0</v>
      </c>
      <c r="AF932">
        <v>0</v>
      </c>
      <c r="AG932">
        <v>0</v>
      </c>
      <c r="AH932">
        <v>0</v>
      </c>
      <c r="AI932">
        <v>1</v>
      </c>
      <c r="AJ932">
        <v>0</v>
      </c>
      <c r="AK932">
        <v>0</v>
      </c>
      <c r="AL932">
        <v>0</v>
      </c>
      <c r="AM932">
        <v>0</v>
      </c>
      <c r="AN932">
        <v>0</v>
      </c>
      <c r="AO932">
        <v>0</v>
      </c>
      <c r="AP932">
        <v>1</v>
      </c>
      <c r="AQ932">
        <v>0</v>
      </c>
      <c r="AR932">
        <v>0</v>
      </c>
      <c r="AS932">
        <v>55.4</v>
      </c>
      <c r="AT932">
        <v>0</v>
      </c>
      <c r="AU932">
        <v>0</v>
      </c>
      <c r="AV932">
        <v>1</v>
      </c>
      <c r="AW932">
        <v>0</v>
      </c>
      <c r="AX932">
        <v>0</v>
      </c>
      <c r="AY932">
        <v>0</v>
      </c>
      <c r="AZ932">
        <v>0</v>
      </c>
      <c r="BA932">
        <v>0</v>
      </c>
      <c r="BB932">
        <v>0</v>
      </c>
      <c r="BC932">
        <v>1</v>
      </c>
      <c r="BD932">
        <v>0</v>
      </c>
      <c r="BE932">
        <v>0</v>
      </c>
      <c r="BF932">
        <v>55.5</v>
      </c>
      <c r="BG932">
        <v>0</v>
      </c>
      <c r="BH932">
        <v>0</v>
      </c>
      <c r="BI932">
        <v>1</v>
      </c>
      <c r="BJ932">
        <v>0</v>
      </c>
      <c r="BK932">
        <v>0</v>
      </c>
    </row>
    <row r="933" spans="1:63" x14ac:dyDescent="0.25">
      <c r="A933">
        <v>10</v>
      </c>
      <c r="B933" s="1">
        <v>10402</v>
      </c>
      <c r="C933" t="s">
        <v>777</v>
      </c>
      <c r="D933" t="s">
        <v>1754</v>
      </c>
      <c r="E933">
        <v>4</v>
      </c>
      <c r="F933" t="s">
        <v>13369</v>
      </c>
      <c r="G933">
        <v>220104005</v>
      </c>
      <c r="H933">
        <v>220104</v>
      </c>
      <c r="I933" t="s">
        <v>13768</v>
      </c>
      <c r="J933" t="s">
        <v>10393</v>
      </c>
      <c r="K933">
        <v>4</v>
      </c>
      <c r="L933">
        <v>0</v>
      </c>
      <c r="M933">
        <v>0</v>
      </c>
      <c r="N933">
        <v>0</v>
      </c>
      <c r="O933">
        <v>0</v>
      </c>
      <c r="P933">
        <v>1</v>
      </c>
      <c r="Q933">
        <v>0</v>
      </c>
      <c r="R933">
        <v>0</v>
      </c>
      <c r="S933">
        <v>0</v>
      </c>
      <c r="T933">
        <v>0</v>
      </c>
      <c r="U933">
        <v>0</v>
      </c>
      <c r="V933">
        <v>1</v>
      </c>
      <c r="W933">
        <v>0</v>
      </c>
      <c r="X933">
        <v>0</v>
      </c>
      <c r="Y933">
        <v>0</v>
      </c>
      <c r="Z933">
        <v>0</v>
      </c>
      <c r="AA933">
        <v>0</v>
      </c>
      <c r="AB933">
        <v>0</v>
      </c>
      <c r="AC933">
        <v>1</v>
      </c>
      <c r="AD933">
        <v>0</v>
      </c>
      <c r="AE933">
        <v>0</v>
      </c>
      <c r="AF933">
        <v>0</v>
      </c>
      <c r="AG933">
        <v>0</v>
      </c>
      <c r="AH933">
        <v>0</v>
      </c>
      <c r="AI933">
        <v>1</v>
      </c>
      <c r="AJ933">
        <v>0</v>
      </c>
      <c r="AK933">
        <v>0</v>
      </c>
      <c r="AL933">
        <v>0</v>
      </c>
      <c r="AM933">
        <v>0</v>
      </c>
      <c r="AN933">
        <v>0</v>
      </c>
      <c r="AO933">
        <v>0</v>
      </c>
      <c r="AP933">
        <v>1</v>
      </c>
      <c r="AQ933">
        <v>0</v>
      </c>
      <c r="AR933">
        <v>0</v>
      </c>
      <c r="AS933">
        <v>0</v>
      </c>
      <c r="AT933">
        <v>0</v>
      </c>
      <c r="AU933">
        <v>0</v>
      </c>
      <c r="AV933">
        <v>1</v>
      </c>
      <c r="AW933">
        <v>0</v>
      </c>
      <c r="AX933">
        <v>0</v>
      </c>
      <c r="AY933">
        <v>0</v>
      </c>
      <c r="AZ933">
        <v>0</v>
      </c>
      <c r="BA933">
        <v>0</v>
      </c>
      <c r="BB933">
        <v>0</v>
      </c>
      <c r="BC933">
        <v>1</v>
      </c>
      <c r="BD933">
        <v>0</v>
      </c>
      <c r="BE933">
        <v>0</v>
      </c>
      <c r="BF933">
        <v>0</v>
      </c>
      <c r="BG933">
        <v>0</v>
      </c>
      <c r="BH933">
        <v>0</v>
      </c>
      <c r="BI933">
        <v>1</v>
      </c>
      <c r="BJ933">
        <v>56.4</v>
      </c>
      <c r="BK933">
        <v>0</v>
      </c>
    </row>
    <row r="934" spans="1:63" x14ac:dyDescent="0.25">
      <c r="A934">
        <v>10</v>
      </c>
      <c r="B934" s="1">
        <v>10403</v>
      </c>
      <c r="C934" t="s">
        <v>777</v>
      </c>
      <c r="D934" t="s">
        <v>1757</v>
      </c>
      <c r="E934">
        <v>1</v>
      </c>
      <c r="F934" t="s">
        <v>13767</v>
      </c>
      <c r="G934">
        <v>220104005</v>
      </c>
      <c r="H934">
        <v>220104</v>
      </c>
      <c r="I934" t="s">
        <v>13768</v>
      </c>
      <c r="J934" t="s">
        <v>10393</v>
      </c>
      <c r="K934">
        <v>1</v>
      </c>
      <c r="L934">
        <v>0</v>
      </c>
      <c r="M934">
        <v>0</v>
      </c>
      <c r="N934">
        <v>0</v>
      </c>
      <c r="O934">
        <v>0</v>
      </c>
      <c r="P934">
        <v>21.7</v>
      </c>
      <c r="Q934">
        <v>0</v>
      </c>
      <c r="R934">
        <v>0</v>
      </c>
      <c r="S934">
        <v>0</v>
      </c>
      <c r="T934">
        <v>0</v>
      </c>
      <c r="U934">
        <v>0</v>
      </c>
      <c r="V934">
        <v>1</v>
      </c>
      <c r="W934">
        <v>0</v>
      </c>
      <c r="X934">
        <v>0</v>
      </c>
      <c r="Y934">
        <v>0</v>
      </c>
      <c r="Z934">
        <v>0</v>
      </c>
      <c r="AA934">
        <v>0</v>
      </c>
      <c r="AB934">
        <v>0</v>
      </c>
      <c r="AC934">
        <v>1</v>
      </c>
      <c r="AD934">
        <v>0</v>
      </c>
      <c r="AE934">
        <v>0</v>
      </c>
      <c r="AF934">
        <v>0</v>
      </c>
      <c r="AG934">
        <v>12</v>
      </c>
      <c r="AH934">
        <v>0</v>
      </c>
      <c r="AI934">
        <v>1</v>
      </c>
      <c r="AJ934">
        <v>0</v>
      </c>
      <c r="AK934">
        <v>0</v>
      </c>
      <c r="AL934">
        <v>0</v>
      </c>
      <c r="AM934">
        <v>11.1</v>
      </c>
      <c r="AN934">
        <v>0</v>
      </c>
      <c r="AO934">
        <v>0</v>
      </c>
      <c r="AP934">
        <v>10.9</v>
      </c>
      <c r="AQ934">
        <v>0</v>
      </c>
      <c r="AR934">
        <v>0</v>
      </c>
      <c r="AS934">
        <v>0</v>
      </c>
      <c r="AT934">
        <v>0</v>
      </c>
      <c r="AU934">
        <v>0</v>
      </c>
      <c r="AV934">
        <v>1</v>
      </c>
      <c r="AW934">
        <v>0</v>
      </c>
      <c r="AX934">
        <v>0</v>
      </c>
      <c r="AY934">
        <v>0</v>
      </c>
      <c r="AZ934">
        <v>11.1</v>
      </c>
      <c r="BA934">
        <v>0</v>
      </c>
      <c r="BB934">
        <v>0</v>
      </c>
      <c r="BC934">
        <v>1</v>
      </c>
      <c r="BD934">
        <v>0</v>
      </c>
      <c r="BE934">
        <v>0</v>
      </c>
      <c r="BF934">
        <v>0</v>
      </c>
      <c r="BG934">
        <v>24.1</v>
      </c>
      <c r="BH934">
        <v>0</v>
      </c>
      <c r="BI934">
        <v>1</v>
      </c>
      <c r="BJ934">
        <v>0</v>
      </c>
      <c r="BK934">
        <v>0</v>
      </c>
    </row>
    <row r="935" spans="1:63" x14ac:dyDescent="0.25">
      <c r="A935">
        <v>10</v>
      </c>
      <c r="B935" s="1">
        <v>10403</v>
      </c>
      <c r="C935" t="s">
        <v>777</v>
      </c>
      <c r="D935" t="s">
        <v>1757</v>
      </c>
      <c r="E935">
        <v>2</v>
      </c>
      <c r="F935" t="s">
        <v>13769</v>
      </c>
      <c r="G935">
        <v>220104005</v>
      </c>
      <c r="H935">
        <v>220104</v>
      </c>
      <c r="I935" t="s">
        <v>13768</v>
      </c>
      <c r="J935" t="s">
        <v>10393</v>
      </c>
      <c r="K935">
        <v>2</v>
      </c>
      <c r="L935">
        <v>0</v>
      </c>
      <c r="M935">
        <v>0</v>
      </c>
      <c r="N935">
        <v>0</v>
      </c>
      <c r="O935">
        <v>0</v>
      </c>
      <c r="P935">
        <v>10.9</v>
      </c>
      <c r="Q935">
        <v>10.8</v>
      </c>
      <c r="R935">
        <v>0</v>
      </c>
      <c r="S935">
        <v>0</v>
      </c>
      <c r="T935">
        <v>0</v>
      </c>
      <c r="U935">
        <v>12.1</v>
      </c>
      <c r="V935">
        <v>24.3</v>
      </c>
      <c r="W935">
        <v>24.3</v>
      </c>
      <c r="X935">
        <v>0</v>
      </c>
      <c r="Y935">
        <v>0</v>
      </c>
      <c r="Z935">
        <v>22.1</v>
      </c>
      <c r="AA935">
        <v>0</v>
      </c>
      <c r="AB935">
        <v>10.9</v>
      </c>
      <c r="AC935">
        <v>1</v>
      </c>
      <c r="AD935">
        <v>0</v>
      </c>
      <c r="AE935">
        <v>12</v>
      </c>
      <c r="AF935">
        <v>0</v>
      </c>
      <c r="AG935">
        <v>24.1</v>
      </c>
      <c r="AH935">
        <v>12.1</v>
      </c>
      <c r="AI935">
        <v>12.1</v>
      </c>
      <c r="AJ935">
        <v>0</v>
      </c>
      <c r="AK935">
        <v>10.5</v>
      </c>
      <c r="AL935">
        <v>0</v>
      </c>
      <c r="AM935">
        <v>11.1</v>
      </c>
      <c r="AN935">
        <v>0</v>
      </c>
      <c r="AO935">
        <v>21.8</v>
      </c>
      <c r="AP935">
        <v>10.9</v>
      </c>
      <c r="AQ935">
        <v>0</v>
      </c>
      <c r="AR935">
        <v>12</v>
      </c>
      <c r="AS935">
        <v>12</v>
      </c>
      <c r="AT935">
        <v>0</v>
      </c>
      <c r="AU935">
        <v>0</v>
      </c>
      <c r="AV935">
        <v>1</v>
      </c>
      <c r="AW935">
        <v>0</v>
      </c>
      <c r="AX935">
        <v>10.5</v>
      </c>
      <c r="AY935">
        <v>0</v>
      </c>
      <c r="AZ935">
        <v>33.200000000000003</v>
      </c>
      <c r="BA935">
        <v>0</v>
      </c>
      <c r="BB935">
        <v>0</v>
      </c>
      <c r="BC935">
        <v>1</v>
      </c>
      <c r="BD935">
        <v>0</v>
      </c>
      <c r="BE935">
        <v>0</v>
      </c>
      <c r="BF935">
        <v>0</v>
      </c>
      <c r="BG935">
        <v>24.1</v>
      </c>
      <c r="BH935">
        <v>0</v>
      </c>
      <c r="BI935">
        <v>24.3</v>
      </c>
      <c r="BJ935">
        <v>0</v>
      </c>
      <c r="BK935">
        <v>0</v>
      </c>
    </row>
    <row r="936" spans="1:63" x14ac:dyDescent="0.25">
      <c r="A936">
        <v>10</v>
      </c>
      <c r="B936" s="1">
        <v>10403</v>
      </c>
      <c r="C936" t="s">
        <v>777</v>
      </c>
      <c r="D936" t="s">
        <v>1757</v>
      </c>
      <c r="E936">
        <v>3</v>
      </c>
      <c r="F936" t="s">
        <v>13367</v>
      </c>
      <c r="G936">
        <v>220104005</v>
      </c>
      <c r="H936">
        <v>220104</v>
      </c>
      <c r="I936" t="s">
        <v>13768</v>
      </c>
      <c r="J936" t="s">
        <v>10393</v>
      </c>
      <c r="K936">
        <v>3</v>
      </c>
      <c r="L936">
        <v>0</v>
      </c>
      <c r="M936">
        <v>0</v>
      </c>
      <c r="N936">
        <v>0</v>
      </c>
      <c r="O936">
        <v>0</v>
      </c>
      <c r="P936">
        <v>1</v>
      </c>
      <c r="Q936">
        <v>10.8</v>
      </c>
      <c r="R936">
        <v>0</v>
      </c>
      <c r="S936">
        <v>0</v>
      </c>
      <c r="T936">
        <v>0</v>
      </c>
      <c r="U936">
        <v>12.1</v>
      </c>
      <c r="V936">
        <v>24.3</v>
      </c>
      <c r="W936">
        <v>24.3</v>
      </c>
      <c r="X936">
        <v>0</v>
      </c>
      <c r="Y936">
        <v>0</v>
      </c>
      <c r="Z936">
        <v>22.1</v>
      </c>
      <c r="AA936">
        <v>0</v>
      </c>
      <c r="AB936">
        <v>10.9</v>
      </c>
      <c r="AC936">
        <v>1</v>
      </c>
      <c r="AD936">
        <v>0</v>
      </c>
      <c r="AE936">
        <v>12</v>
      </c>
      <c r="AF936">
        <v>0</v>
      </c>
      <c r="AG936">
        <v>12</v>
      </c>
      <c r="AH936">
        <v>12.1</v>
      </c>
      <c r="AI936">
        <v>12.1</v>
      </c>
      <c r="AJ936">
        <v>0</v>
      </c>
      <c r="AK936">
        <v>10.5</v>
      </c>
      <c r="AL936">
        <v>0</v>
      </c>
      <c r="AM936">
        <v>0</v>
      </c>
      <c r="AN936">
        <v>0</v>
      </c>
      <c r="AO936">
        <v>21.8</v>
      </c>
      <c r="AP936">
        <v>1</v>
      </c>
      <c r="AQ936">
        <v>0</v>
      </c>
      <c r="AR936">
        <v>12</v>
      </c>
      <c r="AS936">
        <v>12</v>
      </c>
      <c r="AT936">
        <v>0</v>
      </c>
      <c r="AU936">
        <v>0</v>
      </c>
      <c r="AV936">
        <v>1</v>
      </c>
      <c r="AW936">
        <v>0</v>
      </c>
      <c r="AX936">
        <v>10.5</v>
      </c>
      <c r="AY936">
        <v>0</v>
      </c>
      <c r="AZ936">
        <v>22.1</v>
      </c>
      <c r="BA936">
        <v>0</v>
      </c>
      <c r="BB936">
        <v>0</v>
      </c>
      <c r="BC936">
        <v>1</v>
      </c>
      <c r="BD936">
        <v>0</v>
      </c>
      <c r="BE936">
        <v>0</v>
      </c>
      <c r="BF936">
        <v>0</v>
      </c>
      <c r="BG936">
        <v>0</v>
      </c>
      <c r="BH936">
        <v>0</v>
      </c>
      <c r="BI936">
        <v>24.3</v>
      </c>
      <c r="BJ936">
        <v>0</v>
      </c>
      <c r="BK936">
        <v>0</v>
      </c>
    </row>
    <row r="937" spans="1:63" x14ac:dyDescent="0.25">
      <c r="A937">
        <v>10</v>
      </c>
      <c r="B937" s="1">
        <v>10403</v>
      </c>
      <c r="C937" t="s">
        <v>777</v>
      </c>
      <c r="D937" t="s">
        <v>1757</v>
      </c>
      <c r="E937">
        <v>4</v>
      </c>
      <c r="F937" t="s">
        <v>13369</v>
      </c>
      <c r="G937">
        <v>220104005</v>
      </c>
      <c r="H937">
        <v>220104</v>
      </c>
      <c r="I937" t="s">
        <v>13768</v>
      </c>
      <c r="J937" t="s">
        <v>10393</v>
      </c>
      <c r="K937">
        <v>4</v>
      </c>
      <c r="L937">
        <v>0</v>
      </c>
      <c r="M937">
        <v>0</v>
      </c>
      <c r="N937">
        <v>0</v>
      </c>
      <c r="O937">
        <v>0</v>
      </c>
      <c r="P937">
        <v>10.9</v>
      </c>
      <c r="Q937">
        <v>0</v>
      </c>
      <c r="R937">
        <v>0</v>
      </c>
      <c r="S937">
        <v>0</v>
      </c>
      <c r="T937">
        <v>0</v>
      </c>
      <c r="U937">
        <v>0</v>
      </c>
      <c r="V937">
        <v>1</v>
      </c>
      <c r="W937">
        <v>0</v>
      </c>
      <c r="X937">
        <v>0</v>
      </c>
      <c r="Y937">
        <v>0</v>
      </c>
      <c r="Z937">
        <v>0</v>
      </c>
      <c r="AA937">
        <v>0</v>
      </c>
      <c r="AB937">
        <v>0</v>
      </c>
      <c r="AC937">
        <v>1</v>
      </c>
      <c r="AD937">
        <v>0</v>
      </c>
      <c r="AE937">
        <v>0</v>
      </c>
      <c r="AF937">
        <v>0</v>
      </c>
      <c r="AG937">
        <v>12</v>
      </c>
      <c r="AH937">
        <v>0</v>
      </c>
      <c r="AI937">
        <v>1</v>
      </c>
      <c r="AJ937">
        <v>0</v>
      </c>
      <c r="AK937">
        <v>0</v>
      </c>
      <c r="AL937">
        <v>0</v>
      </c>
      <c r="AM937">
        <v>11.1</v>
      </c>
      <c r="AN937">
        <v>0</v>
      </c>
      <c r="AO937">
        <v>0</v>
      </c>
      <c r="AP937">
        <v>10.9</v>
      </c>
      <c r="AQ937">
        <v>0</v>
      </c>
      <c r="AR937">
        <v>0</v>
      </c>
      <c r="AS937">
        <v>0</v>
      </c>
      <c r="AT937">
        <v>0</v>
      </c>
      <c r="AU937">
        <v>0</v>
      </c>
      <c r="AV937">
        <v>1</v>
      </c>
      <c r="AW937">
        <v>0</v>
      </c>
      <c r="AX937">
        <v>0</v>
      </c>
      <c r="AY937">
        <v>0</v>
      </c>
      <c r="AZ937">
        <v>11.1</v>
      </c>
      <c r="BA937">
        <v>0</v>
      </c>
      <c r="BB937">
        <v>0</v>
      </c>
      <c r="BC937">
        <v>1</v>
      </c>
      <c r="BD937">
        <v>0</v>
      </c>
      <c r="BE937">
        <v>0</v>
      </c>
      <c r="BF937">
        <v>0</v>
      </c>
      <c r="BG937">
        <v>24.1</v>
      </c>
      <c r="BH937">
        <v>0</v>
      </c>
      <c r="BI937">
        <v>1</v>
      </c>
      <c r="BJ937">
        <v>0</v>
      </c>
      <c r="BK937">
        <v>0</v>
      </c>
    </row>
    <row r="938" spans="1:63" x14ac:dyDescent="0.25">
      <c r="A938">
        <v>10</v>
      </c>
      <c r="B938" s="1">
        <v>10404</v>
      </c>
      <c r="C938" t="s">
        <v>777</v>
      </c>
      <c r="D938" t="s">
        <v>1760</v>
      </c>
      <c r="E938">
        <v>1</v>
      </c>
      <c r="F938" t="s">
        <v>13767</v>
      </c>
      <c r="G938">
        <v>220104005</v>
      </c>
      <c r="H938">
        <v>220104</v>
      </c>
      <c r="I938" t="s">
        <v>13768</v>
      </c>
      <c r="J938" t="s">
        <v>10393</v>
      </c>
      <c r="K938">
        <v>1</v>
      </c>
      <c r="L938">
        <v>0</v>
      </c>
      <c r="M938">
        <v>0</v>
      </c>
      <c r="N938">
        <v>0</v>
      </c>
      <c r="O938">
        <v>0</v>
      </c>
      <c r="P938">
        <v>1</v>
      </c>
      <c r="Q938">
        <v>0</v>
      </c>
      <c r="R938">
        <v>0</v>
      </c>
      <c r="S938">
        <v>0</v>
      </c>
      <c r="T938">
        <v>0</v>
      </c>
      <c r="U938">
        <v>0</v>
      </c>
      <c r="V938">
        <v>1</v>
      </c>
      <c r="W938">
        <v>0</v>
      </c>
      <c r="X938">
        <v>0</v>
      </c>
      <c r="Y938">
        <v>0</v>
      </c>
      <c r="Z938">
        <v>0</v>
      </c>
      <c r="AA938">
        <v>0</v>
      </c>
      <c r="AB938">
        <v>0</v>
      </c>
      <c r="AC938">
        <v>1</v>
      </c>
      <c r="AD938">
        <v>0</v>
      </c>
      <c r="AE938">
        <v>0</v>
      </c>
      <c r="AF938">
        <v>0</v>
      </c>
      <c r="AG938">
        <v>0</v>
      </c>
      <c r="AH938">
        <v>0</v>
      </c>
      <c r="AI938">
        <v>1</v>
      </c>
      <c r="AJ938">
        <v>0</v>
      </c>
      <c r="AK938">
        <v>0</v>
      </c>
      <c r="AL938">
        <v>0</v>
      </c>
      <c r="AM938">
        <v>0</v>
      </c>
      <c r="AN938">
        <v>0</v>
      </c>
      <c r="AO938">
        <v>0</v>
      </c>
      <c r="AP938">
        <v>1</v>
      </c>
      <c r="AQ938">
        <v>55.4</v>
      </c>
      <c r="AR938">
        <v>0</v>
      </c>
      <c r="AS938">
        <v>0</v>
      </c>
      <c r="AT938">
        <v>0</v>
      </c>
      <c r="AU938">
        <v>0</v>
      </c>
      <c r="AV938">
        <v>1</v>
      </c>
      <c r="AW938">
        <v>0</v>
      </c>
      <c r="AX938">
        <v>0</v>
      </c>
      <c r="AY938">
        <v>0</v>
      </c>
      <c r="AZ938">
        <v>0</v>
      </c>
      <c r="BA938">
        <v>0</v>
      </c>
      <c r="BB938">
        <v>0</v>
      </c>
      <c r="BC938">
        <v>1</v>
      </c>
      <c r="BD938">
        <v>0</v>
      </c>
      <c r="BE938">
        <v>0</v>
      </c>
      <c r="BF938">
        <v>0</v>
      </c>
      <c r="BG938">
        <v>0</v>
      </c>
      <c r="BH938">
        <v>0</v>
      </c>
      <c r="BI938">
        <v>1</v>
      </c>
      <c r="BJ938">
        <v>0</v>
      </c>
      <c r="BK938">
        <v>0</v>
      </c>
    </row>
    <row r="939" spans="1:63" x14ac:dyDescent="0.25">
      <c r="A939">
        <v>10</v>
      </c>
      <c r="B939" s="1">
        <v>10404</v>
      </c>
      <c r="C939" t="s">
        <v>777</v>
      </c>
      <c r="D939" t="s">
        <v>1760</v>
      </c>
      <c r="E939">
        <v>2</v>
      </c>
      <c r="F939" t="s">
        <v>13769</v>
      </c>
      <c r="G939">
        <v>220104005</v>
      </c>
      <c r="H939">
        <v>220104</v>
      </c>
      <c r="I939" t="s">
        <v>13768</v>
      </c>
      <c r="J939" t="s">
        <v>10393</v>
      </c>
      <c r="K939">
        <v>2</v>
      </c>
      <c r="L939">
        <v>0</v>
      </c>
      <c r="M939">
        <v>0</v>
      </c>
      <c r="N939">
        <v>0</v>
      </c>
      <c r="O939">
        <v>0</v>
      </c>
      <c r="P939">
        <v>1</v>
      </c>
      <c r="Q939">
        <v>0</v>
      </c>
      <c r="R939">
        <v>0</v>
      </c>
      <c r="S939">
        <v>0</v>
      </c>
      <c r="T939">
        <v>0</v>
      </c>
      <c r="U939">
        <v>0</v>
      </c>
      <c r="V939">
        <v>1</v>
      </c>
      <c r="W939">
        <v>0</v>
      </c>
      <c r="X939">
        <v>0</v>
      </c>
      <c r="Y939">
        <v>0</v>
      </c>
      <c r="Z939">
        <v>0</v>
      </c>
      <c r="AA939">
        <v>0</v>
      </c>
      <c r="AB939">
        <v>0</v>
      </c>
      <c r="AC939">
        <v>1</v>
      </c>
      <c r="AD939">
        <v>0</v>
      </c>
      <c r="AE939">
        <v>0</v>
      </c>
      <c r="AF939">
        <v>0</v>
      </c>
      <c r="AG939">
        <v>0</v>
      </c>
      <c r="AH939">
        <v>0</v>
      </c>
      <c r="AI939">
        <v>1</v>
      </c>
      <c r="AJ939">
        <v>0</v>
      </c>
      <c r="AK939">
        <v>0</v>
      </c>
      <c r="AL939">
        <v>0</v>
      </c>
      <c r="AM939">
        <v>0</v>
      </c>
      <c r="AN939">
        <v>0</v>
      </c>
      <c r="AO939">
        <v>0</v>
      </c>
      <c r="AP939">
        <v>1</v>
      </c>
      <c r="AQ939">
        <v>55.4</v>
      </c>
      <c r="AR939">
        <v>0</v>
      </c>
      <c r="AS939">
        <v>0</v>
      </c>
      <c r="AT939">
        <v>0</v>
      </c>
      <c r="AU939">
        <v>0</v>
      </c>
      <c r="AV939">
        <v>1</v>
      </c>
      <c r="AW939">
        <v>0</v>
      </c>
      <c r="AX939">
        <v>54.7</v>
      </c>
      <c r="AY939">
        <v>0</v>
      </c>
      <c r="AZ939">
        <v>0</v>
      </c>
      <c r="BA939">
        <v>0</v>
      </c>
      <c r="BB939">
        <v>0</v>
      </c>
      <c r="BC939">
        <v>1</v>
      </c>
      <c r="BD939">
        <v>0</v>
      </c>
      <c r="BE939">
        <v>0</v>
      </c>
      <c r="BF939">
        <v>0</v>
      </c>
      <c r="BG939">
        <v>0</v>
      </c>
      <c r="BH939">
        <v>0</v>
      </c>
      <c r="BI939">
        <v>62.8</v>
      </c>
      <c r="BJ939">
        <v>0</v>
      </c>
      <c r="BK939">
        <v>0</v>
      </c>
    </row>
    <row r="940" spans="1:63" x14ac:dyDescent="0.25">
      <c r="A940">
        <v>10</v>
      </c>
      <c r="B940" s="1">
        <v>10404</v>
      </c>
      <c r="C940" t="s">
        <v>777</v>
      </c>
      <c r="D940" t="s">
        <v>1760</v>
      </c>
      <c r="E940">
        <v>3</v>
      </c>
      <c r="F940" t="s">
        <v>13367</v>
      </c>
      <c r="G940">
        <v>220104005</v>
      </c>
      <c r="H940">
        <v>220104</v>
      </c>
      <c r="I940" t="s">
        <v>13768</v>
      </c>
      <c r="J940" t="s">
        <v>10393</v>
      </c>
      <c r="K940">
        <v>3</v>
      </c>
      <c r="L940">
        <v>0</v>
      </c>
      <c r="M940">
        <v>0</v>
      </c>
      <c r="N940">
        <v>0</v>
      </c>
      <c r="O940">
        <v>0</v>
      </c>
      <c r="P940">
        <v>1</v>
      </c>
      <c r="Q940">
        <v>0</v>
      </c>
      <c r="R940">
        <v>0</v>
      </c>
      <c r="S940">
        <v>0</v>
      </c>
      <c r="T940">
        <v>0</v>
      </c>
      <c r="U940">
        <v>0</v>
      </c>
      <c r="V940">
        <v>1</v>
      </c>
      <c r="W940">
        <v>0</v>
      </c>
      <c r="X940">
        <v>0</v>
      </c>
      <c r="Y940">
        <v>0</v>
      </c>
      <c r="Z940">
        <v>0</v>
      </c>
      <c r="AA940">
        <v>0</v>
      </c>
      <c r="AB940">
        <v>0</v>
      </c>
      <c r="AC940">
        <v>1</v>
      </c>
      <c r="AD940">
        <v>0</v>
      </c>
      <c r="AE940">
        <v>0</v>
      </c>
      <c r="AF940">
        <v>0</v>
      </c>
      <c r="AG940">
        <v>0</v>
      </c>
      <c r="AH940">
        <v>0</v>
      </c>
      <c r="AI940">
        <v>1</v>
      </c>
      <c r="AJ940">
        <v>0</v>
      </c>
      <c r="AK940">
        <v>0</v>
      </c>
      <c r="AL940">
        <v>0</v>
      </c>
      <c r="AM940">
        <v>0</v>
      </c>
      <c r="AN940">
        <v>0</v>
      </c>
      <c r="AO940">
        <v>0</v>
      </c>
      <c r="AP940">
        <v>1</v>
      </c>
      <c r="AQ940">
        <v>0</v>
      </c>
      <c r="AR940">
        <v>0</v>
      </c>
      <c r="AS940">
        <v>0</v>
      </c>
      <c r="AT940">
        <v>0</v>
      </c>
      <c r="AU940">
        <v>0</v>
      </c>
      <c r="AV940">
        <v>1</v>
      </c>
      <c r="AW940">
        <v>0</v>
      </c>
      <c r="AX940">
        <v>54.7</v>
      </c>
      <c r="AY940">
        <v>0</v>
      </c>
      <c r="AZ940">
        <v>0</v>
      </c>
      <c r="BA940">
        <v>0</v>
      </c>
      <c r="BB940">
        <v>0</v>
      </c>
      <c r="BC940">
        <v>1</v>
      </c>
      <c r="BD940">
        <v>0</v>
      </c>
      <c r="BE940">
        <v>0</v>
      </c>
      <c r="BF940">
        <v>0</v>
      </c>
      <c r="BG940">
        <v>0</v>
      </c>
      <c r="BH940">
        <v>0</v>
      </c>
      <c r="BI940">
        <v>62.8</v>
      </c>
      <c r="BJ940">
        <v>0</v>
      </c>
      <c r="BK940">
        <v>0</v>
      </c>
    </row>
    <row r="941" spans="1:63" x14ac:dyDescent="0.25">
      <c r="A941">
        <v>10</v>
      </c>
      <c r="B941" s="1">
        <v>10404</v>
      </c>
      <c r="C941" t="s">
        <v>777</v>
      </c>
      <c r="D941" t="s">
        <v>1760</v>
      </c>
      <c r="E941">
        <v>4</v>
      </c>
      <c r="F941" t="s">
        <v>13369</v>
      </c>
      <c r="G941">
        <v>220104005</v>
      </c>
      <c r="H941">
        <v>220104</v>
      </c>
      <c r="I941" t="s">
        <v>13768</v>
      </c>
      <c r="J941" t="s">
        <v>10393</v>
      </c>
      <c r="K941">
        <v>4</v>
      </c>
      <c r="L941">
        <v>0</v>
      </c>
      <c r="M941">
        <v>0</v>
      </c>
      <c r="N941">
        <v>0</v>
      </c>
      <c r="O941">
        <v>0</v>
      </c>
      <c r="P941">
        <v>1</v>
      </c>
      <c r="Q941">
        <v>0</v>
      </c>
      <c r="R941">
        <v>0</v>
      </c>
      <c r="S941">
        <v>0</v>
      </c>
      <c r="T941">
        <v>0</v>
      </c>
      <c r="U941">
        <v>0</v>
      </c>
      <c r="V941">
        <v>1</v>
      </c>
      <c r="W941">
        <v>0</v>
      </c>
      <c r="X941">
        <v>0</v>
      </c>
      <c r="Y941">
        <v>0</v>
      </c>
      <c r="Z941">
        <v>0</v>
      </c>
      <c r="AA941">
        <v>0</v>
      </c>
      <c r="AB941">
        <v>0</v>
      </c>
      <c r="AC941">
        <v>1</v>
      </c>
      <c r="AD941">
        <v>0</v>
      </c>
      <c r="AE941">
        <v>0</v>
      </c>
      <c r="AF941">
        <v>0</v>
      </c>
      <c r="AG941">
        <v>0</v>
      </c>
      <c r="AH941">
        <v>0</v>
      </c>
      <c r="AI941">
        <v>1</v>
      </c>
      <c r="AJ941">
        <v>0</v>
      </c>
      <c r="AK941">
        <v>0</v>
      </c>
      <c r="AL941">
        <v>0</v>
      </c>
      <c r="AM941">
        <v>0</v>
      </c>
      <c r="AN941">
        <v>0</v>
      </c>
      <c r="AO941">
        <v>0</v>
      </c>
      <c r="AP941">
        <v>1</v>
      </c>
      <c r="AQ941">
        <v>55.4</v>
      </c>
      <c r="AR941">
        <v>0</v>
      </c>
      <c r="AS941">
        <v>0</v>
      </c>
      <c r="AT941">
        <v>0</v>
      </c>
      <c r="AU941">
        <v>0</v>
      </c>
      <c r="AV941">
        <v>1</v>
      </c>
      <c r="AW941">
        <v>0</v>
      </c>
      <c r="AX941">
        <v>0</v>
      </c>
      <c r="AY941">
        <v>0</v>
      </c>
      <c r="AZ941">
        <v>0</v>
      </c>
      <c r="BA941">
        <v>0</v>
      </c>
      <c r="BB941">
        <v>0</v>
      </c>
      <c r="BC941">
        <v>1</v>
      </c>
      <c r="BD941">
        <v>0</v>
      </c>
      <c r="BE941">
        <v>0</v>
      </c>
      <c r="BF941">
        <v>0</v>
      </c>
      <c r="BG941">
        <v>0</v>
      </c>
      <c r="BH941">
        <v>0</v>
      </c>
      <c r="BI941">
        <v>1</v>
      </c>
      <c r="BJ941">
        <v>0</v>
      </c>
      <c r="BK941">
        <v>0</v>
      </c>
    </row>
    <row r="942" spans="1:63" x14ac:dyDescent="0.25">
      <c r="A942">
        <v>11</v>
      </c>
      <c r="B942" s="1">
        <v>11101</v>
      </c>
      <c r="C942" t="s">
        <v>10713</v>
      </c>
      <c r="D942" t="s">
        <v>10712</v>
      </c>
      <c r="E942">
        <v>1</v>
      </c>
      <c r="F942" t="s">
        <v>13767</v>
      </c>
      <c r="G942">
        <v>220104005</v>
      </c>
      <c r="H942">
        <v>220104</v>
      </c>
      <c r="I942" t="s">
        <v>13768</v>
      </c>
      <c r="J942" t="s">
        <v>10393</v>
      </c>
      <c r="K942">
        <v>1</v>
      </c>
      <c r="L942">
        <v>0</v>
      </c>
      <c r="M942">
        <v>0</v>
      </c>
      <c r="N942">
        <v>0</v>
      </c>
      <c r="O942">
        <v>0</v>
      </c>
      <c r="P942">
        <v>1.7</v>
      </c>
      <c r="Q942">
        <v>0</v>
      </c>
      <c r="R942">
        <v>0</v>
      </c>
      <c r="S942">
        <v>0</v>
      </c>
      <c r="T942">
        <v>3.4</v>
      </c>
      <c r="U942">
        <v>0</v>
      </c>
      <c r="V942">
        <v>1</v>
      </c>
      <c r="W942">
        <v>1.6</v>
      </c>
      <c r="X942">
        <v>0</v>
      </c>
      <c r="Y942">
        <v>0</v>
      </c>
      <c r="Z942">
        <v>0</v>
      </c>
      <c r="AA942">
        <v>0</v>
      </c>
      <c r="AB942">
        <v>3.5</v>
      </c>
      <c r="AC942">
        <v>1.7</v>
      </c>
      <c r="AD942">
        <v>0</v>
      </c>
      <c r="AE942">
        <v>0</v>
      </c>
      <c r="AF942">
        <v>0</v>
      </c>
      <c r="AG942">
        <v>0</v>
      </c>
      <c r="AH942">
        <v>3.2</v>
      </c>
      <c r="AI942">
        <v>1</v>
      </c>
      <c r="AJ942">
        <v>1.6</v>
      </c>
      <c r="AK942">
        <v>0</v>
      </c>
      <c r="AL942">
        <v>0</v>
      </c>
      <c r="AM942">
        <v>0</v>
      </c>
      <c r="AN942">
        <v>0</v>
      </c>
      <c r="AO942">
        <v>0</v>
      </c>
      <c r="AP942">
        <v>1</v>
      </c>
      <c r="AQ942">
        <v>1.7</v>
      </c>
      <c r="AR942">
        <v>0</v>
      </c>
      <c r="AS942">
        <v>0</v>
      </c>
      <c r="AT942">
        <v>1.6</v>
      </c>
      <c r="AU942">
        <v>0</v>
      </c>
      <c r="AV942">
        <v>1</v>
      </c>
      <c r="AW942">
        <v>0</v>
      </c>
      <c r="AX942">
        <v>0</v>
      </c>
      <c r="AY942">
        <v>0</v>
      </c>
      <c r="AZ942">
        <v>0</v>
      </c>
      <c r="BA942">
        <v>0</v>
      </c>
      <c r="BB942">
        <v>0</v>
      </c>
      <c r="BC942">
        <v>1</v>
      </c>
      <c r="BD942">
        <v>0</v>
      </c>
      <c r="BE942">
        <v>1.6</v>
      </c>
      <c r="BF942">
        <v>0</v>
      </c>
      <c r="BG942">
        <v>1.6</v>
      </c>
      <c r="BH942">
        <v>1.6</v>
      </c>
      <c r="BI942">
        <v>1.6</v>
      </c>
      <c r="BJ942">
        <v>0</v>
      </c>
      <c r="BK942">
        <v>3.3</v>
      </c>
    </row>
    <row r="943" spans="1:63" x14ac:dyDescent="0.25">
      <c r="A943">
        <v>11</v>
      </c>
      <c r="B943" s="1">
        <v>11101</v>
      </c>
      <c r="C943" t="s">
        <v>10713</v>
      </c>
      <c r="D943" t="s">
        <v>10712</v>
      </c>
      <c r="E943">
        <v>2</v>
      </c>
      <c r="F943" t="s">
        <v>13769</v>
      </c>
      <c r="G943">
        <v>220104005</v>
      </c>
      <c r="H943">
        <v>220104</v>
      </c>
      <c r="I943" t="s">
        <v>13768</v>
      </c>
      <c r="J943" t="s">
        <v>10393</v>
      </c>
      <c r="K943">
        <v>2</v>
      </c>
      <c r="L943">
        <v>5.4</v>
      </c>
      <c r="M943">
        <v>7.1</v>
      </c>
      <c r="N943">
        <v>3.5</v>
      </c>
      <c r="O943">
        <v>3.5</v>
      </c>
      <c r="P943">
        <v>10.4</v>
      </c>
      <c r="Q943">
        <v>8.6</v>
      </c>
      <c r="R943">
        <v>5</v>
      </c>
      <c r="S943">
        <v>6.6</v>
      </c>
      <c r="T943">
        <v>3.3</v>
      </c>
      <c r="U943">
        <v>4.8</v>
      </c>
      <c r="V943">
        <v>6.4</v>
      </c>
      <c r="W943">
        <v>11.1</v>
      </c>
      <c r="X943">
        <v>6.5</v>
      </c>
      <c r="Y943">
        <v>5.4</v>
      </c>
      <c r="Z943">
        <v>14.3</v>
      </c>
      <c r="AA943">
        <v>5.3</v>
      </c>
      <c r="AB943">
        <v>5.2</v>
      </c>
      <c r="AC943">
        <v>5.2</v>
      </c>
      <c r="AD943">
        <v>0</v>
      </c>
      <c r="AE943">
        <v>1.7</v>
      </c>
      <c r="AF943">
        <v>1.6</v>
      </c>
      <c r="AG943">
        <v>3.3</v>
      </c>
      <c r="AH943">
        <v>8.1</v>
      </c>
      <c r="AI943">
        <v>6.4</v>
      </c>
      <c r="AJ943">
        <v>14.3</v>
      </c>
      <c r="AK943">
        <v>11.4</v>
      </c>
      <c r="AL943">
        <v>10.8</v>
      </c>
      <c r="AM943">
        <v>3.6</v>
      </c>
      <c r="AN943">
        <v>15.9</v>
      </c>
      <c r="AO943">
        <v>14</v>
      </c>
      <c r="AP943">
        <v>6.9</v>
      </c>
      <c r="AQ943">
        <v>10.3</v>
      </c>
      <c r="AR943">
        <v>9.9</v>
      </c>
      <c r="AS943">
        <v>8.1999999999999993</v>
      </c>
      <c r="AT943">
        <v>3.2</v>
      </c>
      <c r="AU943">
        <v>6.4</v>
      </c>
      <c r="AV943">
        <v>6.4</v>
      </c>
      <c r="AW943">
        <v>3.2</v>
      </c>
      <c r="AX943">
        <v>4.9000000000000004</v>
      </c>
      <c r="AY943">
        <v>9</v>
      </c>
      <c r="AZ943">
        <v>1.8</v>
      </c>
      <c r="BA943">
        <v>1.8</v>
      </c>
      <c r="BB943">
        <v>3.5</v>
      </c>
      <c r="BC943">
        <v>12.1</v>
      </c>
      <c r="BD943">
        <v>8.6</v>
      </c>
      <c r="BE943">
        <v>4.9000000000000004</v>
      </c>
      <c r="BF943">
        <v>4.9000000000000004</v>
      </c>
      <c r="BG943">
        <v>6.5</v>
      </c>
      <c r="BH943">
        <v>8</v>
      </c>
      <c r="BI943">
        <v>4.8</v>
      </c>
      <c r="BJ943">
        <v>11.1</v>
      </c>
      <c r="BK943">
        <v>3.3</v>
      </c>
    </row>
    <row r="944" spans="1:63" x14ac:dyDescent="0.25">
      <c r="A944">
        <v>11</v>
      </c>
      <c r="B944" s="1">
        <v>11101</v>
      </c>
      <c r="C944" t="s">
        <v>10713</v>
      </c>
      <c r="D944" t="s">
        <v>10712</v>
      </c>
      <c r="E944">
        <v>3</v>
      </c>
      <c r="F944" t="s">
        <v>13367</v>
      </c>
      <c r="G944">
        <v>220104005</v>
      </c>
      <c r="H944">
        <v>220104</v>
      </c>
      <c r="I944" t="s">
        <v>13768</v>
      </c>
      <c r="J944" t="s">
        <v>10393</v>
      </c>
      <c r="K944">
        <v>3</v>
      </c>
      <c r="L944">
        <v>5.4</v>
      </c>
      <c r="M944">
        <v>7.1</v>
      </c>
      <c r="N944">
        <v>3.5</v>
      </c>
      <c r="O944">
        <v>3.5</v>
      </c>
      <c r="P944">
        <v>8.6</v>
      </c>
      <c r="Q944">
        <v>8.6</v>
      </c>
      <c r="R944">
        <v>5</v>
      </c>
      <c r="S944">
        <v>6.6</v>
      </c>
      <c r="T944">
        <v>1.6</v>
      </c>
      <c r="U944">
        <v>3.2</v>
      </c>
      <c r="V944">
        <v>4.8</v>
      </c>
      <c r="W944">
        <v>9.5</v>
      </c>
      <c r="X944">
        <v>6.5</v>
      </c>
      <c r="Y944">
        <v>5.4</v>
      </c>
      <c r="Z944">
        <v>14.3</v>
      </c>
      <c r="AA944">
        <v>5.3</v>
      </c>
      <c r="AB944">
        <v>5.2</v>
      </c>
      <c r="AC944">
        <v>5.2</v>
      </c>
      <c r="AD944">
        <v>0</v>
      </c>
      <c r="AE944">
        <v>1.7</v>
      </c>
      <c r="AF944">
        <v>1.6</v>
      </c>
      <c r="AG944">
        <v>3.3</v>
      </c>
      <c r="AH944">
        <v>4.8</v>
      </c>
      <c r="AI944">
        <v>6.4</v>
      </c>
      <c r="AJ944">
        <v>11.1</v>
      </c>
      <c r="AK944">
        <v>11.4</v>
      </c>
      <c r="AL944">
        <v>10.8</v>
      </c>
      <c r="AM944">
        <v>3.6</v>
      </c>
      <c r="AN944">
        <v>15.9</v>
      </c>
      <c r="AO944">
        <v>14</v>
      </c>
      <c r="AP944">
        <v>6.9</v>
      </c>
      <c r="AQ944">
        <v>8.6</v>
      </c>
      <c r="AR944">
        <v>9.9</v>
      </c>
      <c r="AS944">
        <v>8.1999999999999993</v>
      </c>
      <c r="AT944">
        <v>1.6</v>
      </c>
      <c r="AU944">
        <v>6.4</v>
      </c>
      <c r="AV944">
        <v>6.4</v>
      </c>
      <c r="AW944">
        <v>3.2</v>
      </c>
      <c r="AX944">
        <v>4.9000000000000004</v>
      </c>
      <c r="AY944">
        <v>9</v>
      </c>
      <c r="AZ944">
        <v>1.8</v>
      </c>
      <c r="BA944">
        <v>1.8</v>
      </c>
      <c r="BB944">
        <v>3.5</v>
      </c>
      <c r="BC944">
        <v>12.1</v>
      </c>
      <c r="BD944">
        <v>8.6</v>
      </c>
      <c r="BE944">
        <v>3.3</v>
      </c>
      <c r="BF944">
        <v>4.9000000000000004</v>
      </c>
      <c r="BG944">
        <v>4.9000000000000004</v>
      </c>
      <c r="BH944">
        <v>6.4</v>
      </c>
      <c r="BI944">
        <v>3.2</v>
      </c>
      <c r="BJ944">
        <v>11.1</v>
      </c>
      <c r="BK944">
        <v>1.6</v>
      </c>
    </row>
    <row r="945" spans="1:63" x14ac:dyDescent="0.25">
      <c r="A945">
        <v>11</v>
      </c>
      <c r="B945" s="1">
        <v>11101</v>
      </c>
      <c r="C945" t="s">
        <v>10713</v>
      </c>
      <c r="D945" t="s">
        <v>10712</v>
      </c>
      <c r="E945">
        <v>4</v>
      </c>
      <c r="F945" t="s">
        <v>13369</v>
      </c>
      <c r="G945">
        <v>220104005</v>
      </c>
      <c r="H945">
        <v>220104</v>
      </c>
      <c r="I945" t="s">
        <v>13768</v>
      </c>
      <c r="J945" t="s">
        <v>10393</v>
      </c>
      <c r="K945">
        <v>4</v>
      </c>
      <c r="L945">
        <v>0</v>
      </c>
      <c r="M945">
        <v>0</v>
      </c>
      <c r="N945">
        <v>0</v>
      </c>
      <c r="O945">
        <v>0</v>
      </c>
      <c r="P945">
        <v>1.7</v>
      </c>
      <c r="Q945">
        <v>0</v>
      </c>
      <c r="R945">
        <v>0</v>
      </c>
      <c r="S945">
        <v>0</v>
      </c>
      <c r="T945">
        <v>1.6</v>
      </c>
      <c r="U945">
        <v>1.6</v>
      </c>
      <c r="V945">
        <v>1.6</v>
      </c>
      <c r="W945">
        <v>1.6</v>
      </c>
      <c r="X945">
        <v>0</v>
      </c>
      <c r="Y945">
        <v>0</v>
      </c>
      <c r="Z945">
        <v>0</v>
      </c>
      <c r="AA945">
        <v>0</v>
      </c>
      <c r="AB945">
        <v>1.7</v>
      </c>
      <c r="AC945">
        <v>1.7</v>
      </c>
      <c r="AD945">
        <v>0</v>
      </c>
      <c r="AE945">
        <v>0</v>
      </c>
      <c r="AF945">
        <v>0</v>
      </c>
      <c r="AG945">
        <v>0</v>
      </c>
      <c r="AH945">
        <v>3.2</v>
      </c>
      <c r="AI945">
        <v>1</v>
      </c>
      <c r="AJ945">
        <v>3.2</v>
      </c>
      <c r="AK945">
        <v>0</v>
      </c>
      <c r="AL945">
        <v>0</v>
      </c>
      <c r="AM945">
        <v>0</v>
      </c>
      <c r="AN945">
        <v>0</v>
      </c>
      <c r="AO945">
        <v>0</v>
      </c>
      <c r="AP945">
        <v>1</v>
      </c>
      <c r="AQ945">
        <v>1.7</v>
      </c>
      <c r="AR945">
        <v>0</v>
      </c>
      <c r="AS945">
        <v>0</v>
      </c>
      <c r="AT945">
        <v>1.6</v>
      </c>
      <c r="AU945">
        <v>0</v>
      </c>
      <c r="AV945">
        <v>1</v>
      </c>
      <c r="AW945">
        <v>0</v>
      </c>
      <c r="AX945">
        <v>0</v>
      </c>
      <c r="AY945">
        <v>0</v>
      </c>
      <c r="AZ945">
        <v>0</v>
      </c>
      <c r="BA945">
        <v>0</v>
      </c>
      <c r="BB945">
        <v>0</v>
      </c>
      <c r="BC945">
        <v>1</v>
      </c>
      <c r="BD945">
        <v>0</v>
      </c>
      <c r="BE945">
        <v>1.6</v>
      </c>
      <c r="BF945">
        <v>0</v>
      </c>
      <c r="BG945">
        <v>1.6</v>
      </c>
      <c r="BH945">
        <v>1.6</v>
      </c>
      <c r="BI945">
        <v>1.6</v>
      </c>
      <c r="BJ945">
        <v>0</v>
      </c>
      <c r="BK945">
        <v>1.6</v>
      </c>
    </row>
    <row r="946" spans="1:63" x14ac:dyDescent="0.25">
      <c r="A946">
        <v>11</v>
      </c>
      <c r="B946" s="1">
        <v>11102</v>
      </c>
      <c r="C946" t="s">
        <v>10713</v>
      </c>
      <c r="D946" t="s">
        <v>1766</v>
      </c>
      <c r="E946">
        <v>1</v>
      </c>
      <c r="F946" t="s">
        <v>13767</v>
      </c>
      <c r="G946">
        <v>220104005</v>
      </c>
      <c r="H946">
        <v>220104</v>
      </c>
      <c r="I946" t="s">
        <v>13768</v>
      </c>
      <c r="J946" t="s">
        <v>10393</v>
      </c>
      <c r="K946">
        <v>1</v>
      </c>
      <c r="L946">
        <v>0</v>
      </c>
      <c r="M946">
        <v>0</v>
      </c>
      <c r="N946">
        <v>0</v>
      </c>
      <c r="O946">
        <v>0</v>
      </c>
      <c r="P946">
        <v>1</v>
      </c>
      <c r="Q946">
        <v>0</v>
      </c>
      <c r="R946">
        <v>0</v>
      </c>
      <c r="S946">
        <v>0</v>
      </c>
      <c r="T946">
        <v>0</v>
      </c>
      <c r="U946">
        <v>0</v>
      </c>
      <c r="V946">
        <v>1</v>
      </c>
      <c r="W946">
        <v>0</v>
      </c>
      <c r="X946">
        <v>0</v>
      </c>
      <c r="Y946">
        <v>0</v>
      </c>
      <c r="Z946">
        <v>0</v>
      </c>
      <c r="AA946">
        <v>0</v>
      </c>
      <c r="AB946">
        <v>0</v>
      </c>
      <c r="AC946">
        <v>1</v>
      </c>
      <c r="AD946">
        <v>0</v>
      </c>
      <c r="AE946">
        <v>0</v>
      </c>
      <c r="AF946">
        <v>0</v>
      </c>
      <c r="AG946">
        <v>0</v>
      </c>
      <c r="AH946">
        <v>0</v>
      </c>
      <c r="AI946">
        <v>1</v>
      </c>
      <c r="AJ946">
        <v>0</v>
      </c>
      <c r="AK946">
        <v>0</v>
      </c>
      <c r="AL946">
        <v>0</v>
      </c>
      <c r="AM946">
        <v>0</v>
      </c>
      <c r="AN946">
        <v>0</v>
      </c>
      <c r="AO946">
        <v>0</v>
      </c>
      <c r="AP946">
        <v>1</v>
      </c>
      <c r="AQ946">
        <v>0</v>
      </c>
      <c r="AR946">
        <v>0</v>
      </c>
      <c r="AS946">
        <v>0</v>
      </c>
      <c r="AT946">
        <v>0</v>
      </c>
      <c r="AU946">
        <v>0</v>
      </c>
      <c r="AV946">
        <v>1</v>
      </c>
      <c r="AW946">
        <v>0</v>
      </c>
      <c r="AX946">
        <v>0</v>
      </c>
      <c r="AY946">
        <v>0</v>
      </c>
      <c r="AZ946">
        <v>0</v>
      </c>
      <c r="BA946">
        <v>0</v>
      </c>
      <c r="BB946">
        <v>0</v>
      </c>
      <c r="BC946">
        <v>1</v>
      </c>
      <c r="BD946">
        <v>0</v>
      </c>
      <c r="BE946">
        <v>0</v>
      </c>
      <c r="BF946">
        <v>0</v>
      </c>
      <c r="BG946">
        <v>0</v>
      </c>
      <c r="BH946">
        <v>0</v>
      </c>
      <c r="BI946">
        <v>1</v>
      </c>
      <c r="BJ946">
        <v>0</v>
      </c>
      <c r="BK946">
        <v>0</v>
      </c>
    </row>
    <row r="947" spans="1:63" x14ac:dyDescent="0.25">
      <c r="A947">
        <v>11</v>
      </c>
      <c r="B947" s="1">
        <v>11102</v>
      </c>
      <c r="C947" t="s">
        <v>10713</v>
      </c>
      <c r="D947" t="s">
        <v>1766</v>
      </c>
      <c r="E947">
        <v>2</v>
      </c>
      <c r="F947" t="s">
        <v>13769</v>
      </c>
      <c r="G947">
        <v>220104005</v>
      </c>
      <c r="H947">
        <v>220104</v>
      </c>
      <c r="I947" t="s">
        <v>13768</v>
      </c>
      <c r="J947" t="s">
        <v>10393</v>
      </c>
      <c r="K947">
        <v>2</v>
      </c>
      <c r="L947">
        <v>0</v>
      </c>
      <c r="M947">
        <v>0</v>
      </c>
      <c r="N947">
        <v>0</v>
      </c>
      <c r="O947">
        <v>0</v>
      </c>
      <c r="P947">
        <v>1</v>
      </c>
      <c r="Q947">
        <v>0</v>
      </c>
      <c r="R947">
        <v>0</v>
      </c>
      <c r="S947">
        <v>0</v>
      </c>
      <c r="T947">
        <v>0</v>
      </c>
      <c r="U947">
        <v>0</v>
      </c>
      <c r="V947">
        <v>1</v>
      </c>
      <c r="W947">
        <v>118.7</v>
      </c>
      <c r="X947">
        <v>0</v>
      </c>
      <c r="Y947">
        <v>0</v>
      </c>
      <c r="Z947">
        <v>0</v>
      </c>
      <c r="AA947">
        <v>0</v>
      </c>
      <c r="AB947">
        <v>0</v>
      </c>
      <c r="AC947">
        <v>1</v>
      </c>
      <c r="AD947">
        <v>0</v>
      </c>
      <c r="AE947">
        <v>0</v>
      </c>
      <c r="AF947">
        <v>0</v>
      </c>
      <c r="AG947">
        <v>0</v>
      </c>
      <c r="AH947">
        <v>0</v>
      </c>
      <c r="AI947">
        <v>1</v>
      </c>
      <c r="AJ947">
        <v>0</v>
      </c>
      <c r="AK947">
        <v>0</v>
      </c>
      <c r="AL947">
        <v>0</v>
      </c>
      <c r="AM947">
        <v>0</v>
      </c>
      <c r="AN947">
        <v>0</v>
      </c>
      <c r="AO947">
        <v>0</v>
      </c>
      <c r="AP947">
        <v>1</v>
      </c>
      <c r="AQ947">
        <v>0</v>
      </c>
      <c r="AR947">
        <v>0</v>
      </c>
      <c r="AS947">
        <v>0</v>
      </c>
      <c r="AT947">
        <v>0</v>
      </c>
      <c r="AU947">
        <v>0</v>
      </c>
      <c r="AV947">
        <v>1</v>
      </c>
      <c r="AW947">
        <v>0</v>
      </c>
      <c r="AX947">
        <v>0</v>
      </c>
      <c r="AY947">
        <v>0</v>
      </c>
      <c r="AZ947">
        <v>0</v>
      </c>
      <c r="BA947">
        <v>0</v>
      </c>
      <c r="BB947">
        <v>0</v>
      </c>
      <c r="BC947">
        <v>1</v>
      </c>
      <c r="BD947">
        <v>0</v>
      </c>
      <c r="BE947">
        <v>0</v>
      </c>
      <c r="BF947">
        <v>0</v>
      </c>
      <c r="BG947">
        <v>0</v>
      </c>
      <c r="BH947">
        <v>0</v>
      </c>
      <c r="BI947">
        <v>1</v>
      </c>
      <c r="BJ947">
        <v>0</v>
      </c>
      <c r="BK947">
        <v>0</v>
      </c>
    </row>
    <row r="948" spans="1:63" x14ac:dyDescent="0.25">
      <c r="A948">
        <v>11</v>
      </c>
      <c r="B948" s="1">
        <v>11102</v>
      </c>
      <c r="C948" t="s">
        <v>10713</v>
      </c>
      <c r="D948" t="s">
        <v>1766</v>
      </c>
      <c r="E948">
        <v>3</v>
      </c>
      <c r="F948" t="s">
        <v>13367</v>
      </c>
      <c r="G948">
        <v>220104005</v>
      </c>
      <c r="H948">
        <v>220104</v>
      </c>
      <c r="I948" t="s">
        <v>13768</v>
      </c>
      <c r="J948" t="s">
        <v>10393</v>
      </c>
      <c r="K948">
        <v>3</v>
      </c>
      <c r="L948">
        <v>0</v>
      </c>
      <c r="M948">
        <v>0</v>
      </c>
      <c r="N948">
        <v>0</v>
      </c>
      <c r="O948">
        <v>0</v>
      </c>
      <c r="P948">
        <v>1</v>
      </c>
      <c r="Q948">
        <v>0</v>
      </c>
      <c r="R948">
        <v>0</v>
      </c>
      <c r="S948">
        <v>0</v>
      </c>
      <c r="T948">
        <v>0</v>
      </c>
      <c r="U948">
        <v>0</v>
      </c>
      <c r="V948">
        <v>1</v>
      </c>
      <c r="W948">
        <v>118.7</v>
      </c>
      <c r="X948">
        <v>0</v>
      </c>
      <c r="Y948">
        <v>0</v>
      </c>
      <c r="Z948">
        <v>0</v>
      </c>
      <c r="AA948">
        <v>0</v>
      </c>
      <c r="AB948">
        <v>0</v>
      </c>
      <c r="AC948">
        <v>1</v>
      </c>
      <c r="AD948">
        <v>0</v>
      </c>
      <c r="AE948">
        <v>0</v>
      </c>
      <c r="AF948">
        <v>0</v>
      </c>
      <c r="AG948">
        <v>0</v>
      </c>
      <c r="AH948">
        <v>0</v>
      </c>
      <c r="AI948">
        <v>1</v>
      </c>
      <c r="AJ948">
        <v>0</v>
      </c>
      <c r="AK948">
        <v>0</v>
      </c>
      <c r="AL948">
        <v>0</v>
      </c>
      <c r="AM948">
        <v>0</v>
      </c>
      <c r="AN948">
        <v>0</v>
      </c>
      <c r="AO948">
        <v>0</v>
      </c>
      <c r="AP948">
        <v>1</v>
      </c>
      <c r="AQ948">
        <v>0</v>
      </c>
      <c r="AR948">
        <v>0</v>
      </c>
      <c r="AS948">
        <v>0</v>
      </c>
      <c r="AT948">
        <v>0</v>
      </c>
      <c r="AU948">
        <v>0</v>
      </c>
      <c r="AV948">
        <v>1</v>
      </c>
      <c r="AW948">
        <v>0</v>
      </c>
      <c r="AX948">
        <v>0</v>
      </c>
      <c r="AY948">
        <v>0</v>
      </c>
      <c r="AZ948">
        <v>0</v>
      </c>
      <c r="BA948">
        <v>0</v>
      </c>
      <c r="BB948">
        <v>0</v>
      </c>
      <c r="BC948">
        <v>1</v>
      </c>
      <c r="BD948">
        <v>0</v>
      </c>
      <c r="BE948">
        <v>0</v>
      </c>
      <c r="BF948">
        <v>0</v>
      </c>
      <c r="BG948">
        <v>0</v>
      </c>
      <c r="BH948">
        <v>0</v>
      </c>
      <c r="BI948">
        <v>1</v>
      </c>
      <c r="BJ948">
        <v>0</v>
      </c>
      <c r="BK948">
        <v>0</v>
      </c>
    </row>
    <row r="949" spans="1:63" x14ac:dyDescent="0.25">
      <c r="A949">
        <v>11</v>
      </c>
      <c r="B949" s="1">
        <v>11102</v>
      </c>
      <c r="C949" t="s">
        <v>10713</v>
      </c>
      <c r="D949" t="s">
        <v>1766</v>
      </c>
      <c r="E949">
        <v>4</v>
      </c>
      <c r="F949" t="s">
        <v>13369</v>
      </c>
      <c r="G949">
        <v>220104005</v>
      </c>
      <c r="H949">
        <v>220104</v>
      </c>
      <c r="I949" t="s">
        <v>13768</v>
      </c>
      <c r="J949" t="s">
        <v>10393</v>
      </c>
      <c r="K949">
        <v>4</v>
      </c>
      <c r="L949">
        <v>0</v>
      </c>
      <c r="M949">
        <v>0</v>
      </c>
      <c r="N949">
        <v>0</v>
      </c>
      <c r="O949">
        <v>0</v>
      </c>
      <c r="P949">
        <v>1</v>
      </c>
      <c r="Q949">
        <v>0</v>
      </c>
      <c r="R949">
        <v>0</v>
      </c>
      <c r="S949">
        <v>0</v>
      </c>
      <c r="T949">
        <v>0</v>
      </c>
      <c r="U949">
        <v>0</v>
      </c>
      <c r="V949">
        <v>1</v>
      </c>
      <c r="W949">
        <v>0</v>
      </c>
      <c r="X949">
        <v>0</v>
      </c>
      <c r="Y949">
        <v>0</v>
      </c>
      <c r="Z949">
        <v>0</v>
      </c>
      <c r="AA949">
        <v>0</v>
      </c>
      <c r="AB949">
        <v>0</v>
      </c>
      <c r="AC949">
        <v>1</v>
      </c>
      <c r="AD949">
        <v>0</v>
      </c>
      <c r="AE949">
        <v>0</v>
      </c>
      <c r="AF949">
        <v>0</v>
      </c>
      <c r="AG949">
        <v>0</v>
      </c>
      <c r="AH949">
        <v>0</v>
      </c>
      <c r="AI949">
        <v>1</v>
      </c>
      <c r="AJ949">
        <v>0</v>
      </c>
      <c r="AK949">
        <v>0</v>
      </c>
      <c r="AL949">
        <v>0</v>
      </c>
      <c r="AM949">
        <v>0</v>
      </c>
      <c r="AN949">
        <v>0</v>
      </c>
      <c r="AO949">
        <v>0</v>
      </c>
      <c r="AP949">
        <v>1</v>
      </c>
      <c r="AQ949">
        <v>0</v>
      </c>
      <c r="AR949">
        <v>0</v>
      </c>
      <c r="AS949">
        <v>0</v>
      </c>
      <c r="AT949">
        <v>0</v>
      </c>
      <c r="AU949">
        <v>0</v>
      </c>
      <c r="AV949">
        <v>1</v>
      </c>
      <c r="AW949">
        <v>0</v>
      </c>
      <c r="AX949">
        <v>0</v>
      </c>
      <c r="AY949">
        <v>0</v>
      </c>
      <c r="AZ949">
        <v>0</v>
      </c>
      <c r="BA949">
        <v>0</v>
      </c>
      <c r="BB949">
        <v>0</v>
      </c>
      <c r="BC949">
        <v>1</v>
      </c>
      <c r="BD949">
        <v>0</v>
      </c>
      <c r="BE949">
        <v>0</v>
      </c>
      <c r="BF949">
        <v>0</v>
      </c>
      <c r="BG949">
        <v>0</v>
      </c>
      <c r="BH949">
        <v>0</v>
      </c>
      <c r="BI949">
        <v>1</v>
      </c>
      <c r="BJ949">
        <v>0</v>
      </c>
      <c r="BK949">
        <v>0</v>
      </c>
    </row>
    <row r="950" spans="1:63" x14ac:dyDescent="0.25">
      <c r="A950">
        <v>11</v>
      </c>
      <c r="B950" s="1">
        <v>11201</v>
      </c>
      <c r="C950" t="s">
        <v>10713</v>
      </c>
      <c r="D950" t="s">
        <v>10713</v>
      </c>
      <c r="E950">
        <v>1</v>
      </c>
      <c r="F950" t="s">
        <v>13767</v>
      </c>
      <c r="G950">
        <v>220104005</v>
      </c>
      <c r="H950">
        <v>220104</v>
      </c>
      <c r="I950" t="s">
        <v>13768</v>
      </c>
      <c r="J950" t="s">
        <v>10393</v>
      </c>
      <c r="K950">
        <v>1</v>
      </c>
      <c r="L950">
        <v>4.3</v>
      </c>
      <c r="M950">
        <v>0</v>
      </c>
      <c r="N950">
        <v>0</v>
      </c>
      <c r="O950">
        <v>0</v>
      </c>
      <c r="P950">
        <v>4.2</v>
      </c>
      <c r="Q950">
        <v>4.0999999999999996</v>
      </c>
      <c r="R950">
        <v>0</v>
      </c>
      <c r="S950">
        <v>0</v>
      </c>
      <c r="T950">
        <v>0</v>
      </c>
      <c r="U950">
        <v>0</v>
      </c>
      <c r="V950">
        <v>4</v>
      </c>
      <c r="W950">
        <v>0</v>
      </c>
      <c r="X950">
        <v>0</v>
      </c>
      <c r="Y950">
        <v>0</v>
      </c>
      <c r="Z950">
        <v>0</v>
      </c>
      <c r="AA950">
        <v>0</v>
      </c>
      <c r="AB950">
        <v>4.2</v>
      </c>
      <c r="AC950">
        <v>4.2</v>
      </c>
      <c r="AD950">
        <v>0</v>
      </c>
      <c r="AE950">
        <v>0</v>
      </c>
      <c r="AF950">
        <v>0</v>
      </c>
      <c r="AG950">
        <v>0</v>
      </c>
      <c r="AH950">
        <v>0</v>
      </c>
      <c r="AI950">
        <v>1</v>
      </c>
      <c r="AJ950">
        <v>0</v>
      </c>
      <c r="AK950">
        <v>0</v>
      </c>
      <c r="AL950">
        <v>0</v>
      </c>
      <c r="AM950">
        <v>0</v>
      </c>
      <c r="AN950">
        <v>4.2</v>
      </c>
      <c r="AO950">
        <v>0</v>
      </c>
      <c r="AP950">
        <v>1</v>
      </c>
      <c r="AQ950">
        <v>0</v>
      </c>
      <c r="AR950">
        <v>0</v>
      </c>
      <c r="AS950">
        <v>0</v>
      </c>
      <c r="AT950">
        <v>0</v>
      </c>
      <c r="AU950">
        <v>0</v>
      </c>
      <c r="AV950">
        <v>1</v>
      </c>
      <c r="AW950">
        <v>0</v>
      </c>
      <c r="AX950">
        <v>0</v>
      </c>
      <c r="AY950">
        <v>8.6</v>
      </c>
      <c r="AZ950">
        <v>0</v>
      </c>
      <c r="BA950">
        <v>0</v>
      </c>
      <c r="BB950">
        <v>0</v>
      </c>
      <c r="BC950">
        <v>1</v>
      </c>
      <c r="BD950">
        <v>0</v>
      </c>
      <c r="BE950">
        <v>3.6</v>
      </c>
      <c r="BF950">
        <v>0</v>
      </c>
      <c r="BG950">
        <v>0</v>
      </c>
      <c r="BH950">
        <v>3.4</v>
      </c>
      <c r="BI950">
        <v>3.4</v>
      </c>
      <c r="BJ950">
        <v>0</v>
      </c>
      <c r="BK950">
        <v>0</v>
      </c>
    </row>
    <row r="951" spans="1:63" x14ac:dyDescent="0.25">
      <c r="A951">
        <v>11</v>
      </c>
      <c r="B951" s="1">
        <v>11201</v>
      </c>
      <c r="C951" t="s">
        <v>10713</v>
      </c>
      <c r="D951" t="s">
        <v>10713</v>
      </c>
      <c r="E951">
        <v>2</v>
      </c>
      <c r="F951" t="s">
        <v>13769</v>
      </c>
      <c r="G951">
        <v>220104005</v>
      </c>
      <c r="H951">
        <v>220104</v>
      </c>
      <c r="I951" t="s">
        <v>13768</v>
      </c>
      <c r="J951" t="s">
        <v>10393</v>
      </c>
      <c r="K951">
        <v>2</v>
      </c>
      <c r="L951">
        <v>4.3</v>
      </c>
      <c r="M951">
        <v>12.8</v>
      </c>
      <c r="N951">
        <v>4.2</v>
      </c>
      <c r="O951">
        <v>0</v>
      </c>
      <c r="P951">
        <v>8.3000000000000007</v>
      </c>
      <c r="Q951">
        <v>8.3000000000000007</v>
      </c>
      <c r="R951">
        <v>3.6</v>
      </c>
      <c r="S951">
        <v>0</v>
      </c>
      <c r="T951">
        <v>0</v>
      </c>
      <c r="U951">
        <v>0</v>
      </c>
      <c r="V951">
        <v>3.4</v>
      </c>
      <c r="W951">
        <v>6.8</v>
      </c>
      <c r="X951">
        <v>4</v>
      </c>
      <c r="Y951">
        <v>8.6</v>
      </c>
      <c r="Z951">
        <v>0</v>
      </c>
      <c r="AA951">
        <v>0</v>
      </c>
      <c r="AB951">
        <v>8.4</v>
      </c>
      <c r="AC951">
        <v>12.5</v>
      </c>
      <c r="AD951">
        <v>8.3000000000000007</v>
      </c>
      <c r="AE951">
        <v>3.6</v>
      </c>
      <c r="AF951">
        <v>0</v>
      </c>
      <c r="AG951">
        <v>0</v>
      </c>
      <c r="AH951">
        <v>3.5</v>
      </c>
      <c r="AI951">
        <v>3.4</v>
      </c>
      <c r="AJ951">
        <v>6.8</v>
      </c>
      <c r="AK951">
        <v>12</v>
      </c>
      <c r="AL951">
        <v>8.6</v>
      </c>
      <c r="AM951">
        <v>8.5</v>
      </c>
      <c r="AN951">
        <v>8.5</v>
      </c>
      <c r="AO951">
        <v>4.2</v>
      </c>
      <c r="AP951">
        <v>1</v>
      </c>
      <c r="AQ951">
        <v>4.0999999999999996</v>
      </c>
      <c r="AR951">
        <v>3.6</v>
      </c>
      <c r="AS951">
        <v>3.5</v>
      </c>
      <c r="AT951">
        <v>7</v>
      </c>
      <c r="AU951">
        <v>3.5</v>
      </c>
      <c r="AV951">
        <v>1</v>
      </c>
      <c r="AW951">
        <v>0</v>
      </c>
      <c r="AX951">
        <v>12</v>
      </c>
      <c r="AY951">
        <v>12.9</v>
      </c>
      <c r="AZ951">
        <v>0</v>
      </c>
      <c r="BA951">
        <v>0</v>
      </c>
      <c r="BB951">
        <v>4.2</v>
      </c>
      <c r="BC951">
        <v>1</v>
      </c>
      <c r="BD951">
        <v>0</v>
      </c>
      <c r="BE951">
        <v>7.1</v>
      </c>
      <c r="BF951">
        <v>3.5</v>
      </c>
      <c r="BG951">
        <v>0</v>
      </c>
      <c r="BH951">
        <v>10.3</v>
      </c>
      <c r="BI951">
        <v>3.4</v>
      </c>
      <c r="BJ951">
        <v>10.1</v>
      </c>
      <c r="BK951">
        <v>0</v>
      </c>
    </row>
    <row r="952" spans="1:63" x14ac:dyDescent="0.25">
      <c r="A952">
        <v>11</v>
      </c>
      <c r="B952" s="1">
        <v>11201</v>
      </c>
      <c r="C952" t="s">
        <v>10713</v>
      </c>
      <c r="D952" t="s">
        <v>10713</v>
      </c>
      <c r="E952">
        <v>3</v>
      </c>
      <c r="F952" t="s">
        <v>13367</v>
      </c>
      <c r="G952">
        <v>220104005</v>
      </c>
      <c r="H952">
        <v>220104</v>
      </c>
      <c r="I952" t="s">
        <v>13768</v>
      </c>
      <c r="J952" t="s">
        <v>10393</v>
      </c>
      <c r="K952">
        <v>3</v>
      </c>
      <c r="L952">
        <v>0</v>
      </c>
      <c r="M952">
        <v>12.8</v>
      </c>
      <c r="N952">
        <v>4.2</v>
      </c>
      <c r="O952">
        <v>0</v>
      </c>
      <c r="P952">
        <v>4.2</v>
      </c>
      <c r="Q952">
        <v>4.0999999999999996</v>
      </c>
      <c r="R952">
        <v>3.6</v>
      </c>
      <c r="S952">
        <v>0</v>
      </c>
      <c r="T952">
        <v>0</v>
      </c>
      <c r="U952">
        <v>0</v>
      </c>
      <c r="V952">
        <v>1</v>
      </c>
      <c r="W952">
        <v>6.8</v>
      </c>
      <c r="X952">
        <v>4</v>
      </c>
      <c r="Y952">
        <v>8.6</v>
      </c>
      <c r="Z952">
        <v>0</v>
      </c>
      <c r="AA952">
        <v>0</v>
      </c>
      <c r="AB952">
        <v>4.2</v>
      </c>
      <c r="AC952">
        <v>8.3000000000000007</v>
      </c>
      <c r="AD952">
        <v>8.3000000000000007</v>
      </c>
      <c r="AE952">
        <v>3.6</v>
      </c>
      <c r="AF952">
        <v>0</v>
      </c>
      <c r="AG952">
        <v>0</v>
      </c>
      <c r="AH952">
        <v>3.5</v>
      </c>
      <c r="AI952">
        <v>3.4</v>
      </c>
      <c r="AJ952">
        <v>6.8</v>
      </c>
      <c r="AK952">
        <v>12</v>
      </c>
      <c r="AL952">
        <v>8.6</v>
      </c>
      <c r="AM952">
        <v>8.5</v>
      </c>
      <c r="AN952">
        <v>4.2</v>
      </c>
      <c r="AO952">
        <v>4.2</v>
      </c>
      <c r="AP952">
        <v>1</v>
      </c>
      <c r="AQ952">
        <v>4.0999999999999996</v>
      </c>
      <c r="AR952">
        <v>3.6</v>
      </c>
      <c r="AS952">
        <v>3.5</v>
      </c>
      <c r="AT952">
        <v>7</v>
      </c>
      <c r="AU952">
        <v>3.5</v>
      </c>
      <c r="AV952">
        <v>1</v>
      </c>
      <c r="AW952">
        <v>0</v>
      </c>
      <c r="AX952">
        <v>12</v>
      </c>
      <c r="AY952">
        <v>4.3</v>
      </c>
      <c r="AZ952">
        <v>0</v>
      </c>
      <c r="BA952">
        <v>0</v>
      </c>
      <c r="BB952">
        <v>4.2</v>
      </c>
      <c r="BC952">
        <v>1</v>
      </c>
      <c r="BD952">
        <v>0</v>
      </c>
      <c r="BE952">
        <v>3.6</v>
      </c>
      <c r="BF952">
        <v>3.5</v>
      </c>
      <c r="BG952">
        <v>0</v>
      </c>
      <c r="BH952">
        <v>6.9</v>
      </c>
      <c r="BI952">
        <v>1</v>
      </c>
      <c r="BJ952">
        <v>10.1</v>
      </c>
      <c r="BK952">
        <v>0</v>
      </c>
    </row>
    <row r="953" spans="1:63" x14ac:dyDescent="0.25">
      <c r="A953">
        <v>11</v>
      </c>
      <c r="B953" s="1">
        <v>11201</v>
      </c>
      <c r="C953" t="s">
        <v>10713</v>
      </c>
      <c r="D953" t="s">
        <v>10713</v>
      </c>
      <c r="E953">
        <v>4</v>
      </c>
      <c r="F953" t="s">
        <v>13369</v>
      </c>
      <c r="G953">
        <v>220104005</v>
      </c>
      <c r="H953">
        <v>220104</v>
      </c>
      <c r="I953" t="s">
        <v>13768</v>
      </c>
      <c r="J953" t="s">
        <v>10393</v>
      </c>
      <c r="K953">
        <v>4</v>
      </c>
      <c r="L953">
        <v>4.3</v>
      </c>
      <c r="M953">
        <v>0</v>
      </c>
      <c r="N953">
        <v>0</v>
      </c>
      <c r="O953">
        <v>0</v>
      </c>
      <c r="P953">
        <v>4.2</v>
      </c>
      <c r="Q953">
        <v>4.0999999999999996</v>
      </c>
      <c r="R953">
        <v>0</v>
      </c>
      <c r="S953">
        <v>0</v>
      </c>
      <c r="T953">
        <v>0</v>
      </c>
      <c r="U953">
        <v>0</v>
      </c>
      <c r="V953">
        <v>3.4</v>
      </c>
      <c r="W953">
        <v>0</v>
      </c>
      <c r="X953">
        <v>0</v>
      </c>
      <c r="Y953">
        <v>0</v>
      </c>
      <c r="Z953">
        <v>0</v>
      </c>
      <c r="AA953">
        <v>0</v>
      </c>
      <c r="AB953">
        <v>4.2</v>
      </c>
      <c r="AC953">
        <v>4.2</v>
      </c>
      <c r="AD953">
        <v>0</v>
      </c>
      <c r="AE953">
        <v>0</v>
      </c>
      <c r="AF953">
        <v>0</v>
      </c>
      <c r="AG953">
        <v>0</v>
      </c>
      <c r="AH953">
        <v>0</v>
      </c>
      <c r="AI953">
        <v>1</v>
      </c>
      <c r="AJ953">
        <v>0</v>
      </c>
      <c r="AK953">
        <v>0</v>
      </c>
      <c r="AL953">
        <v>0</v>
      </c>
      <c r="AM953">
        <v>0</v>
      </c>
      <c r="AN953">
        <v>4.2</v>
      </c>
      <c r="AO953">
        <v>0</v>
      </c>
      <c r="AP953">
        <v>1</v>
      </c>
      <c r="AQ953">
        <v>0</v>
      </c>
      <c r="AR953">
        <v>0</v>
      </c>
      <c r="AS953">
        <v>0</v>
      </c>
      <c r="AT953">
        <v>0</v>
      </c>
      <c r="AU953">
        <v>0</v>
      </c>
      <c r="AV953">
        <v>1</v>
      </c>
      <c r="AW953">
        <v>0</v>
      </c>
      <c r="AX953">
        <v>0</v>
      </c>
      <c r="AY953">
        <v>8.6</v>
      </c>
      <c r="AZ953">
        <v>0</v>
      </c>
      <c r="BA953">
        <v>0</v>
      </c>
      <c r="BB953">
        <v>0</v>
      </c>
      <c r="BC953">
        <v>1</v>
      </c>
      <c r="BD953">
        <v>0</v>
      </c>
      <c r="BE953">
        <v>3.6</v>
      </c>
      <c r="BF953">
        <v>0</v>
      </c>
      <c r="BG953">
        <v>0</v>
      </c>
      <c r="BH953">
        <v>3.4</v>
      </c>
      <c r="BI953">
        <v>3.4</v>
      </c>
      <c r="BJ953">
        <v>0</v>
      </c>
      <c r="BK953">
        <v>0</v>
      </c>
    </row>
    <row r="954" spans="1:63" x14ac:dyDescent="0.25">
      <c r="A954">
        <v>11</v>
      </c>
      <c r="B954" s="1">
        <v>11202</v>
      </c>
      <c r="C954" t="s">
        <v>10713</v>
      </c>
      <c r="D954" t="s">
        <v>1772</v>
      </c>
      <c r="E954">
        <v>1</v>
      </c>
      <c r="F954" t="s">
        <v>13767</v>
      </c>
      <c r="G954">
        <v>220104005</v>
      </c>
      <c r="H954">
        <v>220104</v>
      </c>
      <c r="I954" t="s">
        <v>13768</v>
      </c>
      <c r="J954" t="s">
        <v>10393</v>
      </c>
      <c r="K954">
        <v>1</v>
      </c>
      <c r="L954">
        <v>0</v>
      </c>
      <c r="M954">
        <v>0</v>
      </c>
      <c r="N954">
        <v>0</v>
      </c>
      <c r="O954">
        <v>0</v>
      </c>
      <c r="P954">
        <v>17.8</v>
      </c>
      <c r="Q954">
        <v>0</v>
      </c>
      <c r="R954">
        <v>0</v>
      </c>
      <c r="S954">
        <v>17.600000000000001</v>
      </c>
      <c r="T954">
        <v>0</v>
      </c>
      <c r="U954">
        <v>0</v>
      </c>
      <c r="V954">
        <v>1</v>
      </c>
      <c r="W954">
        <v>0</v>
      </c>
      <c r="X954">
        <v>0</v>
      </c>
      <c r="Y954">
        <v>0</v>
      </c>
      <c r="Z954">
        <v>0</v>
      </c>
      <c r="AA954">
        <v>0</v>
      </c>
      <c r="AB954">
        <v>0</v>
      </c>
      <c r="AC954">
        <v>1</v>
      </c>
      <c r="AD954">
        <v>0</v>
      </c>
      <c r="AE954">
        <v>0</v>
      </c>
      <c r="AF954">
        <v>0</v>
      </c>
      <c r="AG954">
        <v>0</v>
      </c>
      <c r="AH954">
        <v>0</v>
      </c>
      <c r="AI954">
        <v>1</v>
      </c>
      <c r="AJ954">
        <v>0</v>
      </c>
      <c r="AK954">
        <v>0</v>
      </c>
      <c r="AL954">
        <v>0</v>
      </c>
      <c r="AM954">
        <v>0</v>
      </c>
      <c r="AN954">
        <v>0</v>
      </c>
      <c r="AO954">
        <v>0</v>
      </c>
      <c r="AP954">
        <v>1</v>
      </c>
      <c r="AQ954">
        <v>0</v>
      </c>
      <c r="AR954">
        <v>0</v>
      </c>
      <c r="AS954">
        <v>0</v>
      </c>
      <c r="AT954">
        <v>0</v>
      </c>
      <c r="AU954">
        <v>0</v>
      </c>
      <c r="AV954">
        <v>1</v>
      </c>
      <c r="AW954">
        <v>0</v>
      </c>
      <c r="AX954">
        <v>0</v>
      </c>
      <c r="AY954">
        <v>0</v>
      </c>
      <c r="AZ954">
        <v>0</v>
      </c>
      <c r="BA954">
        <v>18</v>
      </c>
      <c r="BB954">
        <v>0</v>
      </c>
      <c r="BC954">
        <v>1</v>
      </c>
      <c r="BD954">
        <v>0</v>
      </c>
      <c r="BE954">
        <v>0</v>
      </c>
      <c r="BF954">
        <v>0</v>
      </c>
      <c r="BG954">
        <v>0</v>
      </c>
      <c r="BH954">
        <v>0</v>
      </c>
      <c r="BI954">
        <v>1</v>
      </c>
      <c r="BJ954">
        <v>0</v>
      </c>
      <c r="BK954">
        <v>0</v>
      </c>
    </row>
    <row r="955" spans="1:63" x14ac:dyDescent="0.25">
      <c r="A955">
        <v>11</v>
      </c>
      <c r="B955" s="1">
        <v>11202</v>
      </c>
      <c r="C955" t="s">
        <v>10713</v>
      </c>
      <c r="D955" t="s">
        <v>1772</v>
      </c>
      <c r="E955">
        <v>2</v>
      </c>
      <c r="F955" t="s">
        <v>13769</v>
      </c>
      <c r="G955">
        <v>220104005</v>
      </c>
      <c r="H955">
        <v>220104</v>
      </c>
      <c r="I955" t="s">
        <v>13768</v>
      </c>
      <c r="J955" t="s">
        <v>10393</v>
      </c>
      <c r="K955">
        <v>2</v>
      </c>
      <c r="L955">
        <v>0</v>
      </c>
      <c r="M955">
        <v>0</v>
      </c>
      <c r="N955">
        <v>0</v>
      </c>
      <c r="O955">
        <v>0</v>
      </c>
      <c r="P955">
        <v>35.6</v>
      </c>
      <c r="Q955">
        <v>0</v>
      </c>
      <c r="R955">
        <v>0</v>
      </c>
      <c r="S955">
        <v>16.100000000000001</v>
      </c>
      <c r="T955">
        <v>0</v>
      </c>
      <c r="U955">
        <v>0</v>
      </c>
      <c r="V955">
        <v>1</v>
      </c>
      <c r="W955">
        <v>0</v>
      </c>
      <c r="X955">
        <v>0</v>
      </c>
      <c r="Y955">
        <v>0</v>
      </c>
      <c r="Z955">
        <v>0</v>
      </c>
      <c r="AA955">
        <v>0</v>
      </c>
      <c r="AB955">
        <v>0</v>
      </c>
      <c r="AC955">
        <v>17.8</v>
      </c>
      <c r="AD955">
        <v>0</v>
      </c>
      <c r="AE955">
        <v>0</v>
      </c>
      <c r="AF955">
        <v>0</v>
      </c>
      <c r="AG955">
        <v>0</v>
      </c>
      <c r="AH955">
        <v>0</v>
      </c>
      <c r="AI955">
        <v>1</v>
      </c>
      <c r="AJ955">
        <v>0</v>
      </c>
      <c r="AK955">
        <v>0</v>
      </c>
      <c r="AL955">
        <v>0</v>
      </c>
      <c r="AM955">
        <v>0</v>
      </c>
      <c r="AN955">
        <v>0</v>
      </c>
      <c r="AO955">
        <v>0</v>
      </c>
      <c r="AP955">
        <v>1</v>
      </c>
      <c r="AQ955">
        <v>0</v>
      </c>
      <c r="AR955">
        <v>0</v>
      </c>
      <c r="AS955">
        <v>0</v>
      </c>
      <c r="AT955">
        <v>0</v>
      </c>
      <c r="AU955">
        <v>0</v>
      </c>
      <c r="AV955">
        <v>1</v>
      </c>
      <c r="AW955">
        <v>32.299999999999997</v>
      </c>
      <c r="AX955">
        <v>17.2</v>
      </c>
      <c r="AY955">
        <v>18.3</v>
      </c>
      <c r="AZ955">
        <v>18.100000000000001</v>
      </c>
      <c r="BA955">
        <v>18</v>
      </c>
      <c r="BB955">
        <v>0</v>
      </c>
      <c r="BC955">
        <v>1</v>
      </c>
      <c r="BD955">
        <v>0</v>
      </c>
      <c r="BE955">
        <v>0</v>
      </c>
      <c r="BF955">
        <v>0</v>
      </c>
      <c r="BG955">
        <v>0</v>
      </c>
      <c r="BH955">
        <v>0</v>
      </c>
      <c r="BI955">
        <v>1</v>
      </c>
      <c r="BJ955">
        <v>0</v>
      </c>
      <c r="BK955">
        <v>0</v>
      </c>
    </row>
    <row r="956" spans="1:63" x14ac:dyDescent="0.25">
      <c r="A956">
        <v>11</v>
      </c>
      <c r="B956" s="1">
        <v>11202</v>
      </c>
      <c r="C956" t="s">
        <v>10713</v>
      </c>
      <c r="D956" t="s">
        <v>1772</v>
      </c>
      <c r="E956">
        <v>3</v>
      </c>
      <c r="F956" t="s">
        <v>13367</v>
      </c>
      <c r="G956">
        <v>220104005</v>
      </c>
      <c r="H956">
        <v>220104</v>
      </c>
      <c r="I956" t="s">
        <v>13768</v>
      </c>
      <c r="J956" t="s">
        <v>10393</v>
      </c>
      <c r="K956">
        <v>3</v>
      </c>
      <c r="L956">
        <v>0</v>
      </c>
      <c r="M956">
        <v>0</v>
      </c>
      <c r="N956">
        <v>0</v>
      </c>
      <c r="O956">
        <v>0</v>
      </c>
      <c r="P956">
        <v>17.8</v>
      </c>
      <c r="Q956">
        <v>0</v>
      </c>
      <c r="R956">
        <v>0</v>
      </c>
      <c r="S956">
        <v>0</v>
      </c>
      <c r="T956">
        <v>0</v>
      </c>
      <c r="U956">
        <v>0</v>
      </c>
      <c r="V956">
        <v>1</v>
      </c>
      <c r="W956">
        <v>0</v>
      </c>
      <c r="X956">
        <v>0</v>
      </c>
      <c r="Y956">
        <v>0</v>
      </c>
      <c r="Z956">
        <v>0</v>
      </c>
      <c r="AA956">
        <v>0</v>
      </c>
      <c r="AB956">
        <v>0</v>
      </c>
      <c r="AC956">
        <v>17.8</v>
      </c>
      <c r="AD956">
        <v>0</v>
      </c>
      <c r="AE956">
        <v>0</v>
      </c>
      <c r="AF956">
        <v>0</v>
      </c>
      <c r="AG956">
        <v>0</v>
      </c>
      <c r="AH956">
        <v>0</v>
      </c>
      <c r="AI956">
        <v>1</v>
      </c>
      <c r="AJ956">
        <v>0</v>
      </c>
      <c r="AK956">
        <v>0</v>
      </c>
      <c r="AL956">
        <v>0</v>
      </c>
      <c r="AM956">
        <v>0</v>
      </c>
      <c r="AN956">
        <v>0</v>
      </c>
      <c r="AO956">
        <v>0</v>
      </c>
      <c r="AP956">
        <v>1</v>
      </c>
      <c r="AQ956">
        <v>0</v>
      </c>
      <c r="AR956">
        <v>0</v>
      </c>
      <c r="AS956">
        <v>0</v>
      </c>
      <c r="AT956">
        <v>0</v>
      </c>
      <c r="AU956">
        <v>0</v>
      </c>
      <c r="AV956">
        <v>1</v>
      </c>
      <c r="AW956">
        <v>32.299999999999997</v>
      </c>
      <c r="AX956">
        <v>17.2</v>
      </c>
      <c r="AY956">
        <v>18.3</v>
      </c>
      <c r="AZ956">
        <v>18.100000000000001</v>
      </c>
      <c r="BA956">
        <v>0</v>
      </c>
      <c r="BB956">
        <v>0</v>
      </c>
      <c r="BC956">
        <v>1</v>
      </c>
      <c r="BD956">
        <v>0</v>
      </c>
      <c r="BE956">
        <v>0</v>
      </c>
      <c r="BF956">
        <v>0</v>
      </c>
      <c r="BG956">
        <v>0</v>
      </c>
      <c r="BH956">
        <v>0</v>
      </c>
      <c r="BI956">
        <v>1</v>
      </c>
      <c r="BJ956">
        <v>0</v>
      </c>
      <c r="BK956">
        <v>0</v>
      </c>
    </row>
    <row r="957" spans="1:63" x14ac:dyDescent="0.25">
      <c r="A957">
        <v>11</v>
      </c>
      <c r="B957" s="1">
        <v>11202</v>
      </c>
      <c r="C957" t="s">
        <v>10713</v>
      </c>
      <c r="D957" t="s">
        <v>1772</v>
      </c>
      <c r="E957">
        <v>4</v>
      </c>
      <c r="F957" t="s">
        <v>13369</v>
      </c>
      <c r="G957">
        <v>220104005</v>
      </c>
      <c r="H957">
        <v>220104</v>
      </c>
      <c r="I957" t="s">
        <v>13768</v>
      </c>
      <c r="J957" t="s">
        <v>10393</v>
      </c>
      <c r="K957">
        <v>4</v>
      </c>
      <c r="L957">
        <v>0</v>
      </c>
      <c r="M957">
        <v>0</v>
      </c>
      <c r="N957">
        <v>0</v>
      </c>
      <c r="O957">
        <v>0</v>
      </c>
      <c r="P957">
        <v>17.8</v>
      </c>
      <c r="Q957">
        <v>0</v>
      </c>
      <c r="R957">
        <v>0</v>
      </c>
      <c r="S957">
        <v>16.100000000000001</v>
      </c>
      <c r="T957">
        <v>0</v>
      </c>
      <c r="U957">
        <v>0</v>
      </c>
      <c r="V957">
        <v>1</v>
      </c>
      <c r="W957">
        <v>0</v>
      </c>
      <c r="X957">
        <v>0</v>
      </c>
      <c r="Y957">
        <v>0</v>
      </c>
      <c r="Z957">
        <v>0</v>
      </c>
      <c r="AA957">
        <v>0</v>
      </c>
      <c r="AB957">
        <v>0</v>
      </c>
      <c r="AC957">
        <v>1</v>
      </c>
      <c r="AD957">
        <v>0</v>
      </c>
      <c r="AE957">
        <v>0</v>
      </c>
      <c r="AF957">
        <v>0</v>
      </c>
      <c r="AG957">
        <v>0</v>
      </c>
      <c r="AH957">
        <v>0</v>
      </c>
      <c r="AI957">
        <v>1</v>
      </c>
      <c r="AJ957">
        <v>0</v>
      </c>
      <c r="AK957">
        <v>0</v>
      </c>
      <c r="AL957">
        <v>0</v>
      </c>
      <c r="AM957">
        <v>0</v>
      </c>
      <c r="AN957">
        <v>0</v>
      </c>
      <c r="AO957">
        <v>0</v>
      </c>
      <c r="AP957">
        <v>1</v>
      </c>
      <c r="AQ957">
        <v>0</v>
      </c>
      <c r="AR957">
        <v>0</v>
      </c>
      <c r="AS957">
        <v>0</v>
      </c>
      <c r="AT957">
        <v>0</v>
      </c>
      <c r="AU957">
        <v>0</v>
      </c>
      <c r="AV957">
        <v>1</v>
      </c>
      <c r="AW957">
        <v>0</v>
      </c>
      <c r="AX957">
        <v>0</v>
      </c>
      <c r="AY957">
        <v>0</v>
      </c>
      <c r="AZ957">
        <v>0</v>
      </c>
      <c r="BA957">
        <v>18</v>
      </c>
      <c r="BB957">
        <v>0</v>
      </c>
      <c r="BC957">
        <v>1</v>
      </c>
      <c r="BD957">
        <v>0</v>
      </c>
      <c r="BE957">
        <v>0</v>
      </c>
      <c r="BF957">
        <v>0</v>
      </c>
      <c r="BG957">
        <v>0</v>
      </c>
      <c r="BH957">
        <v>0</v>
      </c>
      <c r="BI957">
        <v>1</v>
      </c>
      <c r="BJ957">
        <v>0</v>
      </c>
      <c r="BK957">
        <v>0</v>
      </c>
    </row>
    <row r="958" spans="1:63" x14ac:dyDescent="0.25">
      <c r="A958">
        <v>11</v>
      </c>
      <c r="B958" s="1">
        <v>11203</v>
      </c>
      <c r="C958" t="s">
        <v>10713</v>
      </c>
      <c r="D958" t="s">
        <v>1775</v>
      </c>
      <c r="E958">
        <v>1</v>
      </c>
      <c r="F958" t="s">
        <v>13767</v>
      </c>
      <c r="G958">
        <v>220104005</v>
      </c>
      <c r="H958">
        <v>220104</v>
      </c>
      <c r="I958" t="s">
        <v>13768</v>
      </c>
      <c r="J958" t="s">
        <v>10393</v>
      </c>
      <c r="K958">
        <v>1</v>
      </c>
      <c r="L958">
        <v>0</v>
      </c>
      <c r="M958">
        <v>0</v>
      </c>
      <c r="N958">
        <v>0</v>
      </c>
      <c r="O958">
        <v>0</v>
      </c>
      <c r="P958">
        <v>1</v>
      </c>
      <c r="Q958">
        <v>0</v>
      </c>
      <c r="R958">
        <v>0</v>
      </c>
      <c r="S958">
        <v>0</v>
      </c>
      <c r="T958">
        <v>0</v>
      </c>
      <c r="U958">
        <v>0</v>
      </c>
      <c r="V958">
        <v>63.2</v>
      </c>
      <c r="W958">
        <v>0</v>
      </c>
      <c r="X958">
        <v>0</v>
      </c>
      <c r="Y958">
        <v>0</v>
      </c>
      <c r="Z958">
        <v>0</v>
      </c>
      <c r="AA958">
        <v>0</v>
      </c>
      <c r="AB958">
        <v>0</v>
      </c>
      <c r="AC958">
        <v>1</v>
      </c>
      <c r="AD958">
        <v>0</v>
      </c>
      <c r="AE958">
        <v>0</v>
      </c>
      <c r="AF958">
        <v>0</v>
      </c>
      <c r="AG958">
        <v>0</v>
      </c>
      <c r="AH958">
        <v>0</v>
      </c>
      <c r="AI958">
        <v>1</v>
      </c>
      <c r="AJ958">
        <v>0</v>
      </c>
      <c r="AK958">
        <v>0</v>
      </c>
      <c r="AL958">
        <v>0</v>
      </c>
      <c r="AM958">
        <v>0</v>
      </c>
      <c r="AN958">
        <v>0</v>
      </c>
      <c r="AO958">
        <v>0</v>
      </c>
      <c r="AP958">
        <v>1</v>
      </c>
      <c r="AQ958">
        <v>0</v>
      </c>
      <c r="AR958">
        <v>0</v>
      </c>
      <c r="AS958">
        <v>0</v>
      </c>
      <c r="AT958">
        <v>0</v>
      </c>
      <c r="AU958">
        <v>0</v>
      </c>
      <c r="AV958">
        <v>1</v>
      </c>
      <c r="AW958">
        <v>0</v>
      </c>
      <c r="AX958">
        <v>0</v>
      </c>
      <c r="AY958">
        <v>0</v>
      </c>
      <c r="AZ958">
        <v>66.5</v>
      </c>
      <c r="BA958">
        <v>0</v>
      </c>
      <c r="BB958">
        <v>0</v>
      </c>
      <c r="BC958">
        <v>65.099999999999994</v>
      </c>
      <c r="BD958">
        <v>0</v>
      </c>
      <c r="BE958">
        <v>0</v>
      </c>
      <c r="BF958">
        <v>0</v>
      </c>
      <c r="BG958">
        <v>0</v>
      </c>
      <c r="BH958">
        <v>0</v>
      </c>
      <c r="BI958">
        <v>1</v>
      </c>
      <c r="BJ958">
        <v>0</v>
      </c>
      <c r="BK958">
        <v>0</v>
      </c>
    </row>
    <row r="959" spans="1:63" x14ac:dyDescent="0.25">
      <c r="A959">
        <v>11</v>
      </c>
      <c r="B959" s="1">
        <v>11203</v>
      </c>
      <c r="C959" t="s">
        <v>10713</v>
      </c>
      <c r="D959" t="s">
        <v>1775</v>
      </c>
      <c r="E959">
        <v>2</v>
      </c>
      <c r="F959" t="s">
        <v>13769</v>
      </c>
      <c r="G959">
        <v>220104005</v>
      </c>
      <c r="H959">
        <v>220104</v>
      </c>
      <c r="I959" t="s">
        <v>13768</v>
      </c>
      <c r="J959" t="s">
        <v>10393</v>
      </c>
      <c r="K959">
        <v>2</v>
      </c>
      <c r="L959">
        <v>0</v>
      </c>
      <c r="M959">
        <v>66.5</v>
      </c>
      <c r="N959">
        <v>0</v>
      </c>
      <c r="O959">
        <v>0</v>
      </c>
      <c r="P959">
        <v>1</v>
      </c>
      <c r="Q959">
        <v>0</v>
      </c>
      <c r="R959">
        <v>0</v>
      </c>
      <c r="S959">
        <v>51.9</v>
      </c>
      <c r="T959">
        <v>51.3</v>
      </c>
      <c r="U959">
        <v>0</v>
      </c>
      <c r="V959">
        <v>50.3</v>
      </c>
      <c r="W959">
        <v>49.6</v>
      </c>
      <c r="X959">
        <v>0</v>
      </c>
      <c r="Y959">
        <v>0</v>
      </c>
      <c r="Z959">
        <v>0</v>
      </c>
      <c r="AA959">
        <v>0</v>
      </c>
      <c r="AB959">
        <v>0</v>
      </c>
      <c r="AC959">
        <v>1</v>
      </c>
      <c r="AD959">
        <v>0</v>
      </c>
      <c r="AE959">
        <v>0</v>
      </c>
      <c r="AF959">
        <v>0</v>
      </c>
      <c r="AG959">
        <v>0</v>
      </c>
      <c r="AH959">
        <v>0</v>
      </c>
      <c r="AI959">
        <v>1</v>
      </c>
      <c r="AJ959">
        <v>0</v>
      </c>
      <c r="AK959">
        <v>0</v>
      </c>
      <c r="AL959">
        <v>0</v>
      </c>
      <c r="AM959">
        <v>0</v>
      </c>
      <c r="AN959">
        <v>0</v>
      </c>
      <c r="AO959">
        <v>0</v>
      </c>
      <c r="AP959">
        <v>65.099999999999994</v>
      </c>
      <c r="AQ959">
        <v>64.8</v>
      </c>
      <c r="AR959">
        <v>0</v>
      </c>
      <c r="AS959">
        <v>0</v>
      </c>
      <c r="AT959">
        <v>0</v>
      </c>
      <c r="AU959">
        <v>0</v>
      </c>
      <c r="AV959">
        <v>1</v>
      </c>
      <c r="AW959">
        <v>0</v>
      </c>
      <c r="AX959">
        <v>62.5</v>
      </c>
      <c r="AY959">
        <v>0</v>
      </c>
      <c r="AZ959">
        <v>133.1</v>
      </c>
      <c r="BA959">
        <v>0</v>
      </c>
      <c r="BB959">
        <v>0</v>
      </c>
      <c r="BC959">
        <v>65.099999999999994</v>
      </c>
      <c r="BD959">
        <v>0</v>
      </c>
      <c r="BE959">
        <v>0</v>
      </c>
      <c r="BF959">
        <v>0</v>
      </c>
      <c r="BG959">
        <v>0</v>
      </c>
      <c r="BH959">
        <v>0</v>
      </c>
      <c r="BI959">
        <v>1</v>
      </c>
      <c r="BJ959">
        <v>98.4</v>
      </c>
      <c r="BK959">
        <v>51.3</v>
      </c>
    </row>
    <row r="960" spans="1:63" x14ac:dyDescent="0.25">
      <c r="A960">
        <v>11</v>
      </c>
      <c r="B960" s="1">
        <v>11203</v>
      </c>
      <c r="C960" t="s">
        <v>10713</v>
      </c>
      <c r="D960" t="s">
        <v>1775</v>
      </c>
      <c r="E960">
        <v>3</v>
      </c>
      <c r="F960" t="s">
        <v>13367</v>
      </c>
      <c r="G960">
        <v>220104005</v>
      </c>
      <c r="H960">
        <v>220104</v>
      </c>
      <c r="I960" t="s">
        <v>13768</v>
      </c>
      <c r="J960" t="s">
        <v>10393</v>
      </c>
      <c r="K960">
        <v>3</v>
      </c>
      <c r="L960">
        <v>0</v>
      </c>
      <c r="M960">
        <v>66.5</v>
      </c>
      <c r="N960">
        <v>0</v>
      </c>
      <c r="O960">
        <v>0</v>
      </c>
      <c r="P960">
        <v>1</v>
      </c>
      <c r="Q960">
        <v>0</v>
      </c>
      <c r="R960">
        <v>0</v>
      </c>
      <c r="S960">
        <v>51.9</v>
      </c>
      <c r="T960">
        <v>51.3</v>
      </c>
      <c r="U960">
        <v>0</v>
      </c>
      <c r="V960">
        <v>1</v>
      </c>
      <c r="W960">
        <v>49.6</v>
      </c>
      <c r="X960">
        <v>0</v>
      </c>
      <c r="Y960">
        <v>0</v>
      </c>
      <c r="Z960">
        <v>0</v>
      </c>
      <c r="AA960">
        <v>0</v>
      </c>
      <c r="AB960">
        <v>0</v>
      </c>
      <c r="AC960">
        <v>1</v>
      </c>
      <c r="AD960">
        <v>0</v>
      </c>
      <c r="AE960">
        <v>0</v>
      </c>
      <c r="AF960">
        <v>0</v>
      </c>
      <c r="AG960">
        <v>0</v>
      </c>
      <c r="AH960">
        <v>0</v>
      </c>
      <c r="AI960">
        <v>1</v>
      </c>
      <c r="AJ960">
        <v>0</v>
      </c>
      <c r="AK960">
        <v>0</v>
      </c>
      <c r="AL960">
        <v>0</v>
      </c>
      <c r="AM960">
        <v>0</v>
      </c>
      <c r="AN960">
        <v>0</v>
      </c>
      <c r="AO960">
        <v>0</v>
      </c>
      <c r="AP960">
        <v>65.099999999999994</v>
      </c>
      <c r="AQ960">
        <v>64.8</v>
      </c>
      <c r="AR960">
        <v>0</v>
      </c>
      <c r="AS960">
        <v>0</v>
      </c>
      <c r="AT960">
        <v>0</v>
      </c>
      <c r="AU960">
        <v>0</v>
      </c>
      <c r="AV960">
        <v>1</v>
      </c>
      <c r="AW960">
        <v>0</v>
      </c>
      <c r="AX960">
        <v>62.5</v>
      </c>
      <c r="AY960">
        <v>0</v>
      </c>
      <c r="AZ960">
        <v>66.5</v>
      </c>
      <c r="BA960">
        <v>0</v>
      </c>
      <c r="BB960">
        <v>0</v>
      </c>
      <c r="BC960">
        <v>1</v>
      </c>
      <c r="BD960">
        <v>0</v>
      </c>
      <c r="BE960">
        <v>0</v>
      </c>
      <c r="BF960">
        <v>0</v>
      </c>
      <c r="BG960">
        <v>0</v>
      </c>
      <c r="BH960">
        <v>0</v>
      </c>
      <c r="BI960">
        <v>1</v>
      </c>
      <c r="BJ960">
        <v>98.4</v>
      </c>
      <c r="BK960">
        <v>51.3</v>
      </c>
    </row>
    <row r="961" spans="1:63" x14ac:dyDescent="0.25">
      <c r="A961">
        <v>11</v>
      </c>
      <c r="B961" s="1">
        <v>11203</v>
      </c>
      <c r="C961" t="s">
        <v>10713</v>
      </c>
      <c r="D961" t="s">
        <v>1775</v>
      </c>
      <c r="E961">
        <v>4</v>
      </c>
      <c r="F961" t="s">
        <v>13369</v>
      </c>
      <c r="G961">
        <v>220104005</v>
      </c>
      <c r="H961">
        <v>220104</v>
      </c>
      <c r="I961" t="s">
        <v>13768</v>
      </c>
      <c r="J961" t="s">
        <v>10393</v>
      </c>
      <c r="K961">
        <v>4</v>
      </c>
      <c r="L961">
        <v>0</v>
      </c>
      <c r="M961">
        <v>0</v>
      </c>
      <c r="N961">
        <v>0</v>
      </c>
      <c r="O961">
        <v>0</v>
      </c>
      <c r="P961">
        <v>1</v>
      </c>
      <c r="Q961">
        <v>0</v>
      </c>
      <c r="R961">
        <v>0</v>
      </c>
      <c r="S961">
        <v>0</v>
      </c>
      <c r="T961">
        <v>0</v>
      </c>
      <c r="U961">
        <v>0</v>
      </c>
      <c r="V961">
        <v>50.3</v>
      </c>
      <c r="W961">
        <v>0</v>
      </c>
      <c r="X961">
        <v>0</v>
      </c>
      <c r="Y961">
        <v>0</v>
      </c>
      <c r="Z961">
        <v>0</v>
      </c>
      <c r="AA961">
        <v>0</v>
      </c>
      <c r="AB961">
        <v>0</v>
      </c>
      <c r="AC961">
        <v>1</v>
      </c>
      <c r="AD961">
        <v>0</v>
      </c>
      <c r="AE961">
        <v>0</v>
      </c>
      <c r="AF961">
        <v>0</v>
      </c>
      <c r="AG961">
        <v>0</v>
      </c>
      <c r="AH961">
        <v>0</v>
      </c>
      <c r="AI961">
        <v>1</v>
      </c>
      <c r="AJ961">
        <v>0</v>
      </c>
      <c r="AK961">
        <v>0</v>
      </c>
      <c r="AL961">
        <v>0</v>
      </c>
      <c r="AM961">
        <v>0</v>
      </c>
      <c r="AN961">
        <v>0</v>
      </c>
      <c r="AO961">
        <v>0</v>
      </c>
      <c r="AP961">
        <v>1</v>
      </c>
      <c r="AQ961">
        <v>0</v>
      </c>
      <c r="AR961">
        <v>0</v>
      </c>
      <c r="AS961">
        <v>0</v>
      </c>
      <c r="AT961">
        <v>0</v>
      </c>
      <c r="AU961">
        <v>0</v>
      </c>
      <c r="AV961">
        <v>1</v>
      </c>
      <c r="AW961">
        <v>0</v>
      </c>
      <c r="AX961">
        <v>0</v>
      </c>
      <c r="AY961">
        <v>0</v>
      </c>
      <c r="AZ961">
        <v>66.5</v>
      </c>
      <c r="BA961">
        <v>0</v>
      </c>
      <c r="BB961">
        <v>0</v>
      </c>
      <c r="BC961">
        <v>65.099999999999994</v>
      </c>
      <c r="BD961">
        <v>0</v>
      </c>
      <c r="BE961">
        <v>0</v>
      </c>
      <c r="BF961">
        <v>0</v>
      </c>
      <c r="BG961">
        <v>0</v>
      </c>
      <c r="BH961">
        <v>0</v>
      </c>
      <c r="BI961">
        <v>1</v>
      </c>
      <c r="BJ961">
        <v>0</v>
      </c>
      <c r="BK961">
        <v>0</v>
      </c>
    </row>
    <row r="962" spans="1:63" x14ac:dyDescent="0.25">
      <c r="A962">
        <v>11</v>
      </c>
      <c r="B962" s="1">
        <v>11301</v>
      </c>
      <c r="C962" t="s">
        <v>10713</v>
      </c>
      <c r="D962" t="s">
        <v>1778</v>
      </c>
      <c r="E962">
        <v>1</v>
      </c>
      <c r="F962" t="s">
        <v>13767</v>
      </c>
      <c r="G962">
        <v>220104005</v>
      </c>
      <c r="H962">
        <v>220104</v>
      </c>
      <c r="I962" t="s">
        <v>13768</v>
      </c>
      <c r="J962" t="s">
        <v>10393</v>
      </c>
      <c r="K962">
        <v>1</v>
      </c>
      <c r="L962">
        <v>0</v>
      </c>
      <c r="M962">
        <v>0</v>
      </c>
      <c r="N962">
        <v>0</v>
      </c>
      <c r="O962">
        <v>29.2</v>
      </c>
      <c r="P962">
        <v>1</v>
      </c>
      <c r="Q962">
        <v>0</v>
      </c>
      <c r="R962">
        <v>0</v>
      </c>
      <c r="S962">
        <v>0</v>
      </c>
      <c r="T962">
        <v>0</v>
      </c>
      <c r="U962">
        <v>0</v>
      </c>
      <c r="V962">
        <v>1</v>
      </c>
      <c r="W962">
        <v>0</v>
      </c>
      <c r="X962">
        <v>0</v>
      </c>
      <c r="Y962">
        <v>0</v>
      </c>
      <c r="Z962">
        <v>0</v>
      </c>
      <c r="AA962">
        <v>0</v>
      </c>
      <c r="AB962">
        <v>29.2</v>
      </c>
      <c r="AC962">
        <v>1</v>
      </c>
      <c r="AD962">
        <v>0</v>
      </c>
      <c r="AE962">
        <v>0</v>
      </c>
      <c r="AF962">
        <v>0</v>
      </c>
      <c r="AG962">
        <v>0</v>
      </c>
      <c r="AH962">
        <v>0</v>
      </c>
      <c r="AI962">
        <v>1</v>
      </c>
      <c r="AJ962">
        <v>0</v>
      </c>
      <c r="AK962">
        <v>0</v>
      </c>
      <c r="AL962">
        <v>0</v>
      </c>
      <c r="AM962">
        <v>0</v>
      </c>
      <c r="AN962">
        <v>0</v>
      </c>
      <c r="AO962">
        <v>0</v>
      </c>
      <c r="AP962">
        <v>1</v>
      </c>
      <c r="AQ962">
        <v>0</v>
      </c>
      <c r="AR962">
        <v>0</v>
      </c>
      <c r="AS962">
        <v>0</v>
      </c>
      <c r="AT962">
        <v>0</v>
      </c>
      <c r="AU962">
        <v>0</v>
      </c>
      <c r="AV962">
        <v>1</v>
      </c>
      <c r="AW962">
        <v>0</v>
      </c>
      <c r="AX962">
        <v>0</v>
      </c>
      <c r="AY962">
        <v>0</v>
      </c>
      <c r="AZ962">
        <v>0</v>
      </c>
      <c r="BA962">
        <v>0</v>
      </c>
      <c r="BB962">
        <v>0</v>
      </c>
      <c r="BC962">
        <v>1</v>
      </c>
      <c r="BD962">
        <v>0</v>
      </c>
      <c r="BE962">
        <v>0</v>
      </c>
      <c r="BF962">
        <v>0</v>
      </c>
      <c r="BG962">
        <v>0</v>
      </c>
      <c r="BH962">
        <v>0</v>
      </c>
      <c r="BI962">
        <v>1</v>
      </c>
      <c r="BJ962">
        <v>0</v>
      </c>
      <c r="BK962">
        <v>0</v>
      </c>
    </row>
    <row r="963" spans="1:63" x14ac:dyDescent="0.25">
      <c r="A963">
        <v>11</v>
      </c>
      <c r="B963" s="1">
        <v>11301</v>
      </c>
      <c r="C963" t="s">
        <v>10713</v>
      </c>
      <c r="D963" t="s">
        <v>1778</v>
      </c>
      <c r="E963">
        <v>2</v>
      </c>
      <c r="F963" t="s">
        <v>13769</v>
      </c>
      <c r="G963">
        <v>220104005</v>
      </c>
      <c r="H963">
        <v>220104</v>
      </c>
      <c r="I963" t="s">
        <v>13768</v>
      </c>
      <c r="J963" t="s">
        <v>10393</v>
      </c>
      <c r="K963">
        <v>2</v>
      </c>
      <c r="L963">
        <v>0</v>
      </c>
      <c r="M963">
        <v>0</v>
      </c>
      <c r="N963">
        <v>0</v>
      </c>
      <c r="O963">
        <v>29.2</v>
      </c>
      <c r="P963">
        <v>1</v>
      </c>
      <c r="Q963">
        <v>0</v>
      </c>
      <c r="R963">
        <v>0</v>
      </c>
      <c r="S963">
        <v>0</v>
      </c>
      <c r="T963">
        <v>0</v>
      </c>
      <c r="U963">
        <v>0</v>
      </c>
      <c r="V963">
        <v>1</v>
      </c>
      <c r="W963">
        <v>0</v>
      </c>
      <c r="X963">
        <v>0</v>
      </c>
      <c r="Y963">
        <v>0</v>
      </c>
      <c r="Z963">
        <v>0</v>
      </c>
      <c r="AA963">
        <v>0</v>
      </c>
      <c r="AB963">
        <v>29.2</v>
      </c>
      <c r="AC963">
        <v>1</v>
      </c>
      <c r="AD963">
        <v>0</v>
      </c>
      <c r="AE963">
        <v>0</v>
      </c>
      <c r="AF963">
        <v>0</v>
      </c>
      <c r="AG963">
        <v>0</v>
      </c>
      <c r="AH963">
        <v>37.4</v>
      </c>
      <c r="AI963">
        <v>1</v>
      </c>
      <c r="AJ963">
        <v>0</v>
      </c>
      <c r="AK963">
        <v>0</v>
      </c>
      <c r="AL963">
        <v>0</v>
      </c>
      <c r="AM963">
        <v>0</v>
      </c>
      <c r="AN963">
        <v>0</v>
      </c>
      <c r="AO963">
        <v>29.2</v>
      </c>
      <c r="AP963">
        <v>1</v>
      </c>
      <c r="AQ963">
        <v>0</v>
      </c>
      <c r="AR963">
        <v>0</v>
      </c>
      <c r="AS963">
        <v>0</v>
      </c>
      <c r="AT963">
        <v>0</v>
      </c>
      <c r="AU963">
        <v>0</v>
      </c>
      <c r="AV963">
        <v>1</v>
      </c>
      <c r="AW963">
        <v>0</v>
      </c>
      <c r="AX963">
        <v>0</v>
      </c>
      <c r="AY963">
        <v>0</v>
      </c>
      <c r="AZ963">
        <v>0</v>
      </c>
      <c r="BA963">
        <v>0</v>
      </c>
      <c r="BB963">
        <v>0</v>
      </c>
      <c r="BC963">
        <v>1</v>
      </c>
      <c r="BD963">
        <v>0</v>
      </c>
      <c r="BE963">
        <v>0</v>
      </c>
      <c r="BF963">
        <v>0</v>
      </c>
      <c r="BG963">
        <v>0</v>
      </c>
      <c r="BH963">
        <v>0</v>
      </c>
      <c r="BI963">
        <v>1</v>
      </c>
      <c r="BJ963">
        <v>0</v>
      </c>
      <c r="BK963">
        <v>0</v>
      </c>
    </row>
    <row r="964" spans="1:63" x14ac:dyDescent="0.25">
      <c r="A964">
        <v>11</v>
      </c>
      <c r="B964" s="1">
        <v>11301</v>
      </c>
      <c r="C964" t="s">
        <v>10713</v>
      </c>
      <c r="D964" t="s">
        <v>1778</v>
      </c>
      <c r="E964">
        <v>3</v>
      </c>
      <c r="F964" t="s">
        <v>13367</v>
      </c>
      <c r="G964">
        <v>220104005</v>
      </c>
      <c r="H964">
        <v>220104</v>
      </c>
      <c r="I964" t="s">
        <v>13768</v>
      </c>
      <c r="J964" t="s">
        <v>10393</v>
      </c>
      <c r="K964">
        <v>3</v>
      </c>
      <c r="L964">
        <v>0</v>
      </c>
      <c r="M964">
        <v>0</v>
      </c>
      <c r="N964">
        <v>0</v>
      </c>
      <c r="O964">
        <v>0</v>
      </c>
      <c r="P964">
        <v>1</v>
      </c>
      <c r="Q964">
        <v>0</v>
      </c>
      <c r="R964">
        <v>0</v>
      </c>
      <c r="S964">
        <v>0</v>
      </c>
      <c r="T964">
        <v>0</v>
      </c>
      <c r="U964">
        <v>0</v>
      </c>
      <c r="V964">
        <v>1</v>
      </c>
      <c r="W964">
        <v>0</v>
      </c>
      <c r="X964">
        <v>0</v>
      </c>
      <c r="Y964">
        <v>0</v>
      </c>
      <c r="Z964">
        <v>0</v>
      </c>
      <c r="AA964">
        <v>0</v>
      </c>
      <c r="AB964">
        <v>29.2</v>
      </c>
      <c r="AC964">
        <v>1</v>
      </c>
      <c r="AD964">
        <v>0</v>
      </c>
      <c r="AE964">
        <v>0</v>
      </c>
      <c r="AF964">
        <v>0</v>
      </c>
      <c r="AG964">
        <v>0</v>
      </c>
      <c r="AH964">
        <v>37.4</v>
      </c>
      <c r="AI964">
        <v>1</v>
      </c>
      <c r="AJ964">
        <v>0</v>
      </c>
      <c r="AK964">
        <v>0</v>
      </c>
      <c r="AL964">
        <v>0</v>
      </c>
      <c r="AM964">
        <v>0</v>
      </c>
      <c r="AN964">
        <v>0</v>
      </c>
      <c r="AO964">
        <v>29.2</v>
      </c>
      <c r="AP964">
        <v>1</v>
      </c>
      <c r="AQ964">
        <v>0</v>
      </c>
      <c r="AR964">
        <v>0</v>
      </c>
      <c r="AS964">
        <v>0</v>
      </c>
      <c r="AT964">
        <v>0</v>
      </c>
      <c r="AU964">
        <v>0</v>
      </c>
      <c r="AV964">
        <v>1</v>
      </c>
      <c r="AW964">
        <v>0</v>
      </c>
      <c r="AX964">
        <v>0</v>
      </c>
      <c r="AY964">
        <v>0</v>
      </c>
      <c r="AZ964">
        <v>0</v>
      </c>
      <c r="BA964">
        <v>0</v>
      </c>
      <c r="BB964">
        <v>0</v>
      </c>
      <c r="BC964">
        <v>1</v>
      </c>
      <c r="BD964">
        <v>0</v>
      </c>
      <c r="BE964">
        <v>0</v>
      </c>
      <c r="BF964">
        <v>0</v>
      </c>
      <c r="BG964">
        <v>0</v>
      </c>
      <c r="BH964">
        <v>0</v>
      </c>
      <c r="BI964">
        <v>1</v>
      </c>
      <c r="BJ964">
        <v>0</v>
      </c>
      <c r="BK964">
        <v>0</v>
      </c>
    </row>
    <row r="965" spans="1:63" x14ac:dyDescent="0.25">
      <c r="A965">
        <v>11</v>
      </c>
      <c r="B965" s="1">
        <v>11301</v>
      </c>
      <c r="C965" t="s">
        <v>10713</v>
      </c>
      <c r="D965" t="s">
        <v>1778</v>
      </c>
      <c r="E965">
        <v>4</v>
      </c>
      <c r="F965" t="s">
        <v>13369</v>
      </c>
      <c r="G965">
        <v>220104005</v>
      </c>
      <c r="H965">
        <v>220104</v>
      </c>
      <c r="I965" t="s">
        <v>13768</v>
      </c>
      <c r="J965" t="s">
        <v>10393</v>
      </c>
      <c r="K965">
        <v>4</v>
      </c>
      <c r="L965">
        <v>0</v>
      </c>
      <c r="M965">
        <v>0</v>
      </c>
      <c r="N965">
        <v>0</v>
      </c>
      <c r="O965">
        <v>29.2</v>
      </c>
      <c r="P965">
        <v>1</v>
      </c>
      <c r="Q965">
        <v>0</v>
      </c>
      <c r="R965">
        <v>0</v>
      </c>
      <c r="S965">
        <v>0</v>
      </c>
      <c r="T965">
        <v>0</v>
      </c>
      <c r="U965">
        <v>0</v>
      </c>
      <c r="V965">
        <v>1</v>
      </c>
      <c r="W965">
        <v>0</v>
      </c>
      <c r="X965">
        <v>0</v>
      </c>
      <c r="Y965">
        <v>0</v>
      </c>
      <c r="Z965">
        <v>0</v>
      </c>
      <c r="AA965">
        <v>0</v>
      </c>
      <c r="AB965">
        <v>29.2</v>
      </c>
      <c r="AC965">
        <v>1</v>
      </c>
      <c r="AD965">
        <v>0</v>
      </c>
      <c r="AE965">
        <v>0</v>
      </c>
      <c r="AF965">
        <v>0</v>
      </c>
      <c r="AG965">
        <v>0</v>
      </c>
      <c r="AH965">
        <v>0</v>
      </c>
      <c r="AI965">
        <v>1</v>
      </c>
      <c r="AJ965">
        <v>0</v>
      </c>
      <c r="AK965">
        <v>0</v>
      </c>
      <c r="AL965">
        <v>0</v>
      </c>
      <c r="AM965">
        <v>0</v>
      </c>
      <c r="AN965">
        <v>0</v>
      </c>
      <c r="AO965">
        <v>0</v>
      </c>
      <c r="AP965">
        <v>1</v>
      </c>
      <c r="AQ965">
        <v>0</v>
      </c>
      <c r="AR965">
        <v>0</v>
      </c>
      <c r="AS965">
        <v>0</v>
      </c>
      <c r="AT965">
        <v>0</v>
      </c>
      <c r="AU965">
        <v>0</v>
      </c>
      <c r="AV965">
        <v>1</v>
      </c>
      <c r="AW965">
        <v>0</v>
      </c>
      <c r="AX965">
        <v>0</v>
      </c>
      <c r="AY965">
        <v>0</v>
      </c>
      <c r="AZ965">
        <v>0</v>
      </c>
      <c r="BA965">
        <v>0</v>
      </c>
      <c r="BB965">
        <v>0</v>
      </c>
      <c r="BC965">
        <v>1</v>
      </c>
      <c r="BD965">
        <v>0</v>
      </c>
      <c r="BE965">
        <v>0</v>
      </c>
      <c r="BF965">
        <v>0</v>
      </c>
      <c r="BG965">
        <v>0</v>
      </c>
      <c r="BH965">
        <v>0</v>
      </c>
      <c r="BI965">
        <v>1</v>
      </c>
      <c r="BJ965">
        <v>0</v>
      </c>
      <c r="BK965">
        <v>0</v>
      </c>
    </row>
    <row r="966" spans="1:63" x14ac:dyDescent="0.25">
      <c r="A966">
        <v>11</v>
      </c>
      <c r="B966" s="1">
        <v>11302</v>
      </c>
      <c r="C966" t="s">
        <v>10713</v>
      </c>
      <c r="D966" t="s">
        <v>1781</v>
      </c>
      <c r="E966">
        <v>1</v>
      </c>
      <c r="F966" t="s">
        <v>13767</v>
      </c>
      <c r="G966">
        <v>220104005</v>
      </c>
      <c r="H966">
        <v>220104</v>
      </c>
      <c r="I966" t="s">
        <v>13768</v>
      </c>
      <c r="J966" t="s">
        <v>10393</v>
      </c>
      <c r="K966">
        <v>1</v>
      </c>
      <c r="L966">
        <v>0</v>
      </c>
      <c r="M966">
        <v>0</v>
      </c>
      <c r="N966">
        <v>0</v>
      </c>
      <c r="O966">
        <v>0</v>
      </c>
      <c r="P966">
        <v>1</v>
      </c>
      <c r="Q966">
        <v>0</v>
      </c>
      <c r="R966">
        <v>0</v>
      </c>
      <c r="S966">
        <v>0</v>
      </c>
      <c r="T966">
        <v>0</v>
      </c>
      <c r="U966">
        <v>0</v>
      </c>
      <c r="V966">
        <v>1</v>
      </c>
      <c r="W966">
        <v>0</v>
      </c>
      <c r="X966">
        <v>0</v>
      </c>
      <c r="Y966">
        <v>0</v>
      </c>
      <c r="Z966">
        <v>0</v>
      </c>
      <c r="AA966">
        <v>0</v>
      </c>
      <c r="AB966">
        <v>0</v>
      </c>
      <c r="AC966">
        <v>1</v>
      </c>
      <c r="AD966">
        <v>0</v>
      </c>
      <c r="AE966">
        <v>0</v>
      </c>
      <c r="AF966">
        <v>0</v>
      </c>
      <c r="AG966">
        <v>0</v>
      </c>
      <c r="AH966">
        <v>0</v>
      </c>
      <c r="AI966">
        <v>1</v>
      </c>
      <c r="AJ966">
        <v>0</v>
      </c>
      <c r="AK966">
        <v>0</v>
      </c>
      <c r="AL966">
        <v>0</v>
      </c>
      <c r="AM966">
        <v>0</v>
      </c>
      <c r="AN966">
        <v>0</v>
      </c>
      <c r="AO966">
        <v>0</v>
      </c>
      <c r="AP966">
        <v>1</v>
      </c>
      <c r="AQ966">
        <v>0</v>
      </c>
      <c r="AR966">
        <v>0</v>
      </c>
      <c r="AS966">
        <v>0</v>
      </c>
      <c r="AT966">
        <v>0</v>
      </c>
      <c r="AU966">
        <v>0</v>
      </c>
      <c r="AV966">
        <v>1</v>
      </c>
      <c r="AW966">
        <v>0</v>
      </c>
      <c r="AX966">
        <v>0</v>
      </c>
      <c r="AY966">
        <v>0</v>
      </c>
      <c r="AZ966">
        <v>0</v>
      </c>
      <c r="BA966">
        <v>0</v>
      </c>
      <c r="BB966">
        <v>0</v>
      </c>
      <c r="BC966">
        <v>1</v>
      </c>
      <c r="BD966">
        <v>0</v>
      </c>
      <c r="BE966">
        <v>0</v>
      </c>
      <c r="BF966">
        <v>0</v>
      </c>
      <c r="BG966">
        <v>0</v>
      </c>
      <c r="BH966">
        <v>0</v>
      </c>
      <c r="BI966">
        <v>1</v>
      </c>
      <c r="BJ966">
        <v>0</v>
      </c>
      <c r="BK966">
        <v>0</v>
      </c>
    </row>
    <row r="967" spans="1:63" x14ac:dyDescent="0.25">
      <c r="A967">
        <v>11</v>
      </c>
      <c r="B967" s="1">
        <v>11302</v>
      </c>
      <c r="C967" t="s">
        <v>10713</v>
      </c>
      <c r="D967" t="s">
        <v>1781</v>
      </c>
      <c r="E967">
        <v>2</v>
      </c>
      <c r="F967" t="s">
        <v>13769</v>
      </c>
      <c r="G967">
        <v>220104005</v>
      </c>
      <c r="H967">
        <v>220104</v>
      </c>
      <c r="I967" t="s">
        <v>13768</v>
      </c>
      <c r="J967" t="s">
        <v>10393</v>
      </c>
      <c r="K967">
        <v>2</v>
      </c>
      <c r="L967">
        <v>0</v>
      </c>
      <c r="M967">
        <v>0</v>
      </c>
      <c r="N967">
        <v>0</v>
      </c>
      <c r="O967">
        <v>0</v>
      </c>
      <c r="P967">
        <v>1</v>
      </c>
      <c r="Q967">
        <v>0</v>
      </c>
      <c r="R967">
        <v>0</v>
      </c>
      <c r="S967">
        <v>0</v>
      </c>
      <c r="T967">
        <v>0</v>
      </c>
      <c r="U967">
        <v>0</v>
      </c>
      <c r="V967">
        <v>1</v>
      </c>
      <c r="W967">
        <v>0</v>
      </c>
      <c r="X967">
        <v>0</v>
      </c>
      <c r="Y967">
        <v>0</v>
      </c>
      <c r="Z967">
        <v>0</v>
      </c>
      <c r="AA967">
        <v>0</v>
      </c>
      <c r="AB967">
        <v>0</v>
      </c>
      <c r="AC967">
        <v>1</v>
      </c>
      <c r="AD967">
        <v>0</v>
      </c>
      <c r="AE967">
        <v>0</v>
      </c>
      <c r="AF967">
        <v>0</v>
      </c>
      <c r="AG967">
        <v>0</v>
      </c>
      <c r="AH967">
        <v>0</v>
      </c>
      <c r="AI967">
        <v>1</v>
      </c>
      <c r="AJ967">
        <v>0</v>
      </c>
      <c r="AK967">
        <v>0</v>
      </c>
      <c r="AL967">
        <v>0</v>
      </c>
      <c r="AM967">
        <v>0</v>
      </c>
      <c r="AN967">
        <v>0</v>
      </c>
      <c r="AO967">
        <v>0</v>
      </c>
      <c r="AP967">
        <v>1</v>
      </c>
      <c r="AQ967">
        <v>0</v>
      </c>
      <c r="AR967">
        <v>0</v>
      </c>
      <c r="AS967">
        <v>0</v>
      </c>
      <c r="AT967">
        <v>0</v>
      </c>
      <c r="AU967">
        <v>0</v>
      </c>
      <c r="AV967">
        <v>1</v>
      </c>
      <c r="AW967">
        <v>0</v>
      </c>
      <c r="AX967">
        <v>0</v>
      </c>
      <c r="AY967">
        <v>0</v>
      </c>
      <c r="AZ967">
        <v>0</v>
      </c>
      <c r="BA967">
        <v>0</v>
      </c>
      <c r="BB967">
        <v>0</v>
      </c>
      <c r="BC967">
        <v>1</v>
      </c>
      <c r="BD967">
        <v>0</v>
      </c>
      <c r="BE967">
        <v>0</v>
      </c>
      <c r="BF967">
        <v>0</v>
      </c>
      <c r="BG967">
        <v>0</v>
      </c>
      <c r="BH967">
        <v>0</v>
      </c>
      <c r="BI967">
        <v>1</v>
      </c>
      <c r="BJ967">
        <v>0</v>
      </c>
      <c r="BK967">
        <v>0</v>
      </c>
    </row>
    <row r="968" spans="1:63" x14ac:dyDescent="0.25">
      <c r="A968">
        <v>11</v>
      </c>
      <c r="B968" s="1">
        <v>11302</v>
      </c>
      <c r="C968" t="s">
        <v>10713</v>
      </c>
      <c r="D968" t="s">
        <v>1781</v>
      </c>
      <c r="E968">
        <v>3</v>
      </c>
      <c r="F968" t="s">
        <v>13367</v>
      </c>
      <c r="G968">
        <v>220104005</v>
      </c>
      <c r="H968">
        <v>220104</v>
      </c>
      <c r="I968" t="s">
        <v>13768</v>
      </c>
      <c r="J968" t="s">
        <v>10393</v>
      </c>
      <c r="K968">
        <v>3</v>
      </c>
      <c r="L968">
        <v>0</v>
      </c>
      <c r="M968">
        <v>0</v>
      </c>
      <c r="N968">
        <v>0</v>
      </c>
      <c r="O968">
        <v>0</v>
      </c>
      <c r="P968">
        <v>1</v>
      </c>
      <c r="Q968">
        <v>0</v>
      </c>
      <c r="R968">
        <v>0</v>
      </c>
      <c r="S968">
        <v>0</v>
      </c>
      <c r="T968">
        <v>0</v>
      </c>
      <c r="U968">
        <v>0</v>
      </c>
      <c r="V968">
        <v>1</v>
      </c>
      <c r="W968">
        <v>0</v>
      </c>
      <c r="X968">
        <v>0</v>
      </c>
      <c r="Y968">
        <v>0</v>
      </c>
      <c r="Z968">
        <v>0</v>
      </c>
      <c r="AA968">
        <v>0</v>
      </c>
      <c r="AB968">
        <v>0</v>
      </c>
      <c r="AC968">
        <v>1</v>
      </c>
      <c r="AD968">
        <v>0</v>
      </c>
      <c r="AE968">
        <v>0</v>
      </c>
      <c r="AF968">
        <v>0</v>
      </c>
      <c r="AG968">
        <v>0</v>
      </c>
      <c r="AH968">
        <v>0</v>
      </c>
      <c r="AI968">
        <v>1</v>
      </c>
      <c r="AJ968">
        <v>0</v>
      </c>
      <c r="AK968">
        <v>0</v>
      </c>
      <c r="AL968">
        <v>0</v>
      </c>
      <c r="AM968">
        <v>0</v>
      </c>
      <c r="AN968">
        <v>0</v>
      </c>
      <c r="AO968">
        <v>0</v>
      </c>
      <c r="AP968">
        <v>1</v>
      </c>
      <c r="AQ968">
        <v>0</v>
      </c>
      <c r="AR968">
        <v>0</v>
      </c>
      <c r="AS968">
        <v>0</v>
      </c>
      <c r="AT968">
        <v>0</v>
      </c>
      <c r="AU968">
        <v>0</v>
      </c>
      <c r="AV968">
        <v>1</v>
      </c>
      <c r="AW968">
        <v>0</v>
      </c>
      <c r="AX968">
        <v>0</v>
      </c>
      <c r="AY968">
        <v>0</v>
      </c>
      <c r="AZ968">
        <v>0</v>
      </c>
      <c r="BA968">
        <v>0</v>
      </c>
      <c r="BB968">
        <v>0</v>
      </c>
      <c r="BC968">
        <v>1</v>
      </c>
      <c r="BD968">
        <v>0</v>
      </c>
      <c r="BE968">
        <v>0</v>
      </c>
      <c r="BF968">
        <v>0</v>
      </c>
      <c r="BG968">
        <v>0</v>
      </c>
      <c r="BH968">
        <v>0</v>
      </c>
      <c r="BI968">
        <v>1</v>
      </c>
      <c r="BJ968">
        <v>0</v>
      </c>
      <c r="BK968">
        <v>0</v>
      </c>
    </row>
    <row r="969" spans="1:63" x14ac:dyDescent="0.25">
      <c r="A969">
        <v>11</v>
      </c>
      <c r="B969" s="1">
        <v>11302</v>
      </c>
      <c r="C969" t="s">
        <v>10713</v>
      </c>
      <c r="D969" t="s">
        <v>1781</v>
      </c>
      <c r="E969">
        <v>4</v>
      </c>
      <c r="F969" t="s">
        <v>13369</v>
      </c>
      <c r="G969">
        <v>220104005</v>
      </c>
      <c r="H969">
        <v>220104</v>
      </c>
      <c r="I969" t="s">
        <v>13768</v>
      </c>
      <c r="J969" t="s">
        <v>10393</v>
      </c>
      <c r="K969">
        <v>4</v>
      </c>
      <c r="L969">
        <v>0</v>
      </c>
      <c r="M969">
        <v>0</v>
      </c>
      <c r="N969">
        <v>0</v>
      </c>
      <c r="O969">
        <v>0</v>
      </c>
      <c r="P969">
        <v>1</v>
      </c>
      <c r="Q969">
        <v>0</v>
      </c>
      <c r="R969">
        <v>0</v>
      </c>
      <c r="S969">
        <v>0</v>
      </c>
      <c r="T969">
        <v>0</v>
      </c>
      <c r="U969">
        <v>0</v>
      </c>
      <c r="V969">
        <v>1</v>
      </c>
      <c r="W969">
        <v>0</v>
      </c>
      <c r="X969">
        <v>0</v>
      </c>
      <c r="Y969">
        <v>0</v>
      </c>
      <c r="Z969">
        <v>0</v>
      </c>
      <c r="AA969">
        <v>0</v>
      </c>
      <c r="AB969">
        <v>0</v>
      </c>
      <c r="AC969">
        <v>1</v>
      </c>
      <c r="AD969">
        <v>0</v>
      </c>
      <c r="AE969">
        <v>0</v>
      </c>
      <c r="AF969">
        <v>0</v>
      </c>
      <c r="AG969">
        <v>0</v>
      </c>
      <c r="AH969">
        <v>0</v>
      </c>
      <c r="AI969">
        <v>1</v>
      </c>
      <c r="AJ969">
        <v>0</v>
      </c>
      <c r="AK969">
        <v>0</v>
      </c>
      <c r="AL969">
        <v>0</v>
      </c>
      <c r="AM969">
        <v>0</v>
      </c>
      <c r="AN969">
        <v>0</v>
      </c>
      <c r="AO969">
        <v>0</v>
      </c>
      <c r="AP969">
        <v>1</v>
      </c>
      <c r="AQ969">
        <v>0</v>
      </c>
      <c r="AR969">
        <v>0</v>
      </c>
      <c r="AS969">
        <v>0</v>
      </c>
      <c r="AT969">
        <v>0</v>
      </c>
      <c r="AU969">
        <v>0</v>
      </c>
      <c r="AV969">
        <v>1</v>
      </c>
      <c r="AW969">
        <v>0</v>
      </c>
      <c r="AX969">
        <v>0</v>
      </c>
      <c r="AY969">
        <v>0</v>
      </c>
      <c r="AZ969">
        <v>0</v>
      </c>
      <c r="BA969">
        <v>0</v>
      </c>
      <c r="BB969">
        <v>0</v>
      </c>
      <c r="BC969">
        <v>1</v>
      </c>
      <c r="BD969">
        <v>0</v>
      </c>
      <c r="BE969">
        <v>0</v>
      </c>
      <c r="BF969">
        <v>0</v>
      </c>
      <c r="BG969">
        <v>0</v>
      </c>
      <c r="BH969">
        <v>0</v>
      </c>
      <c r="BI969">
        <v>1</v>
      </c>
      <c r="BJ969">
        <v>0</v>
      </c>
      <c r="BK969">
        <v>0</v>
      </c>
    </row>
    <row r="970" spans="1:63" x14ac:dyDescent="0.25">
      <c r="A970">
        <v>11</v>
      </c>
      <c r="B970" s="1">
        <v>11303</v>
      </c>
      <c r="C970" t="s">
        <v>10713</v>
      </c>
      <c r="D970" t="s">
        <v>1784</v>
      </c>
      <c r="E970">
        <v>1</v>
      </c>
      <c r="F970" t="s">
        <v>13767</v>
      </c>
      <c r="G970">
        <v>220104005</v>
      </c>
      <c r="H970">
        <v>220104</v>
      </c>
      <c r="I970" t="s">
        <v>13768</v>
      </c>
      <c r="J970" t="s">
        <v>10393</v>
      </c>
      <c r="K970">
        <v>1</v>
      </c>
      <c r="L970">
        <v>0</v>
      </c>
      <c r="M970">
        <v>0</v>
      </c>
      <c r="N970">
        <v>0</v>
      </c>
      <c r="O970">
        <v>0</v>
      </c>
      <c r="P970">
        <v>1</v>
      </c>
      <c r="Q970">
        <v>0</v>
      </c>
      <c r="R970">
        <v>0</v>
      </c>
      <c r="S970">
        <v>0</v>
      </c>
      <c r="T970">
        <v>0</v>
      </c>
      <c r="U970">
        <v>0</v>
      </c>
      <c r="V970">
        <v>1</v>
      </c>
      <c r="W970">
        <v>0</v>
      </c>
      <c r="X970">
        <v>0</v>
      </c>
      <c r="Y970">
        <v>0</v>
      </c>
      <c r="Z970">
        <v>0</v>
      </c>
      <c r="AA970">
        <v>0</v>
      </c>
      <c r="AB970">
        <v>0</v>
      </c>
      <c r="AC970">
        <v>1</v>
      </c>
      <c r="AD970">
        <v>0</v>
      </c>
      <c r="AE970">
        <v>0</v>
      </c>
      <c r="AF970">
        <v>0</v>
      </c>
      <c r="AG970">
        <v>0</v>
      </c>
      <c r="AH970">
        <v>0</v>
      </c>
      <c r="AI970">
        <v>1</v>
      </c>
      <c r="AJ970">
        <v>0</v>
      </c>
      <c r="AK970">
        <v>0</v>
      </c>
      <c r="AL970">
        <v>0</v>
      </c>
      <c r="AM970">
        <v>0</v>
      </c>
      <c r="AN970">
        <v>0</v>
      </c>
      <c r="AO970">
        <v>0</v>
      </c>
      <c r="AP970">
        <v>1</v>
      </c>
      <c r="AQ970">
        <v>0</v>
      </c>
      <c r="AR970">
        <v>0</v>
      </c>
      <c r="AS970">
        <v>0</v>
      </c>
      <c r="AT970">
        <v>0</v>
      </c>
      <c r="AU970">
        <v>0</v>
      </c>
      <c r="AV970">
        <v>1</v>
      </c>
      <c r="AW970">
        <v>0</v>
      </c>
      <c r="AX970">
        <v>0</v>
      </c>
      <c r="AY970">
        <v>0</v>
      </c>
      <c r="AZ970">
        <v>0</v>
      </c>
      <c r="BA970">
        <v>0</v>
      </c>
      <c r="BB970">
        <v>0</v>
      </c>
      <c r="BC970">
        <v>1</v>
      </c>
      <c r="BD970">
        <v>0</v>
      </c>
      <c r="BE970">
        <v>0</v>
      </c>
      <c r="BF970">
        <v>0</v>
      </c>
      <c r="BG970">
        <v>0</v>
      </c>
      <c r="BH970">
        <v>0</v>
      </c>
      <c r="BI970">
        <v>1</v>
      </c>
      <c r="BJ970">
        <v>0</v>
      </c>
      <c r="BK970">
        <v>0</v>
      </c>
    </row>
    <row r="971" spans="1:63" x14ac:dyDescent="0.25">
      <c r="A971">
        <v>11</v>
      </c>
      <c r="B971" s="1">
        <v>11303</v>
      </c>
      <c r="C971" t="s">
        <v>10713</v>
      </c>
      <c r="D971" t="s">
        <v>1784</v>
      </c>
      <c r="E971">
        <v>2</v>
      </c>
      <c r="F971" t="s">
        <v>13769</v>
      </c>
      <c r="G971">
        <v>220104005</v>
      </c>
      <c r="H971">
        <v>220104</v>
      </c>
      <c r="I971" t="s">
        <v>13768</v>
      </c>
      <c r="J971" t="s">
        <v>10393</v>
      </c>
      <c r="K971">
        <v>2</v>
      </c>
      <c r="L971">
        <v>0</v>
      </c>
      <c r="M971">
        <v>0</v>
      </c>
      <c r="N971">
        <v>0</v>
      </c>
      <c r="O971">
        <v>0</v>
      </c>
      <c r="P971">
        <v>1</v>
      </c>
      <c r="Q971">
        <v>0</v>
      </c>
      <c r="R971">
        <v>0</v>
      </c>
      <c r="S971">
        <v>0</v>
      </c>
      <c r="T971">
        <v>0</v>
      </c>
      <c r="U971">
        <v>0</v>
      </c>
      <c r="V971">
        <v>1</v>
      </c>
      <c r="W971">
        <v>0</v>
      </c>
      <c r="X971">
        <v>0</v>
      </c>
      <c r="Y971">
        <v>0</v>
      </c>
      <c r="Z971">
        <v>0</v>
      </c>
      <c r="AA971">
        <v>0</v>
      </c>
      <c r="AB971">
        <v>0</v>
      </c>
      <c r="AC971">
        <v>1</v>
      </c>
      <c r="AD971">
        <v>0</v>
      </c>
      <c r="AE971">
        <v>0</v>
      </c>
      <c r="AF971">
        <v>0</v>
      </c>
      <c r="AG971">
        <v>0</v>
      </c>
      <c r="AH971">
        <v>0</v>
      </c>
      <c r="AI971">
        <v>1</v>
      </c>
      <c r="AJ971">
        <v>0</v>
      </c>
      <c r="AK971">
        <v>0</v>
      </c>
      <c r="AL971">
        <v>0</v>
      </c>
      <c r="AM971">
        <v>0</v>
      </c>
      <c r="AN971">
        <v>0</v>
      </c>
      <c r="AO971">
        <v>0</v>
      </c>
      <c r="AP971">
        <v>1</v>
      </c>
      <c r="AQ971">
        <v>0</v>
      </c>
      <c r="AR971">
        <v>0</v>
      </c>
      <c r="AS971">
        <v>145.30000000000001</v>
      </c>
      <c r="AT971">
        <v>0</v>
      </c>
      <c r="AU971">
        <v>0</v>
      </c>
      <c r="AV971">
        <v>1</v>
      </c>
      <c r="AW971">
        <v>0</v>
      </c>
      <c r="AX971">
        <v>0</v>
      </c>
      <c r="AY971">
        <v>0</v>
      </c>
      <c r="AZ971">
        <v>0</v>
      </c>
      <c r="BA971">
        <v>0</v>
      </c>
      <c r="BB971">
        <v>0</v>
      </c>
      <c r="BC971">
        <v>1</v>
      </c>
      <c r="BD971">
        <v>0</v>
      </c>
      <c r="BE971">
        <v>0</v>
      </c>
      <c r="BF971">
        <v>0</v>
      </c>
      <c r="BG971">
        <v>0</v>
      </c>
      <c r="BH971">
        <v>0</v>
      </c>
      <c r="BI971">
        <v>1</v>
      </c>
      <c r="BJ971">
        <v>0</v>
      </c>
      <c r="BK971">
        <v>0</v>
      </c>
    </row>
    <row r="972" spans="1:63" x14ac:dyDescent="0.25">
      <c r="A972">
        <v>11</v>
      </c>
      <c r="B972" s="1">
        <v>11303</v>
      </c>
      <c r="C972" t="s">
        <v>10713</v>
      </c>
      <c r="D972" t="s">
        <v>1784</v>
      </c>
      <c r="E972">
        <v>3</v>
      </c>
      <c r="F972" t="s">
        <v>13367</v>
      </c>
      <c r="G972">
        <v>220104005</v>
      </c>
      <c r="H972">
        <v>220104</v>
      </c>
      <c r="I972" t="s">
        <v>13768</v>
      </c>
      <c r="J972" t="s">
        <v>10393</v>
      </c>
      <c r="K972">
        <v>3</v>
      </c>
      <c r="L972">
        <v>0</v>
      </c>
      <c r="M972">
        <v>0</v>
      </c>
      <c r="N972">
        <v>0</v>
      </c>
      <c r="O972">
        <v>0</v>
      </c>
      <c r="P972">
        <v>1</v>
      </c>
      <c r="Q972">
        <v>0</v>
      </c>
      <c r="R972">
        <v>0</v>
      </c>
      <c r="S972">
        <v>0</v>
      </c>
      <c r="T972">
        <v>0</v>
      </c>
      <c r="U972">
        <v>0</v>
      </c>
      <c r="V972">
        <v>1</v>
      </c>
      <c r="W972">
        <v>0</v>
      </c>
      <c r="X972">
        <v>0</v>
      </c>
      <c r="Y972">
        <v>0</v>
      </c>
      <c r="Z972">
        <v>0</v>
      </c>
      <c r="AA972">
        <v>0</v>
      </c>
      <c r="AB972">
        <v>0</v>
      </c>
      <c r="AC972">
        <v>1</v>
      </c>
      <c r="AD972">
        <v>0</v>
      </c>
      <c r="AE972">
        <v>0</v>
      </c>
      <c r="AF972">
        <v>0</v>
      </c>
      <c r="AG972">
        <v>0</v>
      </c>
      <c r="AH972">
        <v>0</v>
      </c>
      <c r="AI972">
        <v>1</v>
      </c>
      <c r="AJ972">
        <v>0</v>
      </c>
      <c r="AK972">
        <v>0</v>
      </c>
      <c r="AL972">
        <v>0</v>
      </c>
      <c r="AM972">
        <v>0</v>
      </c>
      <c r="AN972">
        <v>0</v>
      </c>
      <c r="AO972">
        <v>0</v>
      </c>
      <c r="AP972">
        <v>1</v>
      </c>
      <c r="AQ972">
        <v>0</v>
      </c>
      <c r="AR972">
        <v>0</v>
      </c>
      <c r="AS972">
        <v>145.30000000000001</v>
      </c>
      <c r="AT972">
        <v>0</v>
      </c>
      <c r="AU972">
        <v>0</v>
      </c>
      <c r="AV972">
        <v>1</v>
      </c>
      <c r="AW972">
        <v>0</v>
      </c>
      <c r="AX972">
        <v>0</v>
      </c>
      <c r="AY972">
        <v>0</v>
      </c>
      <c r="AZ972">
        <v>0</v>
      </c>
      <c r="BA972">
        <v>0</v>
      </c>
      <c r="BB972">
        <v>0</v>
      </c>
      <c r="BC972">
        <v>1</v>
      </c>
      <c r="BD972">
        <v>0</v>
      </c>
      <c r="BE972">
        <v>0</v>
      </c>
      <c r="BF972">
        <v>0</v>
      </c>
      <c r="BG972">
        <v>0</v>
      </c>
      <c r="BH972">
        <v>0</v>
      </c>
      <c r="BI972">
        <v>1</v>
      </c>
      <c r="BJ972">
        <v>0</v>
      </c>
      <c r="BK972">
        <v>0</v>
      </c>
    </row>
    <row r="973" spans="1:63" x14ac:dyDescent="0.25">
      <c r="A973">
        <v>11</v>
      </c>
      <c r="B973" s="1">
        <v>11303</v>
      </c>
      <c r="C973" t="s">
        <v>10713</v>
      </c>
      <c r="D973" t="s">
        <v>1784</v>
      </c>
      <c r="E973">
        <v>4</v>
      </c>
      <c r="F973" t="s">
        <v>13369</v>
      </c>
      <c r="G973">
        <v>220104005</v>
      </c>
      <c r="H973">
        <v>220104</v>
      </c>
      <c r="I973" t="s">
        <v>13768</v>
      </c>
      <c r="J973" t="s">
        <v>10393</v>
      </c>
      <c r="K973">
        <v>4</v>
      </c>
      <c r="L973">
        <v>0</v>
      </c>
      <c r="M973">
        <v>0</v>
      </c>
      <c r="N973">
        <v>0</v>
      </c>
      <c r="O973">
        <v>0</v>
      </c>
      <c r="P973">
        <v>1</v>
      </c>
      <c r="Q973">
        <v>0</v>
      </c>
      <c r="R973">
        <v>0</v>
      </c>
      <c r="S973">
        <v>0</v>
      </c>
      <c r="T973">
        <v>0</v>
      </c>
      <c r="U973">
        <v>0</v>
      </c>
      <c r="V973">
        <v>1</v>
      </c>
      <c r="W973">
        <v>0</v>
      </c>
      <c r="X973">
        <v>0</v>
      </c>
      <c r="Y973">
        <v>0</v>
      </c>
      <c r="Z973">
        <v>0</v>
      </c>
      <c r="AA973">
        <v>0</v>
      </c>
      <c r="AB973">
        <v>0</v>
      </c>
      <c r="AC973">
        <v>1</v>
      </c>
      <c r="AD973">
        <v>0</v>
      </c>
      <c r="AE973">
        <v>0</v>
      </c>
      <c r="AF973">
        <v>0</v>
      </c>
      <c r="AG973">
        <v>0</v>
      </c>
      <c r="AH973">
        <v>0</v>
      </c>
      <c r="AI973">
        <v>1</v>
      </c>
      <c r="AJ973">
        <v>0</v>
      </c>
      <c r="AK973">
        <v>0</v>
      </c>
      <c r="AL973">
        <v>0</v>
      </c>
      <c r="AM973">
        <v>0</v>
      </c>
      <c r="AN973">
        <v>0</v>
      </c>
      <c r="AO973">
        <v>0</v>
      </c>
      <c r="AP973">
        <v>1</v>
      </c>
      <c r="AQ973">
        <v>0</v>
      </c>
      <c r="AR973">
        <v>0</v>
      </c>
      <c r="AS973">
        <v>0</v>
      </c>
      <c r="AT973">
        <v>0</v>
      </c>
      <c r="AU973">
        <v>0</v>
      </c>
      <c r="AV973">
        <v>1</v>
      </c>
      <c r="AW973">
        <v>0</v>
      </c>
      <c r="AX973">
        <v>0</v>
      </c>
      <c r="AY973">
        <v>0</v>
      </c>
      <c r="AZ973">
        <v>0</v>
      </c>
      <c r="BA973">
        <v>0</v>
      </c>
      <c r="BB973">
        <v>0</v>
      </c>
      <c r="BC973">
        <v>1</v>
      </c>
      <c r="BD973">
        <v>0</v>
      </c>
      <c r="BE973">
        <v>0</v>
      </c>
      <c r="BF973">
        <v>0</v>
      </c>
      <c r="BG973">
        <v>0</v>
      </c>
      <c r="BH973">
        <v>0</v>
      </c>
      <c r="BI973">
        <v>1</v>
      </c>
      <c r="BJ973">
        <v>0</v>
      </c>
      <c r="BK973">
        <v>0</v>
      </c>
    </row>
    <row r="974" spans="1:63" x14ac:dyDescent="0.25">
      <c r="A974">
        <v>11</v>
      </c>
      <c r="B974" s="1">
        <v>11401</v>
      </c>
      <c r="C974" t="s">
        <v>10713</v>
      </c>
      <c r="D974" t="s">
        <v>1787</v>
      </c>
      <c r="E974">
        <v>1</v>
      </c>
      <c r="F974" t="s">
        <v>13767</v>
      </c>
      <c r="G974">
        <v>220104005</v>
      </c>
      <c r="H974">
        <v>220104</v>
      </c>
      <c r="I974" t="s">
        <v>13768</v>
      </c>
      <c r="J974" t="s">
        <v>10393</v>
      </c>
      <c r="K974">
        <v>1</v>
      </c>
      <c r="L974">
        <v>0</v>
      </c>
      <c r="M974">
        <v>0</v>
      </c>
      <c r="N974">
        <v>0</v>
      </c>
      <c r="O974">
        <v>0</v>
      </c>
      <c r="P974">
        <v>1</v>
      </c>
      <c r="Q974">
        <v>0</v>
      </c>
      <c r="R974">
        <v>0</v>
      </c>
      <c r="S974">
        <v>0</v>
      </c>
      <c r="T974">
        <v>0</v>
      </c>
      <c r="U974">
        <v>0</v>
      </c>
      <c r="V974">
        <v>1</v>
      </c>
      <c r="W974">
        <v>0</v>
      </c>
      <c r="X974">
        <v>0</v>
      </c>
      <c r="Y974">
        <v>0</v>
      </c>
      <c r="Z974">
        <v>0</v>
      </c>
      <c r="AA974">
        <v>0</v>
      </c>
      <c r="AB974">
        <v>0</v>
      </c>
      <c r="AC974">
        <v>1</v>
      </c>
      <c r="AD974">
        <v>0</v>
      </c>
      <c r="AE974">
        <v>0</v>
      </c>
      <c r="AF974">
        <v>0</v>
      </c>
      <c r="AG974">
        <v>0</v>
      </c>
      <c r="AH974">
        <v>0</v>
      </c>
      <c r="AI974">
        <v>1</v>
      </c>
      <c r="AJ974">
        <v>0</v>
      </c>
      <c r="AK974">
        <v>0</v>
      </c>
      <c r="AL974">
        <v>0</v>
      </c>
      <c r="AM974">
        <v>0</v>
      </c>
      <c r="AN974">
        <v>0</v>
      </c>
      <c r="AO974">
        <v>0</v>
      </c>
      <c r="AP974">
        <v>1</v>
      </c>
      <c r="AQ974">
        <v>0</v>
      </c>
      <c r="AR974">
        <v>0</v>
      </c>
      <c r="AS974">
        <v>0</v>
      </c>
      <c r="AT974">
        <v>0</v>
      </c>
      <c r="AU974">
        <v>0</v>
      </c>
      <c r="AV974">
        <v>1</v>
      </c>
      <c r="AW974">
        <v>0</v>
      </c>
      <c r="AX974">
        <v>0</v>
      </c>
      <c r="AY974">
        <v>0</v>
      </c>
      <c r="AZ974">
        <v>0</v>
      </c>
      <c r="BA974">
        <v>20.7</v>
      </c>
      <c r="BB974">
        <v>0</v>
      </c>
      <c r="BC974">
        <v>1</v>
      </c>
      <c r="BD974">
        <v>0</v>
      </c>
      <c r="BE974">
        <v>0</v>
      </c>
      <c r="BF974">
        <v>0</v>
      </c>
      <c r="BG974">
        <v>0</v>
      </c>
      <c r="BH974">
        <v>0</v>
      </c>
      <c r="BI974">
        <v>17.5</v>
      </c>
      <c r="BJ974">
        <v>0</v>
      </c>
      <c r="BK974">
        <v>0</v>
      </c>
    </row>
    <row r="975" spans="1:63" x14ac:dyDescent="0.25">
      <c r="A975">
        <v>11</v>
      </c>
      <c r="B975" s="1">
        <v>11401</v>
      </c>
      <c r="C975" t="s">
        <v>10713</v>
      </c>
      <c r="D975" t="s">
        <v>1787</v>
      </c>
      <c r="E975">
        <v>2</v>
      </c>
      <c r="F975" t="s">
        <v>13769</v>
      </c>
      <c r="G975">
        <v>220104005</v>
      </c>
      <c r="H975">
        <v>220104</v>
      </c>
      <c r="I975" t="s">
        <v>13768</v>
      </c>
      <c r="J975" t="s">
        <v>10393</v>
      </c>
      <c r="K975">
        <v>2</v>
      </c>
      <c r="L975">
        <v>0</v>
      </c>
      <c r="M975">
        <v>0</v>
      </c>
      <c r="N975">
        <v>0</v>
      </c>
      <c r="O975">
        <v>0</v>
      </c>
      <c r="P975">
        <v>1</v>
      </c>
      <c r="Q975">
        <v>0</v>
      </c>
      <c r="R975">
        <v>36.799999999999997</v>
      </c>
      <c r="S975">
        <v>0</v>
      </c>
      <c r="T975">
        <v>0</v>
      </c>
      <c r="U975">
        <v>0</v>
      </c>
      <c r="V975">
        <v>1</v>
      </c>
      <c r="W975">
        <v>0</v>
      </c>
      <c r="X975">
        <v>0</v>
      </c>
      <c r="Y975">
        <v>0</v>
      </c>
      <c r="Z975">
        <v>0</v>
      </c>
      <c r="AA975">
        <v>0</v>
      </c>
      <c r="AB975">
        <v>0</v>
      </c>
      <c r="AC975">
        <v>1</v>
      </c>
      <c r="AD975">
        <v>0</v>
      </c>
      <c r="AE975">
        <v>0</v>
      </c>
      <c r="AF975">
        <v>0</v>
      </c>
      <c r="AG975">
        <v>0</v>
      </c>
      <c r="AH975">
        <v>0</v>
      </c>
      <c r="AI975">
        <v>1</v>
      </c>
      <c r="AJ975">
        <v>0</v>
      </c>
      <c r="AK975">
        <v>0</v>
      </c>
      <c r="AL975">
        <v>0</v>
      </c>
      <c r="AM975">
        <v>0</v>
      </c>
      <c r="AN975">
        <v>0</v>
      </c>
      <c r="AO975">
        <v>0</v>
      </c>
      <c r="AP975">
        <v>1</v>
      </c>
      <c r="AQ975">
        <v>20.3</v>
      </c>
      <c r="AR975">
        <v>0</v>
      </c>
      <c r="AS975">
        <v>0</v>
      </c>
      <c r="AT975">
        <v>0</v>
      </c>
      <c r="AU975">
        <v>17.7</v>
      </c>
      <c r="AV975">
        <v>1</v>
      </c>
      <c r="AW975">
        <v>0</v>
      </c>
      <c r="AX975">
        <v>0</v>
      </c>
      <c r="AY975">
        <v>0</v>
      </c>
      <c r="AZ975">
        <v>0</v>
      </c>
      <c r="BA975">
        <v>20.7</v>
      </c>
      <c r="BB975">
        <v>0</v>
      </c>
      <c r="BC975">
        <v>1</v>
      </c>
      <c r="BD975">
        <v>0</v>
      </c>
      <c r="BE975">
        <v>0</v>
      </c>
      <c r="BF975">
        <v>0</v>
      </c>
      <c r="BG975">
        <v>0</v>
      </c>
      <c r="BH975">
        <v>0</v>
      </c>
      <c r="BI975">
        <v>17.5</v>
      </c>
      <c r="BJ975">
        <v>0</v>
      </c>
      <c r="BK975">
        <v>0</v>
      </c>
    </row>
    <row r="976" spans="1:63" x14ac:dyDescent="0.25">
      <c r="A976">
        <v>11</v>
      </c>
      <c r="B976" s="1">
        <v>11401</v>
      </c>
      <c r="C976" t="s">
        <v>10713</v>
      </c>
      <c r="D976" t="s">
        <v>1787</v>
      </c>
      <c r="E976">
        <v>3</v>
      </c>
      <c r="F976" t="s">
        <v>13367</v>
      </c>
      <c r="G976">
        <v>220104005</v>
      </c>
      <c r="H976">
        <v>220104</v>
      </c>
      <c r="I976" t="s">
        <v>13768</v>
      </c>
      <c r="J976" t="s">
        <v>10393</v>
      </c>
      <c r="K976">
        <v>3</v>
      </c>
      <c r="L976">
        <v>0</v>
      </c>
      <c r="M976">
        <v>0</v>
      </c>
      <c r="N976">
        <v>0</v>
      </c>
      <c r="O976">
        <v>0</v>
      </c>
      <c r="P976">
        <v>1</v>
      </c>
      <c r="Q976">
        <v>0</v>
      </c>
      <c r="R976">
        <v>36.799999999999997</v>
      </c>
      <c r="S976">
        <v>0</v>
      </c>
      <c r="T976">
        <v>0</v>
      </c>
      <c r="U976">
        <v>0</v>
      </c>
      <c r="V976">
        <v>1</v>
      </c>
      <c r="W976">
        <v>0</v>
      </c>
      <c r="X976">
        <v>0</v>
      </c>
      <c r="Y976">
        <v>0</v>
      </c>
      <c r="Z976">
        <v>0</v>
      </c>
      <c r="AA976">
        <v>0</v>
      </c>
      <c r="AB976">
        <v>0</v>
      </c>
      <c r="AC976">
        <v>1</v>
      </c>
      <c r="AD976">
        <v>0</v>
      </c>
      <c r="AE976">
        <v>0</v>
      </c>
      <c r="AF976">
        <v>0</v>
      </c>
      <c r="AG976">
        <v>0</v>
      </c>
      <c r="AH976">
        <v>0</v>
      </c>
      <c r="AI976">
        <v>1</v>
      </c>
      <c r="AJ976">
        <v>0</v>
      </c>
      <c r="AK976">
        <v>0</v>
      </c>
      <c r="AL976">
        <v>0</v>
      </c>
      <c r="AM976">
        <v>0</v>
      </c>
      <c r="AN976">
        <v>0</v>
      </c>
      <c r="AO976">
        <v>0</v>
      </c>
      <c r="AP976">
        <v>1</v>
      </c>
      <c r="AQ976">
        <v>20.3</v>
      </c>
      <c r="AR976">
        <v>0</v>
      </c>
      <c r="AS976">
        <v>0</v>
      </c>
      <c r="AT976">
        <v>0</v>
      </c>
      <c r="AU976">
        <v>17.7</v>
      </c>
      <c r="AV976">
        <v>1</v>
      </c>
      <c r="AW976">
        <v>0</v>
      </c>
      <c r="AX976">
        <v>0</v>
      </c>
      <c r="AY976">
        <v>0</v>
      </c>
      <c r="AZ976">
        <v>0</v>
      </c>
      <c r="BA976">
        <v>0</v>
      </c>
      <c r="BB976">
        <v>0</v>
      </c>
      <c r="BC976">
        <v>1</v>
      </c>
      <c r="BD976">
        <v>0</v>
      </c>
      <c r="BE976">
        <v>0</v>
      </c>
      <c r="BF976">
        <v>0</v>
      </c>
      <c r="BG976">
        <v>0</v>
      </c>
      <c r="BH976">
        <v>0</v>
      </c>
      <c r="BI976">
        <v>1</v>
      </c>
      <c r="BJ976">
        <v>0</v>
      </c>
      <c r="BK976">
        <v>0</v>
      </c>
    </row>
    <row r="977" spans="1:63" x14ac:dyDescent="0.25">
      <c r="A977">
        <v>11</v>
      </c>
      <c r="B977" s="1">
        <v>11401</v>
      </c>
      <c r="C977" t="s">
        <v>10713</v>
      </c>
      <c r="D977" t="s">
        <v>1787</v>
      </c>
      <c r="E977">
        <v>4</v>
      </c>
      <c r="F977" t="s">
        <v>13369</v>
      </c>
      <c r="G977">
        <v>220104005</v>
      </c>
      <c r="H977">
        <v>220104</v>
      </c>
      <c r="I977" t="s">
        <v>13768</v>
      </c>
      <c r="J977" t="s">
        <v>10393</v>
      </c>
      <c r="K977">
        <v>4</v>
      </c>
      <c r="L977">
        <v>0</v>
      </c>
      <c r="M977">
        <v>0</v>
      </c>
      <c r="N977">
        <v>0</v>
      </c>
      <c r="O977">
        <v>0</v>
      </c>
      <c r="P977">
        <v>1</v>
      </c>
      <c r="Q977">
        <v>0</v>
      </c>
      <c r="R977">
        <v>0</v>
      </c>
      <c r="S977">
        <v>0</v>
      </c>
      <c r="T977">
        <v>0</v>
      </c>
      <c r="U977">
        <v>0</v>
      </c>
      <c r="V977">
        <v>1</v>
      </c>
      <c r="W977">
        <v>0</v>
      </c>
      <c r="X977">
        <v>0</v>
      </c>
      <c r="Y977">
        <v>0</v>
      </c>
      <c r="Z977">
        <v>0</v>
      </c>
      <c r="AA977">
        <v>0</v>
      </c>
      <c r="AB977">
        <v>0</v>
      </c>
      <c r="AC977">
        <v>1</v>
      </c>
      <c r="AD977">
        <v>0</v>
      </c>
      <c r="AE977">
        <v>0</v>
      </c>
      <c r="AF977">
        <v>0</v>
      </c>
      <c r="AG977">
        <v>0</v>
      </c>
      <c r="AH977">
        <v>0</v>
      </c>
      <c r="AI977">
        <v>1</v>
      </c>
      <c r="AJ977">
        <v>0</v>
      </c>
      <c r="AK977">
        <v>0</v>
      </c>
      <c r="AL977">
        <v>0</v>
      </c>
      <c r="AM977">
        <v>0</v>
      </c>
      <c r="AN977">
        <v>0</v>
      </c>
      <c r="AO977">
        <v>0</v>
      </c>
      <c r="AP977">
        <v>1</v>
      </c>
      <c r="AQ977">
        <v>0</v>
      </c>
      <c r="AR977">
        <v>0</v>
      </c>
      <c r="AS977">
        <v>0</v>
      </c>
      <c r="AT977">
        <v>0</v>
      </c>
      <c r="AU977">
        <v>0</v>
      </c>
      <c r="AV977">
        <v>1</v>
      </c>
      <c r="AW977">
        <v>0</v>
      </c>
      <c r="AX977">
        <v>0</v>
      </c>
      <c r="AY977">
        <v>0</v>
      </c>
      <c r="AZ977">
        <v>0</v>
      </c>
      <c r="BA977">
        <v>20.7</v>
      </c>
      <c r="BB977">
        <v>0</v>
      </c>
      <c r="BC977">
        <v>1</v>
      </c>
      <c r="BD977">
        <v>0</v>
      </c>
      <c r="BE977">
        <v>0</v>
      </c>
      <c r="BF977">
        <v>0</v>
      </c>
      <c r="BG977">
        <v>0</v>
      </c>
      <c r="BH977">
        <v>0</v>
      </c>
      <c r="BI977">
        <v>17.5</v>
      </c>
      <c r="BJ977">
        <v>0</v>
      </c>
      <c r="BK977">
        <v>0</v>
      </c>
    </row>
    <row r="978" spans="1:63" x14ac:dyDescent="0.25">
      <c r="A978">
        <v>11</v>
      </c>
      <c r="B978" s="1">
        <v>11402</v>
      </c>
      <c r="C978" t="s">
        <v>10713</v>
      </c>
      <c r="D978" t="s">
        <v>1790</v>
      </c>
      <c r="E978">
        <v>1</v>
      </c>
      <c r="F978" t="s">
        <v>13767</v>
      </c>
      <c r="G978">
        <v>220104005</v>
      </c>
      <c r="H978">
        <v>220104</v>
      </c>
      <c r="I978" t="s">
        <v>13768</v>
      </c>
      <c r="J978" t="s">
        <v>10393</v>
      </c>
      <c r="K978">
        <v>1</v>
      </c>
      <c r="L978">
        <v>0</v>
      </c>
      <c r="M978">
        <v>0</v>
      </c>
      <c r="N978">
        <v>0</v>
      </c>
      <c r="O978">
        <v>0</v>
      </c>
      <c r="P978">
        <v>1</v>
      </c>
      <c r="Q978">
        <v>0</v>
      </c>
      <c r="R978">
        <v>0</v>
      </c>
      <c r="S978">
        <v>0</v>
      </c>
      <c r="T978">
        <v>0</v>
      </c>
      <c r="U978">
        <v>0</v>
      </c>
      <c r="V978">
        <v>1</v>
      </c>
      <c r="W978">
        <v>0</v>
      </c>
      <c r="X978">
        <v>0</v>
      </c>
      <c r="Y978">
        <v>0</v>
      </c>
      <c r="Z978">
        <v>0</v>
      </c>
      <c r="AA978">
        <v>0</v>
      </c>
      <c r="AB978">
        <v>0</v>
      </c>
      <c r="AC978">
        <v>1</v>
      </c>
      <c r="AD978">
        <v>0</v>
      </c>
      <c r="AE978">
        <v>0</v>
      </c>
      <c r="AF978">
        <v>0</v>
      </c>
      <c r="AG978">
        <v>0</v>
      </c>
      <c r="AH978">
        <v>0</v>
      </c>
      <c r="AI978">
        <v>1</v>
      </c>
      <c r="AJ978">
        <v>0</v>
      </c>
      <c r="AK978">
        <v>0</v>
      </c>
      <c r="AL978">
        <v>0</v>
      </c>
      <c r="AM978">
        <v>0</v>
      </c>
      <c r="AN978">
        <v>0</v>
      </c>
      <c r="AO978">
        <v>0</v>
      </c>
      <c r="AP978">
        <v>1</v>
      </c>
      <c r="AQ978">
        <v>0</v>
      </c>
      <c r="AR978">
        <v>0</v>
      </c>
      <c r="AS978">
        <v>0</v>
      </c>
      <c r="AT978">
        <v>0</v>
      </c>
      <c r="AU978">
        <v>0</v>
      </c>
      <c r="AV978">
        <v>1</v>
      </c>
      <c r="AW978">
        <v>0</v>
      </c>
      <c r="AX978">
        <v>0</v>
      </c>
      <c r="AY978">
        <v>0</v>
      </c>
      <c r="AZ978">
        <v>0</v>
      </c>
      <c r="BA978">
        <v>0</v>
      </c>
      <c r="BB978">
        <v>0</v>
      </c>
      <c r="BC978">
        <v>1</v>
      </c>
      <c r="BD978">
        <v>0</v>
      </c>
      <c r="BE978">
        <v>0</v>
      </c>
      <c r="BF978">
        <v>0</v>
      </c>
      <c r="BG978">
        <v>0</v>
      </c>
      <c r="BH978">
        <v>0</v>
      </c>
      <c r="BI978">
        <v>1</v>
      </c>
      <c r="BJ978">
        <v>0</v>
      </c>
      <c r="BK978">
        <v>0</v>
      </c>
    </row>
    <row r="979" spans="1:63" x14ac:dyDescent="0.25">
      <c r="A979">
        <v>11</v>
      </c>
      <c r="B979" s="1">
        <v>11402</v>
      </c>
      <c r="C979" t="s">
        <v>10713</v>
      </c>
      <c r="D979" t="s">
        <v>1790</v>
      </c>
      <c r="E979">
        <v>2</v>
      </c>
      <c r="F979" t="s">
        <v>13769</v>
      </c>
      <c r="G979">
        <v>220104005</v>
      </c>
      <c r="H979">
        <v>220104</v>
      </c>
      <c r="I979" t="s">
        <v>13768</v>
      </c>
      <c r="J979" t="s">
        <v>10393</v>
      </c>
      <c r="K979">
        <v>2</v>
      </c>
      <c r="L979">
        <v>0</v>
      </c>
      <c r="M979">
        <v>0</v>
      </c>
      <c r="N979">
        <v>0</v>
      </c>
      <c r="O979">
        <v>0</v>
      </c>
      <c r="P979">
        <v>1</v>
      </c>
      <c r="Q979">
        <v>0</v>
      </c>
      <c r="R979">
        <v>0</v>
      </c>
      <c r="S979">
        <v>0</v>
      </c>
      <c r="T979">
        <v>51.2</v>
      </c>
      <c r="U979">
        <v>0</v>
      </c>
      <c r="V979">
        <v>1</v>
      </c>
      <c r="W979">
        <v>0</v>
      </c>
      <c r="X979">
        <v>0</v>
      </c>
      <c r="Y979">
        <v>38.9</v>
      </c>
      <c r="Z979">
        <v>0</v>
      </c>
      <c r="AA979">
        <v>0</v>
      </c>
      <c r="AB979">
        <v>0</v>
      </c>
      <c r="AC979">
        <v>1</v>
      </c>
      <c r="AD979">
        <v>0</v>
      </c>
      <c r="AE979">
        <v>0</v>
      </c>
      <c r="AF979">
        <v>0</v>
      </c>
      <c r="AG979">
        <v>51.5</v>
      </c>
      <c r="AH979">
        <v>0</v>
      </c>
      <c r="AI979">
        <v>1</v>
      </c>
      <c r="AJ979">
        <v>54.3</v>
      </c>
      <c r="AK979">
        <v>0</v>
      </c>
      <c r="AL979">
        <v>0</v>
      </c>
      <c r="AM979">
        <v>0</v>
      </c>
      <c r="AN979">
        <v>0</v>
      </c>
      <c r="AO979">
        <v>0</v>
      </c>
      <c r="AP979">
        <v>1</v>
      </c>
      <c r="AQ979">
        <v>0</v>
      </c>
      <c r="AR979">
        <v>0</v>
      </c>
      <c r="AS979">
        <v>0</v>
      </c>
      <c r="AT979">
        <v>0</v>
      </c>
      <c r="AU979">
        <v>0</v>
      </c>
      <c r="AV979">
        <v>1</v>
      </c>
      <c r="AW979">
        <v>0</v>
      </c>
      <c r="AX979">
        <v>0</v>
      </c>
      <c r="AY979">
        <v>0</v>
      </c>
      <c r="AZ979">
        <v>0</v>
      </c>
      <c r="BA979">
        <v>0</v>
      </c>
      <c r="BB979">
        <v>0</v>
      </c>
      <c r="BC979">
        <v>1</v>
      </c>
      <c r="BD979">
        <v>0</v>
      </c>
      <c r="BE979">
        <v>0</v>
      </c>
      <c r="BF979">
        <v>0</v>
      </c>
      <c r="BG979">
        <v>0</v>
      </c>
      <c r="BH979">
        <v>52.8</v>
      </c>
      <c r="BI979">
        <v>1</v>
      </c>
      <c r="BJ979">
        <v>0</v>
      </c>
      <c r="BK979">
        <v>51.2</v>
      </c>
    </row>
    <row r="980" spans="1:63" x14ac:dyDescent="0.25">
      <c r="A980">
        <v>11</v>
      </c>
      <c r="B980" s="1">
        <v>11402</v>
      </c>
      <c r="C980" t="s">
        <v>10713</v>
      </c>
      <c r="D980" t="s">
        <v>1790</v>
      </c>
      <c r="E980">
        <v>3</v>
      </c>
      <c r="F980" t="s">
        <v>13367</v>
      </c>
      <c r="G980">
        <v>220104005</v>
      </c>
      <c r="H980">
        <v>220104</v>
      </c>
      <c r="I980" t="s">
        <v>13768</v>
      </c>
      <c r="J980" t="s">
        <v>10393</v>
      </c>
      <c r="K980">
        <v>3</v>
      </c>
      <c r="L980">
        <v>0</v>
      </c>
      <c r="M980">
        <v>0</v>
      </c>
      <c r="N980">
        <v>0</v>
      </c>
      <c r="O980">
        <v>0</v>
      </c>
      <c r="P980">
        <v>1</v>
      </c>
      <c r="Q980">
        <v>0</v>
      </c>
      <c r="R980">
        <v>0</v>
      </c>
      <c r="S980">
        <v>0</v>
      </c>
      <c r="T980">
        <v>51.2</v>
      </c>
      <c r="U980">
        <v>0</v>
      </c>
      <c r="V980">
        <v>1</v>
      </c>
      <c r="W980">
        <v>0</v>
      </c>
      <c r="X980">
        <v>0</v>
      </c>
      <c r="Y980">
        <v>38.9</v>
      </c>
      <c r="Z980">
        <v>0</v>
      </c>
      <c r="AA980">
        <v>0</v>
      </c>
      <c r="AB980">
        <v>0</v>
      </c>
      <c r="AC980">
        <v>1</v>
      </c>
      <c r="AD980">
        <v>0</v>
      </c>
      <c r="AE980">
        <v>0</v>
      </c>
      <c r="AF980">
        <v>0</v>
      </c>
      <c r="AG980">
        <v>51.5</v>
      </c>
      <c r="AH980">
        <v>0</v>
      </c>
      <c r="AI980">
        <v>1</v>
      </c>
      <c r="AJ980">
        <v>54.3</v>
      </c>
      <c r="AK980">
        <v>0</v>
      </c>
      <c r="AL980">
        <v>0</v>
      </c>
      <c r="AM980">
        <v>0</v>
      </c>
      <c r="AN980">
        <v>0</v>
      </c>
      <c r="AO980">
        <v>0</v>
      </c>
      <c r="AP980">
        <v>1</v>
      </c>
      <c r="AQ980">
        <v>0</v>
      </c>
      <c r="AR980">
        <v>0</v>
      </c>
      <c r="AS980">
        <v>0</v>
      </c>
      <c r="AT980">
        <v>0</v>
      </c>
      <c r="AU980">
        <v>0</v>
      </c>
      <c r="AV980">
        <v>1</v>
      </c>
      <c r="AW980">
        <v>0</v>
      </c>
      <c r="AX980">
        <v>0</v>
      </c>
      <c r="AY980">
        <v>0</v>
      </c>
      <c r="AZ980">
        <v>0</v>
      </c>
      <c r="BA980">
        <v>0</v>
      </c>
      <c r="BB980">
        <v>0</v>
      </c>
      <c r="BC980">
        <v>1</v>
      </c>
      <c r="BD980">
        <v>0</v>
      </c>
      <c r="BE980">
        <v>0</v>
      </c>
      <c r="BF980">
        <v>0</v>
      </c>
      <c r="BG980">
        <v>0</v>
      </c>
      <c r="BH980">
        <v>52.8</v>
      </c>
      <c r="BI980">
        <v>1</v>
      </c>
      <c r="BJ980">
        <v>0</v>
      </c>
      <c r="BK980">
        <v>51.2</v>
      </c>
    </row>
    <row r="981" spans="1:63" x14ac:dyDescent="0.25">
      <c r="A981">
        <v>11</v>
      </c>
      <c r="B981" s="1">
        <v>11402</v>
      </c>
      <c r="C981" t="s">
        <v>10713</v>
      </c>
      <c r="D981" t="s">
        <v>1790</v>
      </c>
      <c r="E981">
        <v>4</v>
      </c>
      <c r="F981" t="s">
        <v>13369</v>
      </c>
      <c r="G981">
        <v>220104005</v>
      </c>
      <c r="H981">
        <v>220104</v>
      </c>
      <c r="I981" t="s">
        <v>13768</v>
      </c>
      <c r="J981" t="s">
        <v>10393</v>
      </c>
      <c r="K981">
        <v>4</v>
      </c>
      <c r="L981">
        <v>0</v>
      </c>
      <c r="M981">
        <v>0</v>
      </c>
      <c r="N981">
        <v>0</v>
      </c>
      <c r="O981">
        <v>0</v>
      </c>
      <c r="P981">
        <v>1</v>
      </c>
      <c r="Q981">
        <v>0</v>
      </c>
      <c r="R981">
        <v>0</v>
      </c>
      <c r="S981">
        <v>0</v>
      </c>
      <c r="T981">
        <v>0</v>
      </c>
      <c r="U981">
        <v>0</v>
      </c>
      <c r="V981">
        <v>1</v>
      </c>
      <c r="W981">
        <v>0</v>
      </c>
      <c r="X981">
        <v>0</v>
      </c>
      <c r="Y981">
        <v>0</v>
      </c>
      <c r="Z981">
        <v>0</v>
      </c>
      <c r="AA981">
        <v>0</v>
      </c>
      <c r="AB981">
        <v>0</v>
      </c>
      <c r="AC981">
        <v>1</v>
      </c>
      <c r="AD981">
        <v>0</v>
      </c>
      <c r="AE981">
        <v>0</v>
      </c>
      <c r="AF981">
        <v>0</v>
      </c>
      <c r="AG981">
        <v>0</v>
      </c>
      <c r="AH981">
        <v>0</v>
      </c>
      <c r="AI981">
        <v>1</v>
      </c>
      <c r="AJ981">
        <v>0</v>
      </c>
      <c r="AK981">
        <v>0</v>
      </c>
      <c r="AL981">
        <v>0</v>
      </c>
      <c r="AM981">
        <v>0</v>
      </c>
      <c r="AN981">
        <v>0</v>
      </c>
      <c r="AO981">
        <v>0</v>
      </c>
      <c r="AP981">
        <v>1</v>
      </c>
      <c r="AQ981">
        <v>0</v>
      </c>
      <c r="AR981">
        <v>0</v>
      </c>
      <c r="AS981">
        <v>0</v>
      </c>
      <c r="AT981">
        <v>0</v>
      </c>
      <c r="AU981">
        <v>0</v>
      </c>
      <c r="AV981">
        <v>1</v>
      </c>
      <c r="AW981">
        <v>0</v>
      </c>
      <c r="AX981">
        <v>0</v>
      </c>
      <c r="AY981">
        <v>0</v>
      </c>
      <c r="AZ981">
        <v>0</v>
      </c>
      <c r="BA981">
        <v>0</v>
      </c>
      <c r="BB981">
        <v>0</v>
      </c>
      <c r="BC981">
        <v>1</v>
      </c>
      <c r="BD981">
        <v>0</v>
      </c>
      <c r="BE981">
        <v>0</v>
      </c>
      <c r="BF981">
        <v>0</v>
      </c>
      <c r="BG981">
        <v>0</v>
      </c>
      <c r="BH981">
        <v>0</v>
      </c>
      <c r="BI981">
        <v>1</v>
      </c>
      <c r="BJ981">
        <v>0</v>
      </c>
      <c r="BK981">
        <v>0</v>
      </c>
    </row>
    <row r="982" spans="1:63" x14ac:dyDescent="0.25">
      <c r="A982">
        <v>12</v>
      </c>
      <c r="B982" s="1">
        <v>12101</v>
      </c>
      <c r="C982" t="s">
        <v>10711</v>
      </c>
      <c r="D982" t="s">
        <v>1793</v>
      </c>
      <c r="E982">
        <v>1</v>
      </c>
      <c r="F982" t="s">
        <v>13767</v>
      </c>
      <c r="G982">
        <v>220104005</v>
      </c>
      <c r="H982">
        <v>220104</v>
      </c>
      <c r="I982" t="s">
        <v>13768</v>
      </c>
      <c r="J982" t="s">
        <v>10393</v>
      </c>
      <c r="K982">
        <v>1</v>
      </c>
      <c r="L982">
        <v>0</v>
      </c>
      <c r="M982">
        <v>0</v>
      </c>
      <c r="N982">
        <v>1.6</v>
      </c>
      <c r="O982">
        <v>1.5</v>
      </c>
      <c r="P982">
        <v>0.8</v>
      </c>
      <c r="Q982">
        <v>2.2999999999999998</v>
      </c>
      <c r="R982">
        <v>0</v>
      </c>
      <c r="S982">
        <v>2.2000000000000002</v>
      </c>
      <c r="T982">
        <v>0</v>
      </c>
      <c r="U982">
        <v>0</v>
      </c>
      <c r="V982">
        <v>1</v>
      </c>
      <c r="W982">
        <v>0.7</v>
      </c>
      <c r="X982">
        <v>0</v>
      </c>
      <c r="Y982">
        <v>0.8</v>
      </c>
      <c r="Z982">
        <v>0</v>
      </c>
      <c r="AA982">
        <v>0</v>
      </c>
      <c r="AB982">
        <v>0</v>
      </c>
      <c r="AC982">
        <v>1</v>
      </c>
      <c r="AD982">
        <v>0.8</v>
      </c>
      <c r="AE982">
        <v>1.5</v>
      </c>
      <c r="AF982">
        <v>0</v>
      </c>
      <c r="AG982">
        <v>0</v>
      </c>
      <c r="AH982">
        <v>0</v>
      </c>
      <c r="AI982">
        <v>1</v>
      </c>
      <c r="AJ982">
        <v>0</v>
      </c>
      <c r="AK982">
        <v>0</v>
      </c>
      <c r="AL982">
        <v>1.6</v>
      </c>
      <c r="AM982">
        <v>1.6</v>
      </c>
      <c r="AN982">
        <v>0.8</v>
      </c>
      <c r="AO982">
        <v>0.8</v>
      </c>
      <c r="AP982">
        <v>1.5</v>
      </c>
      <c r="AQ982">
        <v>1.5</v>
      </c>
      <c r="AR982">
        <v>1.6</v>
      </c>
      <c r="AS982">
        <v>0</v>
      </c>
      <c r="AT982">
        <v>1.6</v>
      </c>
      <c r="AU982">
        <v>0</v>
      </c>
      <c r="AV982">
        <v>1</v>
      </c>
      <c r="AW982">
        <v>2.4</v>
      </c>
      <c r="AX982">
        <v>2.1</v>
      </c>
      <c r="AY982">
        <v>2.4</v>
      </c>
      <c r="AZ982">
        <v>0</v>
      </c>
      <c r="BA982">
        <v>2.2999999999999998</v>
      </c>
      <c r="BB982">
        <v>0</v>
      </c>
      <c r="BC982">
        <v>1</v>
      </c>
      <c r="BD982">
        <v>0</v>
      </c>
      <c r="BE982">
        <v>0.8</v>
      </c>
      <c r="BF982">
        <v>1.6</v>
      </c>
      <c r="BG982">
        <v>0.8</v>
      </c>
      <c r="BH982">
        <v>1.6</v>
      </c>
      <c r="BI982">
        <v>0.8</v>
      </c>
      <c r="BJ982">
        <v>0</v>
      </c>
      <c r="BK982">
        <v>0</v>
      </c>
    </row>
    <row r="983" spans="1:63" x14ac:dyDescent="0.25">
      <c r="A983">
        <v>12</v>
      </c>
      <c r="B983" s="1">
        <v>12101</v>
      </c>
      <c r="C983" t="s">
        <v>10711</v>
      </c>
      <c r="D983" t="s">
        <v>1793</v>
      </c>
      <c r="E983">
        <v>2</v>
      </c>
      <c r="F983" t="s">
        <v>13769</v>
      </c>
      <c r="G983">
        <v>220104005</v>
      </c>
      <c r="H983">
        <v>220104</v>
      </c>
      <c r="I983" t="s">
        <v>13768</v>
      </c>
      <c r="J983" t="s">
        <v>10393</v>
      </c>
      <c r="K983">
        <v>2</v>
      </c>
      <c r="L983">
        <v>4.7</v>
      </c>
      <c r="M983">
        <v>3.9</v>
      </c>
      <c r="N983">
        <v>8.6</v>
      </c>
      <c r="O983">
        <v>6.9</v>
      </c>
      <c r="P983">
        <v>7.6</v>
      </c>
      <c r="Q983">
        <v>4.5999999999999996</v>
      </c>
      <c r="R983">
        <v>0</v>
      </c>
      <c r="S983">
        <v>4</v>
      </c>
      <c r="T983">
        <v>4</v>
      </c>
      <c r="U983">
        <v>4.7</v>
      </c>
      <c r="V983">
        <v>5.5</v>
      </c>
      <c r="W983">
        <v>7.1</v>
      </c>
      <c r="X983">
        <v>7.7</v>
      </c>
      <c r="Y983">
        <v>5.5</v>
      </c>
      <c r="Z983">
        <v>4.7</v>
      </c>
      <c r="AA983">
        <v>6.2</v>
      </c>
      <c r="AB983">
        <v>3.1</v>
      </c>
      <c r="AC983">
        <v>5.4</v>
      </c>
      <c r="AD983">
        <v>6.8</v>
      </c>
      <c r="AE983">
        <v>4</v>
      </c>
      <c r="AF983">
        <v>3.2</v>
      </c>
      <c r="AG983">
        <v>5.5</v>
      </c>
      <c r="AH983">
        <v>4.7</v>
      </c>
      <c r="AI983">
        <v>5.5</v>
      </c>
      <c r="AJ983">
        <v>6.3</v>
      </c>
      <c r="AK983">
        <v>2.8</v>
      </c>
      <c r="AL983">
        <v>4</v>
      </c>
      <c r="AM983">
        <v>5.5</v>
      </c>
      <c r="AN983">
        <v>4.7</v>
      </c>
      <c r="AO983">
        <v>6.9</v>
      </c>
      <c r="AP983">
        <v>4.5999999999999996</v>
      </c>
      <c r="AQ983">
        <v>7.6</v>
      </c>
      <c r="AR983">
        <v>10.3</v>
      </c>
      <c r="AS983">
        <v>3.2</v>
      </c>
      <c r="AT983">
        <v>7.9</v>
      </c>
      <c r="AU983">
        <v>6.3</v>
      </c>
      <c r="AV983">
        <v>11</v>
      </c>
      <c r="AW983">
        <v>7.9</v>
      </c>
      <c r="AX983">
        <v>7.7</v>
      </c>
      <c r="AY983">
        <v>5.5</v>
      </c>
      <c r="AZ983">
        <v>1.6</v>
      </c>
      <c r="BA983">
        <v>3.1</v>
      </c>
      <c r="BB983">
        <v>5.4</v>
      </c>
      <c r="BC983">
        <v>5.4</v>
      </c>
      <c r="BD983">
        <v>3</v>
      </c>
      <c r="BE983">
        <v>5.6</v>
      </c>
      <c r="BF983">
        <v>4</v>
      </c>
      <c r="BG983">
        <v>0.8</v>
      </c>
      <c r="BH983">
        <v>5.5</v>
      </c>
      <c r="BI983">
        <v>12.6</v>
      </c>
      <c r="BJ983">
        <v>13.4</v>
      </c>
      <c r="BK983">
        <v>4</v>
      </c>
    </row>
    <row r="984" spans="1:63" x14ac:dyDescent="0.25">
      <c r="A984">
        <v>12</v>
      </c>
      <c r="B984" s="1">
        <v>12101</v>
      </c>
      <c r="C984" t="s">
        <v>10711</v>
      </c>
      <c r="D984" t="s">
        <v>1793</v>
      </c>
      <c r="E984">
        <v>3</v>
      </c>
      <c r="F984" t="s">
        <v>13367</v>
      </c>
      <c r="G984">
        <v>220104005</v>
      </c>
      <c r="H984">
        <v>220104</v>
      </c>
      <c r="I984" t="s">
        <v>13768</v>
      </c>
      <c r="J984" t="s">
        <v>10393</v>
      </c>
      <c r="K984">
        <v>3</v>
      </c>
      <c r="L984">
        <v>4.7</v>
      </c>
      <c r="M984">
        <v>3.9</v>
      </c>
      <c r="N984">
        <v>7</v>
      </c>
      <c r="O984">
        <v>5.4</v>
      </c>
      <c r="P984">
        <v>6.9</v>
      </c>
      <c r="Q984">
        <v>2.2999999999999998</v>
      </c>
      <c r="R984">
        <v>0</v>
      </c>
      <c r="S984">
        <v>1.6</v>
      </c>
      <c r="T984">
        <v>4</v>
      </c>
      <c r="U984">
        <v>4.7</v>
      </c>
      <c r="V984">
        <v>5.5</v>
      </c>
      <c r="W984">
        <v>6.3</v>
      </c>
      <c r="X984">
        <v>7.7</v>
      </c>
      <c r="Y984">
        <v>4.7</v>
      </c>
      <c r="Z984">
        <v>4.7</v>
      </c>
      <c r="AA984">
        <v>6.2</v>
      </c>
      <c r="AB984">
        <v>3.1</v>
      </c>
      <c r="AC984">
        <v>5.4</v>
      </c>
      <c r="AD984">
        <v>6.1</v>
      </c>
      <c r="AE984">
        <v>3.2</v>
      </c>
      <c r="AF984">
        <v>3.2</v>
      </c>
      <c r="AG984">
        <v>5.5</v>
      </c>
      <c r="AH984">
        <v>4.7</v>
      </c>
      <c r="AI984">
        <v>5.5</v>
      </c>
      <c r="AJ984">
        <v>5.5</v>
      </c>
      <c r="AK984">
        <v>2.8</v>
      </c>
      <c r="AL984">
        <v>3.2</v>
      </c>
      <c r="AM984">
        <v>3.9</v>
      </c>
      <c r="AN984">
        <v>3.9</v>
      </c>
      <c r="AO984">
        <v>6.2</v>
      </c>
      <c r="AP984">
        <v>3.1</v>
      </c>
      <c r="AQ984">
        <v>6.1</v>
      </c>
      <c r="AR984">
        <v>8.6999999999999993</v>
      </c>
      <c r="AS984">
        <v>3.2</v>
      </c>
      <c r="AT984">
        <v>6.3</v>
      </c>
      <c r="AU984">
        <v>6.3</v>
      </c>
      <c r="AV984">
        <v>10.3</v>
      </c>
      <c r="AW984">
        <v>3.9</v>
      </c>
      <c r="AX984">
        <v>5.6</v>
      </c>
      <c r="AY984">
        <v>3.2</v>
      </c>
      <c r="AZ984">
        <v>1.6</v>
      </c>
      <c r="BA984">
        <v>0.8</v>
      </c>
      <c r="BB984">
        <v>5.4</v>
      </c>
      <c r="BC984">
        <v>5.4</v>
      </c>
      <c r="BD984">
        <v>3</v>
      </c>
      <c r="BE984">
        <v>4.8</v>
      </c>
      <c r="BF984">
        <v>2.4</v>
      </c>
      <c r="BG984">
        <v>0</v>
      </c>
      <c r="BH984">
        <v>3.9</v>
      </c>
      <c r="BI984">
        <v>10.3</v>
      </c>
      <c r="BJ984">
        <v>13.4</v>
      </c>
      <c r="BK984">
        <v>4</v>
      </c>
    </row>
    <row r="985" spans="1:63" x14ac:dyDescent="0.25">
      <c r="A985">
        <v>12</v>
      </c>
      <c r="B985" s="1">
        <v>12101</v>
      </c>
      <c r="C985" t="s">
        <v>10711</v>
      </c>
      <c r="D985" t="s">
        <v>1793</v>
      </c>
      <c r="E985">
        <v>4</v>
      </c>
      <c r="F985" t="s">
        <v>13369</v>
      </c>
      <c r="G985">
        <v>220104005</v>
      </c>
      <c r="H985">
        <v>220104</v>
      </c>
      <c r="I985" t="s">
        <v>13768</v>
      </c>
      <c r="J985" t="s">
        <v>10393</v>
      </c>
      <c r="K985">
        <v>4</v>
      </c>
      <c r="L985">
        <v>0</v>
      </c>
      <c r="M985">
        <v>0</v>
      </c>
      <c r="N985">
        <v>1.6</v>
      </c>
      <c r="O985">
        <v>1.5</v>
      </c>
      <c r="P985">
        <v>0.8</v>
      </c>
      <c r="Q985">
        <v>2.2999999999999998</v>
      </c>
      <c r="R985">
        <v>0</v>
      </c>
      <c r="S985">
        <v>2.4</v>
      </c>
      <c r="T985">
        <v>0</v>
      </c>
      <c r="U985">
        <v>0</v>
      </c>
      <c r="V985">
        <v>1</v>
      </c>
      <c r="W985">
        <v>0.8</v>
      </c>
      <c r="X985">
        <v>0</v>
      </c>
      <c r="Y985">
        <v>0.8</v>
      </c>
      <c r="Z985">
        <v>0</v>
      </c>
      <c r="AA985">
        <v>0</v>
      </c>
      <c r="AB985">
        <v>0</v>
      </c>
      <c r="AC985">
        <v>1</v>
      </c>
      <c r="AD985">
        <v>0.8</v>
      </c>
      <c r="AE985">
        <v>0.8</v>
      </c>
      <c r="AF985">
        <v>0</v>
      </c>
      <c r="AG985">
        <v>0</v>
      </c>
      <c r="AH985">
        <v>0</v>
      </c>
      <c r="AI985">
        <v>1</v>
      </c>
      <c r="AJ985">
        <v>0.8</v>
      </c>
      <c r="AK985">
        <v>0</v>
      </c>
      <c r="AL985">
        <v>0.8</v>
      </c>
      <c r="AM985">
        <v>1.6</v>
      </c>
      <c r="AN985">
        <v>0.8</v>
      </c>
      <c r="AO985">
        <v>0.8</v>
      </c>
      <c r="AP985">
        <v>1.5</v>
      </c>
      <c r="AQ985">
        <v>1.5</v>
      </c>
      <c r="AR985">
        <v>1.6</v>
      </c>
      <c r="AS985">
        <v>0</v>
      </c>
      <c r="AT985">
        <v>1.6</v>
      </c>
      <c r="AU985">
        <v>0</v>
      </c>
      <c r="AV985">
        <v>0.8</v>
      </c>
      <c r="AW985">
        <v>3.9</v>
      </c>
      <c r="AX985">
        <v>2.1</v>
      </c>
      <c r="AY985">
        <v>2.4</v>
      </c>
      <c r="AZ985">
        <v>0</v>
      </c>
      <c r="BA985">
        <v>2.2999999999999998</v>
      </c>
      <c r="BB985">
        <v>0</v>
      </c>
      <c r="BC985">
        <v>1</v>
      </c>
      <c r="BD985">
        <v>0</v>
      </c>
      <c r="BE985">
        <v>0.8</v>
      </c>
      <c r="BF985">
        <v>1.6</v>
      </c>
      <c r="BG985">
        <v>0.8</v>
      </c>
      <c r="BH985">
        <v>1.6</v>
      </c>
      <c r="BI985">
        <v>2.4</v>
      </c>
      <c r="BJ985">
        <v>0</v>
      </c>
      <c r="BK985">
        <v>0</v>
      </c>
    </row>
    <row r="986" spans="1:63" x14ac:dyDescent="0.25">
      <c r="A986">
        <v>12</v>
      </c>
      <c r="B986" s="1">
        <v>12102</v>
      </c>
      <c r="C986" t="s">
        <v>10711</v>
      </c>
      <c r="D986" t="s">
        <v>1796</v>
      </c>
      <c r="E986">
        <v>1</v>
      </c>
      <c r="F986" t="s">
        <v>13767</v>
      </c>
      <c r="G986">
        <v>220104005</v>
      </c>
      <c r="H986">
        <v>220104</v>
      </c>
      <c r="I986" t="s">
        <v>13768</v>
      </c>
      <c r="J986" t="s">
        <v>10393</v>
      </c>
      <c r="K986">
        <v>1</v>
      </c>
      <c r="L986">
        <v>0</v>
      </c>
      <c r="M986">
        <v>0</v>
      </c>
      <c r="N986">
        <v>0</v>
      </c>
      <c r="O986">
        <v>0</v>
      </c>
      <c r="P986">
        <v>1</v>
      </c>
      <c r="Q986">
        <v>0</v>
      </c>
      <c r="R986">
        <v>0</v>
      </c>
      <c r="S986">
        <v>0</v>
      </c>
      <c r="T986">
        <v>0</v>
      </c>
      <c r="U986">
        <v>0</v>
      </c>
      <c r="V986">
        <v>1</v>
      </c>
      <c r="W986">
        <v>0</v>
      </c>
      <c r="X986">
        <v>0</v>
      </c>
      <c r="Y986">
        <v>0</v>
      </c>
      <c r="Z986">
        <v>0</v>
      </c>
      <c r="AA986">
        <v>0</v>
      </c>
      <c r="AB986">
        <v>0</v>
      </c>
      <c r="AC986">
        <v>1</v>
      </c>
      <c r="AD986">
        <v>0</v>
      </c>
      <c r="AE986">
        <v>0</v>
      </c>
      <c r="AF986">
        <v>0</v>
      </c>
      <c r="AG986">
        <v>0</v>
      </c>
      <c r="AH986">
        <v>0</v>
      </c>
      <c r="AI986">
        <v>1</v>
      </c>
      <c r="AJ986">
        <v>0</v>
      </c>
      <c r="AK986">
        <v>0</v>
      </c>
      <c r="AL986">
        <v>0</v>
      </c>
      <c r="AM986">
        <v>0</v>
      </c>
      <c r="AN986">
        <v>0</v>
      </c>
      <c r="AO986">
        <v>0</v>
      </c>
      <c r="AP986">
        <v>1</v>
      </c>
      <c r="AQ986">
        <v>0</v>
      </c>
      <c r="AR986">
        <v>0</v>
      </c>
      <c r="AS986">
        <v>0</v>
      </c>
      <c r="AT986">
        <v>0</v>
      </c>
      <c r="AU986">
        <v>0</v>
      </c>
      <c r="AV986">
        <v>1</v>
      </c>
      <c r="AW986">
        <v>0</v>
      </c>
      <c r="AX986">
        <v>0</v>
      </c>
      <c r="AY986">
        <v>0</v>
      </c>
      <c r="AZ986">
        <v>0</v>
      </c>
      <c r="BA986">
        <v>0</v>
      </c>
      <c r="BB986">
        <v>0</v>
      </c>
      <c r="BC986">
        <v>1</v>
      </c>
      <c r="BD986">
        <v>0</v>
      </c>
      <c r="BE986">
        <v>0</v>
      </c>
      <c r="BF986">
        <v>0</v>
      </c>
      <c r="BG986">
        <v>0</v>
      </c>
      <c r="BH986">
        <v>0</v>
      </c>
      <c r="BI986">
        <v>1</v>
      </c>
      <c r="BJ986">
        <v>0</v>
      </c>
      <c r="BK986">
        <v>0</v>
      </c>
    </row>
    <row r="987" spans="1:63" x14ac:dyDescent="0.25">
      <c r="A987">
        <v>12</v>
      </c>
      <c r="B987" s="1">
        <v>12102</v>
      </c>
      <c r="C987" t="s">
        <v>10711</v>
      </c>
      <c r="D987" t="s">
        <v>1796</v>
      </c>
      <c r="E987">
        <v>2</v>
      </c>
      <c r="F987" t="s">
        <v>13769</v>
      </c>
      <c r="G987">
        <v>220104005</v>
      </c>
      <c r="H987">
        <v>220104</v>
      </c>
      <c r="I987" t="s">
        <v>13768</v>
      </c>
      <c r="J987" t="s">
        <v>10393</v>
      </c>
      <c r="K987">
        <v>2</v>
      </c>
      <c r="L987">
        <v>0</v>
      </c>
      <c r="M987">
        <v>0</v>
      </c>
      <c r="N987">
        <v>0</v>
      </c>
      <c r="O987">
        <v>0</v>
      </c>
      <c r="P987">
        <v>1</v>
      </c>
      <c r="Q987">
        <v>0</v>
      </c>
      <c r="R987">
        <v>0</v>
      </c>
      <c r="S987">
        <v>0</v>
      </c>
      <c r="T987">
        <v>0</v>
      </c>
      <c r="U987">
        <v>0</v>
      </c>
      <c r="V987">
        <v>1</v>
      </c>
      <c r="W987">
        <v>0</v>
      </c>
      <c r="X987">
        <v>0</v>
      </c>
      <c r="Y987">
        <v>0</v>
      </c>
      <c r="Z987">
        <v>0</v>
      </c>
      <c r="AA987">
        <v>0</v>
      </c>
      <c r="AB987">
        <v>0</v>
      </c>
      <c r="AC987">
        <v>1</v>
      </c>
      <c r="AD987">
        <v>0</v>
      </c>
      <c r="AE987">
        <v>0</v>
      </c>
      <c r="AF987">
        <v>0</v>
      </c>
      <c r="AG987">
        <v>0</v>
      </c>
      <c r="AH987">
        <v>0</v>
      </c>
      <c r="AI987">
        <v>1</v>
      </c>
      <c r="AJ987">
        <v>0</v>
      </c>
      <c r="AK987">
        <v>0</v>
      </c>
      <c r="AL987">
        <v>0</v>
      </c>
      <c r="AM987">
        <v>0</v>
      </c>
      <c r="AN987">
        <v>0</v>
      </c>
      <c r="AO987">
        <v>0</v>
      </c>
      <c r="AP987">
        <v>1</v>
      </c>
      <c r="AQ987">
        <v>0</v>
      </c>
      <c r="AR987">
        <v>0</v>
      </c>
      <c r="AS987">
        <v>0</v>
      </c>
      <c r="AT987">
        <v>0</v>
      </c>
      <c r="AU987">
        <v>0</v>
      </c>
      <c r="AV987">
        <v>1</v>
      </c>
      <c r="AW987">
        <v>0</v>
      </c>
      <c r="AX987">
        <v>0</v>
      </c>
      <c r="AY987">
        <v>0</v>
      </c>
      <c r="AZ987">
        <v>0</v>
      </c>
      <c r="BA987">
        <v>0</v>
      </c>
      <c r="BB987">
        <v>0</v>
      </c>
      <c r="BC987">
        <v>1</v>
      </c>
      <c r="BD987">
        <v>0</v>
      </c>
      <c r="BE987">
        <v>0</v>
      </c>
      <c r="BF987">
        <v>0</v>
      </c>
      <c r="BG987">
        <v>0</v>
      </c>
      <c r="BH987">
        <v>0</v>
      </c>
      <c r="BI987">
        <v>1</v>
      </c>
      <c r="BJ987">
        <v>0</v>
      </c>
      <c r="BK987">
        <v>0</v>
      </c>
    </row>
    <row r="988" spans="1:63" x14ac:dyDescent="0.25">
      <c r="A988">
        <v>12</v>
      </c>
      <c r="B988" s="1">
        <v>12102</v>
      </c>
      <c r="C988" t="s">
        <v>10711</v>
      </c>
      <c r="D988" t="s">
        <v>1796</v>
      </c>
      <c r="E988">
        <v>3</v>
      </c>
      <c r="F988" t="s">
        <v>13367</v>
      </c>
      <c r="G988">
        <v>220104005</v>
      </c>
      <c r="H988">
        <v>220104</v>
      </c>
      <c r="I988" t="s">
        <v>13768</v>
      </c>
      <c r="J988" t="s">
        <v>10393</v>
      </c>
      <c r="K988">
        <v>3</v>
      </c>
      <c r="L988">
        <v>0</v>
      </c>
      <c r="M988">
        <v>0</v>
      </c>
      <c r="N988">
        <v>0</v>
      </c>
      <c r="O988">
        <v>0</v>
      </c>
      <c r="P988">
        <v>1</v>
      </c>
      <c r="Q988">
        <v>0</v>
      </c>
      <c r="R988">
        <v>0</v>
      </c>
      <c r="S988">
        <v>0</v>
      </c>
      <c r="T988">
        <v>0</v>
      </c>
      <c r="U988">
        <v>0</v>
      </c>
      <c r="V988">
        <v>1</v>
      </c>
      <c r="W988">
        <v>0</v>
      </c>
      <c r="X988">
        <v>0</v>
      </c>
      <c r="Y988">
        <v>0</v>
      </c>
      <c r="Z988">
        <v>0</v>
      </c>
      <c r="AA988">
        <v>0</v>
      </c>
      <c r="AB988">
        <v>0</v>
      </c>
      <c r="AC988">
        <v>1</v>
      </c>
      <c r="AD988">
        <v>0</v>
      </c>
      <c r="AE988">
        <v>0</v>
      </c>
      <c r="AF988">
        <v>0</v>
      </c>
      <c r="AG988">
        <v>0</v>
      </c>
      <c r="AH988">
        <v>0</v>
      </c>
      <c r="AI988">
        <v>1</v>
      </c>
      <c r="AJ988">
        <v>0</v>
      </c>
      <c r="AK988">
        <v>0</v>
      </c>
      <c r="AL988">
        <v>0</v>
      </c>
      <c r="AM988">
        <v>0</v>
      </c>
      <c r="AN988">
        <v>0</v>
      </c>
      <c r="AO988">
        <v>0</v>
      </c>
      <c r="AP988">
        <v>1</v>
      </c>
      <c r="AQ988">
        <v>0</v>
      </c>
      <c r="AR988">
        <v>0</v>
      </c>
      <c r="AS988">
        <v>0</v>
      </c>
      <c r="AT988">
        <v>0</v>
      </c>
      <c r="AU988">
        <v>0</v>
      </c>
      <c r="AV988">
        <v>1</v>
      </c>
      <c r="AW988">
        <v>0</v>
      </c>
      <c r="AX988">
        <v>0</v>
      </c>
      <c r="AY988">
        <v>0</v>
      </c>
      <c r="AZ988">
        <v>0</v>
      </c>
      <c r="BA988">
        <v>0</v>
      </c>
      <c r="BB988">
        <v>0</v>
      </c>
      <c r="BC988">
        <v>1</v>
      </c>
      <c r="BD988">
        <v>0</v>
      </c>
      <c r="BE988">
        <v>0</v>
      </c>
      <c r="BF988">
        <v>0</v>
      </c>
      <c r="BG988">
        <v>0</v>
      </c>
      <c r="BH988">
        <v>0</v>
      </c>
      <c r="BI988">
        <v>1</v>
      </c>
      <c r="BJ988">
        <v>0</v>
      </c>
      <c r="BK988">
        <v>0</v>
      </c>
    </row>
    <row r="989" spans="1:63" x14ac:dyDescent="0.25">
      <c r="A989">
        <v>12</v>
      </c>
      <c r="B989" s="1">
        <v>12102</v>
      </c>
      <c r="C989" t="s">
        <v>10711</v>
      </c>
      <c r="D989" t="s">
        <v>1796</v>
      </c>
      <c r="E989">
        <v>4</v>
      </c>
      <c r="F989" t="s">
        <v>13369</v>
      </c>
      <c r="G989">
        <v>220104005</v>
      </c>
      <c r="H989">
        <v>220104</v>
      </c>
      <c r="I989" t="s">
        <v>13768</v>
      </c>
      <c r="J989" t="s">
        <v>10393</v>
      </c>
      <c r="K989">
        <v>4</v>
      </c>
      <c r="L989">
        <v>0</v>
      </c>
      <c r="M989">
        <v>0</v>
      </c>
      <c r="N989">
        <v>0</v>
      </c>
      <c r="O989">
        <v>0</v>
      </c>
      <c r="P989">
        <v>1</v>
      </c>
      <c r="Q989">
        <v>0</v>
      </c>
      <c r="R989">
        <v>0</v>
      </c>
      <c r="S989">
        <v>0</v>
      </c>
      <c r="T989">
        <v>0</v>
      </c>
      <c r="U989">
        <v>0</v>
      </c>
      <c r="V989">
        <v>1</v>
      </c>
      <c r="W989">
        <v>0</v>
      </c>
      <c r="X989">
        <v>0</v>
      </c>
      <c r="Y989">
        <v>0</v>
      </c>
      <c r="Z989">
        <v>0</v>
      </c>
      <c r="AA989">
        <v>0</v>
      </c>
      <c r="AB989">
        <v>0</v>
      </c>
      <c r="AC989">
        <v>1</v>
      </c>
      <c r="AD989">
        <v>0</v>
      </c>
      <c r="AE989">
        <v>0</v>
      </c>
      <c r="AF989">
        <v>0</v>
      </c>
      <c r="AG989">
        <v>0</v>
      </c>
      <c r="AH989">
        <v>0</v>
      </c>
      <c r="AI989">
        <v>1</v>
      </c>
      <c r="AJ989">
        <v>0</v>
      </c>
      <c r="AK989">
        <v>0</v>
      </c>
      <c r="AL989">
        <v>0</v>
      </c>
      <c r="AM989">
        <v>0</v>
      </c>
      <c r="AN989">
        <v>0</v>
      </c>
      <c r="AO989">
        <v>0</v>
      </c>
      <c r="AP989">
        <v>1</v>
      </c>
      <c r="AQ989">
        <v>0</v>
      </c>
      <c r="AR989">
        <v>0</v>
      </c>
      <c r="AS989">
        <v>0</v>
      </c>
      <c r="AT989">
        <v>0</v>
      </c>
      <c r="AU989">
        <v>0</v>
      </c>
      <c r="AV989">
        <v>1</v>
      </c>
      <c r="AW989">
        <v>0</v>
      </c>
      <c r="AX989">
        <v>0</v>
      </c>
      <c r="AY989">
        <v>0</v>
      </c>
      <c r="AZ989">
        <v>0</v>
      </c>
      <c r="BA989">
        <v>0</v>
      </c>
      <c r="BB989">
        <v>0</v>
      </c>
      <c r="BC989">
        <v>1</v>
      </c>
      <c r="BD989">
        <v>0</v>
      </c>
      <c r="BE989">
        <v>0</v>
      </c>
      <c r="BF989">
        <v>0</v>
      </c>
      <c r="BG989">
        <v>0</v>
      </c>
      <c r="BH989">
        <v>0</v>
      </c>
      <c r="BI989">
        <v>1</v>
      </c>
      <c r="BJ989">
        <v>0</v>
      </c>
      <c r="BK989">
        <v>0</v>
      </c>
    </row>
    <row r="990" spans="1:63" x14ac:dyDescent="0.25">
      <c r="A990">
        <v>12</v>
      </c>
      <c r="B990" s="1">
        <v>12103</v>
      </c>
      <c r="C990" t="s">
        <v>10711</v>
      </c>
      <c r="D990" t="s">
        <v>1443</v>
      </c>
      <c r="E990">
        <v>1</v>
      </c>
      <c r="F990" t="s">
        <v>13767</v>
      </c>
      <c r="G990">
        <v>220104005</v>
      </c>
      <c r="H990">
        <v>220104</v>
      </c>
      <c r="I990" t="s">
        <v>13768</v>
      </c>
      <c r="J990" t="s">
        <v>10393</v>
      </c>
      <c r="K990">
        <v>1</v>
      </c>
      <c r="L990">
        <v>0</v>
      </c>
      <c r="M990">
        <v>0</v>
      </c>
      <c r="N990">
        <v>0</v>
      </c>
      <c r="O990">
        <v>0</v>
      </c>
      <c r="P990">
        <v>1</v>
      </c>
      <c r="Q990">
        <v>0</v>
      </c>
      <c r="R990">
        <v>0</v>
      </c>
      <c r="S990">
        <v>0</v>
      </c>
      <c r="T990">
        <v>0</v>
      </c>
      <c r="U990">
        <v>6.5</v>
      </c>
      <c r="V990">
        <v>1</v>
      </c>
      <c r="W990">
        <v>0</v>
      </c>
      <c r="X990">
        <v>0</v>
      </c>
      <c r="Y990">
        <v>0</v>
      </c>
      <c r="Z990">
        <v>0</v>
      </c>
      <c r="AA990">
        <v>0</v>
      </c>
      <c r="AB990">
        <v>0</v>
      </c>
      <c r="AC990">
        <v>1</v>
      </c>
      <c r="AD990">
        <v>0</v>
      </c>
      <c r="AE990">
        <v>0</v>
      </c>
      <c r="AF990">
        <v>0</v>
      </c>
      <c r="AG990">
        <v>0</v>
      </c>
      <c r="AH990">
        <v>0</v>
      </c>
      <c r="AI990">
        <v>1</v>
      </c>
      <c r="AJ990">
        <v>0</v>
      </c>
      <c r="AK990">
        <v>0</v>
      </c>
      <c r="AL990">
        <v>0</v>
      </c>
      <c r="AM990">
        <v>0</v>
      </c>
      <c r="AN990">
        <v>0</v>
      </c>
      <c r="AO990">
        <v>0</v>
      </c>
      <c r="AP990">
        <v>1</v>
      </c>
      <c r="AQ990">
        <v>6.8</v>
      </c>
      <c r="AR990">
        <v>0</v>
      </c>
      <c r="AS990">
        <v>0</v>
      </c>
      <c r="AT990">
        <v>0</v>
      </c>
      <c r="AU990">
        <v>0</v>
      </c>
      <c r="AV990">
        <v>1</v>
      </c>
      <c r="AW990">
        <v>0</v>
      </c>
      <c r="AX990">
        <v>0</v>
      </c>
      <c r="AY990">
        <v>0</v>
      </c>
      <c r="AZ990">
        <v>0</v>
      </c>
      <c r="BA990">
        <v>0</v>
      </c>
      <c r="BB990">
        <v>0</v>
      </c>
      <c r="BC990">
        <v>1</v>
      </c>
      <c r="BD990">
        <v>0</v>
      </c>
      <c r="BE990">
        <v>0</v>
      </c>
      <c r="BF990">
        <v>6.6</v>
      </c>
      <c r="BG990">
        <v>0</v>
      </c>
      <c r="BH990">
        <v>0</v>
      </c>
      <c r="BI990">
        <v>1</v>
      </c>
      <c r="BJ990">
        <v>0</v>
      </c>
      <c r="BK990">
        <v>0</v>
      </c>
    </row>
    <row r="991" spans="1:63" x14ac:dyDescent="0.25">
      <c r="A991">
        <v>12</v>
      </c>
      <c r="B991" s="1">
        <v>12103</v>
      </c>
      <c r="C991" t="s">
        <v>10711</v>
      </c>
      <c r="D991" t="s">
        <v>1443</v>
      </c>
      <c r="E991">
        <v>2</v>
      </c>
      <c r="F991" t="s">
        <v>13769</v>
      </c>
      <c r="G991">
        <v>220104005</v>
      </c>
      <c r="H991">
        <v>220104</v>
      </c>
      <c r="I991" t="s">
        <v>13768</v>
      </c>
      <c r="J991" t="s">
        <v>10393</v>
      </c>
      <c r="K991">
        <v>2</v>
      </c>
      <c r="L991">
        <v>7.2</v>
      </c>
      <c r="M991">
        <v>0</v>
      </c>
      <c r="N991">
        <v>0</v>
      </c>
      <c r="O991">
        <v>13.9</v>
      </c>
      <c r="P991">
        <v>20.6</v>
      </c>
      <c r="Q991">
        <v>0</v>
      </c>
      <c r="R991">
        <v>0</v>
      </c>
      <c r="S991">
        <v>0</v>
      </c>
      <c r="T991">
        <v>0</v>
      </c>
      <c r="U991">
        <v>6.6</v>
      </c>
      <c r="V991">
        <v>1</v>
      </c>
      <c r="W991">
        <v>0</v>
      </c>
      <c r="X991">
        <v>6.2</v>
      </c>
      <c r="Y991">
        <v>0</v>
      </c>
      <c r="Z991">
        <v>0</v>
      </c>
      <c r="AA991">
        <v>7</v>
      </c>
      <c r="AB991">
        <v>7</v>
      </c>
      <c r="AC991">
        <v>1</v>
      </c>
      <c r="AD991">
        <v>6.8</v>
      </c>
      <c r="AE991">
        <v>0</v>
      </c>
      <c r="AF991">
        <v>0</v>
      </c>
      <c r="AG991">
        <v>0</v>
      </c>
      <c r="AH991">
        <v>0</v>
      </c>
      <c r="AI991">
        <v>6.5</v>
      </c>
      <c r="AJ991">
        <v>0</v>
      </c>
      <c r="AK991">
        <v>0</v>
      </c>
      <c r="AL991">
        <v>0</v>
      </c>
      <c r="AM991">
        <v>14.2</v>
      </c>
      <c r="AN991">
        <v>7</v>
      </c>
      <c r="AO991">
        <v>13.9</v>
      </c>
      <c r="AP991">
        <v>1</v>
      </c>
      <c r="AQ991">
        <v>13.6</v>
      </c>
      <c r="AR991">
        <v>0</v>
      </c>
      <c r="AS991">
        <v>0</v>
      </c>
      <c r="AT991">
        <v>6.6</v>
      </c>
      <c r="AU991">
        <v>6.6</v>
      </c>
      <c r="AV991">
        <v>1</v>
      </c>
      <c r="AW991">
        <v>6.5</v>
      </c>
      <c r="AX991">
        <v>12.4</v>
      </c>
      <c r="AY991">
        <v>14.4</v>
      </c>
      <c r="AZ991">
        <v>0</v>
      </c>
      <c r="BA991">
        <v>7</v>
      </c>
      <c r="BB991">
        <v>0</v>
      </c>
      <c r="BC991">
        <v>1</v>
      </c>
      <c r="BD991">
        <v>0</v>
      </c>
      <c r="BE991">
        <v>0</v>
      </c>
      <c r="BF991">
        <v>6.6</v>
      </c>
      <c r="BG991">
        <v>13.2</v>
      </c>
      <c r="BH991">
        <v>0</v>
      </c>
      <c r="BI991">
        <v>1</v>
      </c>
      <c r="BJ991">
        <v>0</v>
      </c>
      <c r="BK991">
        <v>0</v>
      </c>
    </row>
    <row r="992" spans="1:63" x14ac:dyDescent="0.25">
      <c r="A992">
        <v>12</v>
      </c>
      <c r="B992" s="1">
        <v>12103</v>
      </c>
      <c r="C992" t="s">
        <v>10711</v>
      </c>
      <c r="D992" t="s">
        <v>1443</v>
      </c>
      <c r="E992">
        <v>3</v>
      </c>
      <c r="F992" t="s">
        <v>13367</v>
      </c>
      <c r="G992">
        <v>220104005</v>
      </c>
      <c r="H992">
        <v>220104</v>
      </c>
      <c r="I992" t="s">
        <v>13768</v>
      </c>
      <c r="J992" t="s">
        <v>10393</v>
      </c>
      <c r="K992">
        <v>3</v>
      </c>
      <c r="L992">
        <v>7.2</v>
      </c>
      <c r="M992">
        <v>0</v>
      </c>
      <c r="N992">
        <v>0</v>
      </c>
      <c r="O992">
        <v>13.9</v>
      </c>
      <c r="P992">
        <v>20.6</v>
      </c>
      <c r="Q992">
        <v>0</v>
      </c>
      <c r="R992">
        <v>0</v>
      </c>
      <c r="S992">
        <v>0</v>
      </c>
      <c r="T992">
        <v>0</v>
      </c>
      <c r="U992">
        <v>0</v>
      </c>
      <c r="V992">
        <v>1</v>
      </c>
      <c r="W992">
        <v>0</v>
      </c>
      <c r="X992">
        <v>6.2</v>
      </c>
      <c r="Y992">
        <v>0</v>
      </c>
      <c r="Z992">
        <v>0</v>
      </c>
      <c r="AA992">
        <v>7</v>
      </c>
      <c r="AB992">
        <v>7</v>
      </c>
      <c r="AC992">
        <v>1</v>
      </c>
      <c r="AD992">
        <v>6.8</v>
      </c>
      <c r="AE992">
        <v>0</v>
      </c>
      <c r="AF992">
        <v>0</v>
      </c>
      <c r="AG992">
        <v>0</v>
      </c>
      <c r="AH992">
        <v>0</v>
      </c>
      <c r="AI992">
        <v>6.5</v>
      </c>
      <c r="AJ992">
        <v>0</v>
      </c>
      <c r="AK992">
        <v>0</v>
      </c>
      <c r="AL992">
        <v>0</v>
      </c>
      <c r="AM992">
        <v>14.2</v>
      </c>
      <c r="AN992">
        <v>7</v>
      </c>
      <c r="AO992">
        <v>13.9</v>
      </c>
      <c r="AP992">
        <v>1</v>
      </c>
      <c r="AQ992">
        <v>6.8</v>
      </c>
      <c r="AR992">
        <v>0</v>
      </c>
      <c r="AS992">
        <v>0</v>
      </c>
      <c r="AT992">
        <v>6.6</v>
      </c>
      <c r="AU992">
        <v>6.6</v>
      </c>
      <c r="AV992">
        <v>1</v>
      </c>
      <c r="AW992">
        <v>6.5</v>
      </c>
      <c r="AX992">
        <v>12.4</v>
      </c>
      <c r="AY992">
        <v>14.4</v>
      </c>
      <c r="AZ992">
        <v>0</v>
      </c>
      <c r="BA992">
        <v>7</v>
      </c>
      <c r="BB992">
        <v>0</v>
      </c>
      <c r="BC992">
        <v>1</v>
      </c>
      <c r="BD992">
        <v>0</v>
      </c>
      <c r="BE992">
        <v>0</v>
      </c>
      <c r="BF992">
        <v>0</v>
      </c>
      <c r="BG992">
        <v>13.2</v>
      </c>
      <c r="BH992">
        <v>0</v>
      </c>
      <c r="BI992">
        <v>1</v>
      </c>
      <c r="BJ992">
        <v>0</v>
      </c>
      <c r="BK992">
        <v>0</v>
      </c>
    </row>
    <row r="993" spans="1:63" x14ac:dyDescent="0.25">
      <c r="A993">
        <v>12</v>
      </c>
      <c r="B993" s="1">
        <v>12103</v>
      </c>
      <c r="C993" t="s">
        <v>10711</v>
      </c>
      <c r="D993" t="s">
        <v>1443</v>
      </c>
      <c r="E993">
        <v>4</v>
      </c>
      <c r="F993" t="s">
        <v>13369</v>
      </c>
      <c r="G993">
        <v>220104005</v>
      </c>
      <c r="H993">
        <v>220104</v>
      </c>
      <c r="I993" t="s">
        <v>13768</v>
      </c>
      <c r="J993" t="s">
        <v>10393</v>
      </c>
      <c r="K993">
        <v>4</v>
      </c>
      <c r="L993">
        <v>0</v>
      </c>
      <c r="M993">
        <v>0</v>
      </c>
      <c r="N993">
        <v>0</v>
      </c>
      <c r="O993">
        <v>0</v>
      </c>
      <c r="P993">
        <v>1</v>
      </c>
      <c r="Q993">
        <v>0</v>
      </c>
      <c r="R993">
        <v>0</v>
      </c>
      <c r="S993">
        <v>0</v>
      </c>
      <c r="T993">
        <v>0</v>
      </c>
      <c r="U993">
        <v>6.6</v>
      </c>
      <c r="V993">
        <v>1</v>
      </c>
      <c r="W993">
        <v>0</v>
      </c>
      <c r="X993">
        <v>0</v>
      </c>
      <c r="Y993">
        <v>0</v>
      </c>
      <c r="Z993">
        <v>0</v>
      </c>
      <c r="AA993">
        <v>0</v>
      </c>
      <c r="AB993">
        <v>0</v>
      </c>
      <c r="AC993">
        <v>1</v>
      </c>
      <c r="AD993">
        <v>0</v>
      </c>
      <c r="AE993">
        <v>0</v>
      </c>
      <c r="AF993">
        <v>0</v>
      </c>
      <c r="AG993">
        <v>0</v>
      </c>
      <c r="AH993">
        <v>0</v>
      </c>
      <c r="AI993">
        <v>1</v>
      </c>
      <c r="AJ993">
        <v>0</v>
      </c>
      <c r="AK993">
        <v>0</v>
      </c>
      <c r="AL993">
        <v>0</v>
      </c>
      <c r="AM993">
        <v>0</v>
      </c>
      <c r="AN993">
        <v>0</v>
      </c>
      <c r="AO993">
        <v>0</v>
      </c>
      <c r="AP993">
        <v>1</v>
      </c>
      <c r="AQ993">
        <v>6.8</v>
      </c>
      <c r="AR993">
        <v>0</v>
      </c>
      <c r="AS993">
        <v>0</v>
      </c>
      <c r="AT993">
        <v>0</v>
      </c>
      <c r="AU993">
        <v>0</v>
      </c>
      <c r="AV993">
        <v>1</v>
      </c>
      <c r="AW993">
        <v>0</v>
      </c>
      <c r="AX993">
        <v>0</v>
      </c>
      <c r="AY993">
        <v>0</v>
      </c>
      <c r="AZ993">
        <v>0</v>
      </c>
      <c r="BA993">
        <v>0</v>
      </c>
      <c r="BB993">
        <v>0</v>
      </c>
      <c r="BC993">
        <v>1</v>
      </c>
      <c r="BD993">
        <v>0</v>
      </c>
      <c r="BE993">
        <v>0</v>
      </c>
      <c r="BF993">
        <v>6.6</v>
      </c>
      <c r="BG993">
        <v>0</v>
      </c>
      <c r="BH993">
        <v>0</v>
      </c>
      <c r="BI993">
        <v>1</v>
      </c>
      <c r="BJ993">
        <v>0</v>
      </c>
      <c r="BK993">
        <v>0</v>
      </c>
    </row>
    <row r="994" spans="1:63" x14ac:dyDescent="0.25">
      <c r="A994">
        <v>12</v>
      </c>
      <c r="B994" s="1">
        <v>12103</v>
      </c>
      <c r="C994" t="s">
        <v>10711</v>
      </c>
      <c r="D994" t="s">
        <v>1799</v>
      </c>
      <c r="E994">
        <v>1</v>
      </c>
      <c r="F994" t="s">
        <v>13767</v>
      </c>
      <c r="G994">
        <v>220104005</v>
      </c>
      <c r="H994">
        <v>220104</v>
      </c>
      <c r="I994" t="s">
        <v>13768</v>
      </c>
      <c r="J994" t="s">
        <v>10393</v>
      </c>
      <c r="K994">
        <v>1</v>
      </c>
      <c r="L994">
        <v>0</v>
      </c>
      <c r="M994">
        <v>0</v>
      </c>
      <c r="N994">
        <v>0</v>
      </c>
      <c r="O994">
        <v>0</v>
      </c>
      <c r="P994">
        <v>1</v>
      </c>
      <c r="Q994">
        <v>0</v>
      </c>
      <c r="R994">
        <v>0</v>
      </c>
      <c r="S994">
        <v>0</v>
      </c>
      <c r="T994">
        <v>0</v>
      </c>
      <c r="U994">
        <v>0</v>
      </c>
      <c r="V994">
        <v>1</v>
      </c>
      <c r="W994">
        <v>0</v>
      </c>
      <c r="X994">
        <v>0</v>
      </c>
      <c r="Y994">
        <v>0</v>
      </c>
      <c r="Z994">
        <v>0</v>
      </c>
      <c r="AA994">
        <v>0</v>
      </c>
      <c r="AB994">
        <v>0</v>
      </c>
      <c r="AC994">
        <v>1</v>
      </c>
      <c r="AD994">
        <v>0</v>
      </c>
      <c r="AE994">
        <v>0</v>
      </c>
      <c r="AF994">
        <v>0</v>
      </c>
      <c r="AG994">
        <v>0</v>
      </c>
      <c r="AH994">
        <v>0</v>
      </c>
      <c r="AI994">
        <v>1</v>
      </c>
      <c r="AJ994">
        <v>0</v>
      </c>
      <c r="AK994">
        <v>0</v>
      </c>
      <c r="AL994">
        <v>0</v>
      </c>
      <c r="AM994">
        <v>0</v>
      </c>
      <c r="AN994">
        <v>0</v>
      </c>
      <c r="AO994">
        <v>0</v>
      </c>
      <c r="AP994">
        <v>1</v>
      </c>
      <c r="AQ994">
        <v>0</v>
      </c>
      <c r="AR994">
        <v>0</v>
      </c>
      <c r="AS994">
        <v>0</v>
      </c>
      <c r="AT994">
        <v>0</v>
      </c>
      <c r="AU994">
        <v>0</v>
      </c>
      <c r="AV994">
        <v>1</v>
      </c>
      <c r="AW994">
        <v>0</v>
      </c>
      <c r="AX994">
        <v>0</v>
      </c>
      <c r="AY994">
        <v>0</v>
      </c>
      <c r="AZ994">
        <v>0</v>
      </c>
      <c r="BA994">
        <v>0</v>
      </c>
      <c r="BB994">
        <v>0</v>
      </c>
      <c r="BC994">
        <v>1</v>
      </c>
      <c r="BD994">
        <v>0</v>
      </c>
      <c r="BE994">
        <v>0</v>
      </c>
      <c r="BF994">
        <v>0</v>
      </c>
      <c r="BG994">
        <v>0</v>
      </c>
      <c r="BH994">
        <v>0</v>
      </c>
      <c r="BI994">
        <v>1</v>
      </c>
      <c r="BJ994">
        <v>0</v>
      </c>
      <c r="BK994">
        <v>0</v>
      </c>
    </row>
    <row r="995" spans="1:63" x14ac:dyDescent="0.25">
      <c r="A995">
        <v>12</v>
      </c>
      <c r="B995" s="1">
        <v>12103</v>
      </c>
      <c r="C995" t="s">
        <v>10711</v>
      </c>
      <c r="D995" t="s">
        <v>1799</v>
      </c>
      <c r="E995">
        <v>2</v>
      </c>
      <c r="F995" t="s">
        <v>13769</v>
      </c>
      <c r="G995">
        <v>220104005</v>
      </c>
      <c r="H995">
        <v>220104</v>
      </c>
      <c r="I995" t="s">
        <v>13768</v>
      </c>
      <c r="J995" t="s">
        <v>10393</v>
      </c>
      <c r="K995">
        <v>2</v>
      </c>
      <c r="L995">
        <v>0</v>
      </c>
      <c r="M995">
        <v>0</v>
      </c>
      <c r="N995">
        <v>0</v>
      </c>
      <c r="O995">
        <v>0</v>
      </c>
      <c r="P995">
        <v>1</v>
      </c>
      <c r="Q995">
        <v>0</v>
      </c>
      <c r="R995">
        <v>0</v>
      </c>
      <c r="S995">
        <v>0</v>
      </c>
      <c r="T995">
        <v>0</v>
      </c>
      <c r="U995">
        <v>0</v>
      </c>
      <c r="V995">
        <v>1</v>
      </c>
      <c r="W995">
        <v>0</v>
      </c>
      <c r="X995">
        <v>0</v>
      </c>
      <c r="Y995">
        <v>0</v>
      </c>
      <c r="Z995">
        <v>0</v>
      </c>
      <c r="AA995">
        <v>0</v>
      </c>
      <c r="AB995">
        <v>0</v>
      </c>
      <c r="AC995">
        <v>1</v>
      </c>
      <c r="AD995">
        <v>0</v>
      </c>
      <c r="AE995">
        <v>0</v>
      </c>
      <c r="AF995">
        <v>0</v>
      </c>
      <c r="AG995">
        <v>0</v>
      </c>
      <c r="AH995">
        <v>0</v>
      </c>
      <c r="AI995">
        <v>1</v>
      </c>
      <c r="AJ995">
        <v>0</v>
      </c>
      <c r="AK995">
        <v>0</v>
      </c>
      <c r="AL995">
        <v>0</v>
      </c>
      <c r="AM995">
        <v>0</v>
      </c>
      <c r="AN995">
        <v>0</v>
      </c>
      <c r="AO995">
        <v>0</v>
      </c>
      <c r="AP995">
        <v>1</v>
      </c>
      <c r="AQ995">
        <v>0</v>
      </c>
      <c r="AR995">
        <v>0</v>
      </c>
      <c r="AS995">
        <v>0</v>
      </c>
      <c r="AT995">
        <v>0</v>
      </c>
      <c r="AU995">
        <v>0</v>
      </c>
      <c r="AV995">
        <v>1</v>
      </c>
      <c r="AW995">
        <v>0</v>
      </c>
      <c r="AX995">
        <v>0</v>
      </c>
      <c r="AY995">
        <v>0</v>
      </c>
      <c r="AZ995">
        <v>0</v>
      </c>
      <c r="BA995">
        <v>0</v>
      </c>
      <c r="BB995">
        <v>0</v>
      </c>
      <c r="BC995">
        <v>1</v>
      </c>
      <c r="BD995">
        <v>0</v>
      </c>
      <c r="BE995">
        <v>0</v>
      </c>
      <c r="BF995">
        <v>0</v>
      </c>
      <c r="BG995">
        <v>0</v>
      </c>
      <c r="BH995">
        <v>0</v>
      </c>
      <c r="BI995">
        <v>1</v>
      </c>
      <c r="BJ995">
        <v>0</v>
      </c>
      <c r="BK995">
        <v>0</v>
      </c>
    </row>
    <row r="996" spans="1:63" x14ac:dyDescent="0.25">
      <c r="A996">
        <v>12</v>
      </c>
      <c r="B996" s="1">
        <v>12103</v>
      </c>
      <c r="C996" t="s">
        <v>10711</v>
      </c>
      <c r="D996" t="s">
        <v>1799</v>
      </c>
      <c r="E996">
        <v>3</v>
      </c>
      <c r="F996" t="s">
        <v>13367</v>
      </c>
      <c r="G996">
        <v>220104005</v>
      </c>
      <c r="H996">
        <v>220104</v>
      </c>
      <c r="I996" t="s">
        <v>13768</v>
      </c>
      <c r="J996" t="s">
        <v>10393</v>
      </c>
      <c r="K996">
        <v>3</v>
      </c>
      <c r="L996">
        <v>0</v>
      </c>
      <c r="M996">
        <v>0</v>
      </c>
      <c r="N996">
        <v>0</v>
      </c>
      <c r="O996">
        <v>0</v>
      </c>
      <c r="P996">
        <v>1</v>
      </c>
      <c r="Q996">
        <v>0</v>
      </c>
      <c r="R996">
        <v>0</v>
      </c>
      <c r="S996">
        <v>0</v>
      </c>
      <c r="T996">
        <v>0</v>
      </c>
      <c r="U996">
        <v>0</v>
      </c>
      <c r="V996">
        <v>1</v>
      </c>
      <c r="W996">
        <v>0</v>
      </c>
      <c r="X996">
        <v>0</v>
      </c>
      <c r="Y996">
        <v>0</v>
      </c>
      <c r="Z996">
        <v>0</v>
      </c>
      <c r="AA996">
        <v>0</v>
      </c>
      <c r="AB996">
        <v>0</v>
      </c>
      <c r="AC996">
        <v>1</v>
      </c>
      <c r="AD996">
        <v>0</v>
      </c>
      <c r="AE996">
        <v>0</v>
      </c>
      <c r="AF996">
        <v>0</v>
      </c>
      <c r="AG996">
        <v>0</v>
      </c>
      <c r="AH996">
        <v>0</v>
      </c>
      <c r="AI996">
        <v>1</v>
      </c>
      <c r="AJ996">
        <v>0</v>
      </c>
      <c r="AK996">
        <v>0</v>
      </c>
      <c r="AL996">
        <v>0</v>
      </c>
      <c r="AM996">
        <v>0</v>
      </c>
      <c r="AN996">
        <v>0</v>
      </c>
      <c r="AO996">
        <v>0</v>
      </c>
      <c r="AP996">
        <v>1</v>
      </c>
      <c r="AQ996">
        <v>0</v>
      </c>
      <c r="AR996">
        <v>0</v>
      </c>
      <c r="AS996">
        <v>0</v>
      </c>
      <c r="AT996">
        <v>0</v>
      </c>
      <c r="AU996">
        <v>0</v>
      </c>
      <c r="AV996">
        <v>1</v>
      </c>
      <c r="AW996">
        <v>0</v>
      </c>
      <c r="AX996">
        <v>0</v>
      </c>
      <c r="AY996">
        <v>0</v>
      </c>
      <c r="AZ996">
        <v>0</v>
      </c>
      <c r="BA996">
        <v>0</v>
      </c>
      <c r="BB996">
        <v>0</v>
      </c>
      <c r="BC996">
        <v>1</v>
      </c>
      <c r="BD996">
        <v>0</v>
      </c>
      <c r="BE996">
        <v>0</v>
      </c>
      <c r="BF996">
        <v>0</v>
      </c>
      <c r="BG996">
        <v>0</v>
      </c>
      <c r="BH996">
        <v>0</v>
      </c>
      <c r="BI996">
        <v>1</v>
      </c>
      <c r="BJ996">
        <v>0</v>
      </c>
      <c r="BK996">
        <v>0</v>
      </c>
    </row>
    <row r="997" spans="1:63" x14ac:dyDescent="0.25">
      <c r="A997">
        <v>12</v>
      </c>
      <c r="B997" s="1">
        <v>12103</v>
      </c>
      <c r="C997" t="s">
        <v>10711</v>
      </c>
      <c r="D997" t="s">
        <v>1799</v>
      </c>
      <c r="E997">
        <v>4</v>
      </c>
      <c r="F997" t="s">
        <v>13369</v>
      </c>
      <c r="G997">
        <v>220104005</v>
      </c>
      <c r="H997">
        <v>220104</v>
      </c>
      <c r="I997" t="s">
        <v>13768</v>
      </c>
      <c r="J997" t="s">
        <v>10393</v>
      </c>
      <c r="K997">
        <v>4</v>
      </c>
      <c r="L997">
        <v>0</v>
      </c>
      <c r="M997">
        <v>0</v>
      </c>
      <c r="N997">
        <v>0</v>
      </c>
      <c r="O997">
        <v>0</v>
      </c>
      <c r="P997">
        <v>1</v>
      </c>
      <c r="Q997">
        <v>0</v>
      </c>
      <c r="R997">
        <v>0</v>
      </c>
      <c r="S997">
        <v>0</v>
      </c>
      <c r="T997">
        <v>0</v>
      </c>
      <c r="U997">
        <v>0</v>
      </c>
      <c r="V997">
        <v>1</v>
      </c>
      <c r="W997">
        <v>0</v>
      </c>
      <c r="X997">
        <v>0</v>
      </c>
      <c r="Y997">
        <v>0</v>
      </c>
      <c r="Z997">
        <v>0</v>
      </c>
      <c r="AA997">
        <v>0</v>
      </c>
      <c r="AB997">
        <v>0</v>
      </c>
      <c r="AC997">
        <v>1</v>
      </c>
      <c r="AD997">
        <v>0</v>
      </c>
      <c r="AE997">
        <v>0</v>
      </c>
      <c r="AF997">
        <v>0</v>
      </c>
      <c r="AG997">
        <v>0</v>
      </c>
      <c r="AH997">
        <v>0</v>
      </c>
      <c r="AI997">
        <v>1</v>
      </c>
      <c r="AJ997">
        <v>0</v>
      </c>
      <c r="AK997">
        <v>0</v>
      </c>
      <c r="AL997">
        <v>0</v>
      </c>
      <c r="AM997">
        <v>0</v>
      </c>
      <c r="AN997">
        <v>0</v>
      </c>
      <c r="AO997">
        <v>0</v>
      </c>
      <c r="AP997">
        <v>1</v>
      </c>
      <c r="AQ997">
        <v>0</v>
      </c>
      <c r="AR997">
        <v>0</v>
      </c>
      <c r="AS997">
        <v>0</v>
      </c>
      <c r="AT997">
        <v>0</v>
      </c>
      <c r="AU997">
        <v>0</v>
      </c>
      <c r="AV997">
        <v>1</v>
      </c>
      <c r="AW997">
        <v>0</v>
      </c>
      <c r="AX997">
        <v>0</v>
      </c>
      <c r="AY997">
        <v>0</v>
      </c>
      <c r="AZ997">
        <v>0</v>
      </c>
      <c r="BA997">
        <v>0</v>
      </c>
      <c r="BB997">
        <v>0</v>
      </c>
      <c r="BC997">
        <v>1</v>
      </c>
      <c r="BD997">
        <v>0</v>
      </c>
      <c r="BE997">
        <v>0</v>
      </c>
      <c r="BF997">
        <v>0</v>
      </c>
      <c r="BG997">
        <v>0</v>
      </c>
      <c r="BH997">
        <v>0</v>
      </c>
      <c r="BI997">
        <v>1</v>
      </c>
      <c r="BJ997">
        <v>0</v>
      </c>
      <c r="BK997">
        <v>0</v>
      </c>
    </row>
    <row r="998" spans="1:63" x14ac:dyDescent="0.25">
      <c r="A998">
        <v>12</v>
      </c>
      <c r="B998" s="1">
        <v>12104</v>
      </c>
      <c r="C998" t="s">
        <v>10711</v>
      </c>
      <c r="D998" t="s">
        <v>1802</v>
      </c>
      <c r="E998">
        <v>1</v>
      </c>
      <c r="F998" t="s">
        <v>13767</v>
      </c>
      <c r="G998">
        <v>220104005</v>
      </c>
      <c r="H998">
        <v>220104</v>
      </c>
      <c r="I998" t="s">
        <v>13768</v>
      </c>
      <c r="J998" t="s">
        <v>10393</v>
      </c>
      <c r="K998">
        <v>1</v>
      </c>
      <c r="L998">
        <v>0</v>
      </c>
      <c r="M998">
        <v>0</v>
      </c>
      <c r="N998">
        <v>0</v>
      </c>
      <c r="O998">
        <v>0</v>
      </c>
      <c r="P998">
        <v>1</v>
      </c>
      <c r="Q998">
        <v>0</v>
      </c>
      <c r="R998">
        <v>0</v>
      </c>
      <c r="S998">
        <v>0</v>
      </c>
      <c r="T998">
        <v>0</v>
      </c>
      <c r="U998">
        <v>0</v>
      </c>
      <c r="V998">
        <v>1</v>
      </c>
      <c r="W998">
        <v>0</v>
      </c>
      <c r="X998">
        <v>0</v>
      </c>
      <c r="Y998">
        <v>0</v>
      </c>
      <c r="Z998">
        <v>0</v>
      </c>
      <c r="AA998">
        <v>0</v>
      </c>
      <c r="AB998">
        <v>0</v>
      </c>
      <c r="AC998">
        <v>1</v>
      </c>
      <c r="AD998">
        <v>0</v>
      </c>
      <c r="AE998">
        <v>0</v>
      </c>
      <c r="AF998">
        <v>0</v>
      </c>
      <c r="AG998">
        <v>0</v>
      </c>
      <c r="AH998">
        <v>0</v>
      </c>
      <c r="AI998">
        <v>1</v>
      </c>
      <c r="AJ998">
        <v>0</v>
      </c>
      <c r="AK998">
        <v>0</v>
      </c>
      <c r="AL998">
        <v>0</v>
      </c>
      <c r="AM998">
        <v>0</v>
      </c>
      <c r="AN998">
        <v>0</v>
      </c>
      <c r="AO998">
        <v>0</v>
      </c>
      <c r="AP998">
        <v>1</v>
      </c>
      <c r="AQ998">
        <v>0</v>
      </c>
      <c r="AR998">
        <v>0</v>
      </c>
      <c r="AS998">
        <v>0</v>
      </c>
      <c r="AT998">
        <v>0</v>
      </c>
      <c r="AU998">
        <v>0</v>
      </c>
      <c r="AV998">
        <v>1</v>
      </c>
      <c r="AW998">
        <v>0</v>
      </c>
      <c r="AX998">
        <v>0</v>
      </c>
      <c r="AY998">
        <v>0</v>
      </c>
      <c r="AZ998">
        <v>0</v>
      </c>
      <c r="BA998">
        <v>0</v>
      </c>
      <c r="BB998">
        <v>0</v>
      </c>
      <c r="BC998">
        <v>1</v>
      </c>
      <c r="BD998">
        <v>0</v>
      </c>
      <c r="BE998">
        <v>0</v>
      </c>
      <c r="BF998">
        <v>0</v>
      </c>
      <c r="BG998">
        <v>0</v>
      </c>
      <c r="BH998">
        <v>0</v>
      </c>
      <c r="BI998">
        <v>1</v>
      </c>
      <c r="BJ998">
        <v>0</v>
      </c>
      <c r="BK998">
        <v>0</v>
      </c>
    </row>
    <row r="999" spans="1:63" x14ac:dyDescent="0.25">
      <c r="A999">
        <v>12</v>
      </c>
      <c r="B999" s="1">
        <v>12104</v>
      </c>
      <c r="C999" t="s">
        <v>10711</v>
      </c>
      <c r="D999" t="s">
        <v>1802</v>
      </c>
      <c r="E999">
        <v>2</v>
      </c>
      <c r="F999" t="s">
        <v>13769</v>
      </c>
      <c r="G999">
        <v>220104005</v>
      </c>
      <c r="H999">
        <v>220104</v>
      </c>
      <c r="I999" t="s">
        <v>13768</v>
      </c>
      <c r="J999" t="s">
        <v>10393</v>
      </c>
      <c r="K999">
        <v>2</v>
      </c>
      <c r="L999">
        <v>0</v>
      </c>
      <c r="M999">
        <v>0</v>
      </c>
      <c r="N999">
        <v>0</v>
      </c>
      <c r="O999">
        <v>0</v>
      </c>
      <c r="P999">
        <v>1</v>
      </c>
      <c r="Q999">
        <v>132.6</v>
      </c>
      <c r="R999">
        <v>0</v>
      </c>
      <c r="S999">
        <v>0</v>
      </c>
      <c r="T999">
        <v>0</v>
      </c>
      <c r="U999">
        <v>0</v>
      </c>
      <c r="V999">
        <v>1</v>
      </c>
      <c r="W999">
        <v>0</v>
      </c>
      <c r="X999">
        <v>0</v>
      </c>
      <c r="Y999">
        <v>0</v>
      </c>
      <c r="Z999">
        <v>0</v>
      </c>
      <c r="AA999">
        <v>0</v>
      </c>
      <c r="AB999">
        <v>0</v>
      </c>
      <c r="AC999">
        <v>1</v>
      </c>
      <c r="AD999">
        <v>132.6</v>
      </c>
      <c r="AE999">
        <v>0</v>
      </c>
      <c r="AF999">
        <v>0</v>
      </c>
      <c r="AG999">
        <v>0</v>
      </c>
      <c r="AH999">
        <v>0</v>
      </c>
      <c r="AI999">
        <v>1</v>
      </c>
      <c r="AJ999">
        <v>0</v>
      </c>
      <c r="AK999">
        <v>0</v>
      </c>
      <c r="AL999">
        <v>0</v>
      </c>
      <c r="AM999">
        <v>0</v>
      </c>
      <c r="AN999">
        <v>0</v>
      </c>
      <c r="AO999">
        <v>0</v>
      </c>
      <c r="AP999">
        <v>129.4</v>
      </c>
      <c r="AQ999">
        <v>0</v>
      </c>
      <c r="AR999">
        <v>0</v>
      </c>
      <c r="AS999">
        <v>0</v>
      </c>
      <c r="AT999">
        <v>0</v>
      </c>
      <c r="AU999">
        <v>0</v>
      </c>
      <c r="AV999">
        <v>1</v>
      </c>
      <c r="AW999">
        <v>0</v>
      </c>
      <c r="AX999">
        <v>0</v>
      </c>
      <c r="AY999">
        <v>0</v>
      </c>
      <c r="AZ999">
        <v>0</v>
      </c>
      <c r="BA999">
        <v>0</v>
      </c>
      <c r="BB999">
        <v>0</v>
      </c>
      <c r="BC999">
        <v>129.4</v>
      </c>
      <c r="BD999">
        <v>0</v>
      </c>
      <c r="BE999">
        <v>0</v>
      </c>
      <c r="BF999">
        <v>0</v>
      </c>
      <c r="BG999">
        <v>0</v>
      </c>
      <c r="BH999">
        <v>0</v>
      </c>
      <c r="BI999">
        <v>1</v>
      </c>
      <c r="BJ999">
        <v>0</v>
      </c>
      <c r="BK999">
        <v>0</v>
      </c>
    </row>
    <row r="1000" spans="1:63" x14ac:dyDescent="0.25">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1</v>
      </c>
      <c r="Q1000">
        <v>132.6</v>
      </c>
      <c r="R1000">
        <v>0</v>
      </c>
      <c r="S1000">
        <v>0</v>
      </c>
      <c r="T1000">
        <v>0</v>
      </c>
      <c r="U1000">
        <v>0</v>
      </c>
      <c r="V1000">
        <v>1</v>
      </c>
      <c r="W1000">
        <v>0</v>
      </c>
      <c r="X1000">
        <v>0</v>
      </c>
      <c r="Y1000">
        <v>0</v>
      </c>
      <c r="Z1000">
        <v>0</v>
      </c>
      <c r="AA1000">
        <v>0</v>
      </c>
      <c r="AB1000">
        <v>0</v>
      </c>
      <c r="AC1000">
        <v>1</v>
      </c>
      <c r="AD1000">
        <v>132.6</v>
      </c>
      <c r="AE1000">
        <v>0</v>
      </c>
      <c r="AF1000">
        <v>0</v>
      </c>
      <c r="AG1000">
        <v>0</v>
      </c>
      <c r="AH1000">
        <v>0</v>
      </c>
      <c r="AI1000">
        <v>1</v>
      </c>
      <c r="AJ1000">
        <v>0</v>
      </c>
      <c r="AK1000">
        <v>0</v>
      </c>
      <c r="AL1000">
        <v>0</v>
      </c>
      <c r="AM1000">
        <v>0</v>
      </c>
      <c r="AN1000">
        <v>0</v>
      </c>
      <c r="AO1000">
        <v>0</v>
      </c>
      <c r="AP1000">
        <v>129.4</v>
      </c>
      <c r="AQ1000">
        <v>0</v>
      </c>
      <c r="AR1000">
        <v>0</v>
      </c>
      <c r="AS1000">
        <v>0</v>
      </c>
      <c r="AT1000">
        <v>0</v>
      </c>
      <c r="AU1000">
        <v>0</v>
      </c>
      <c r="AV1000">
        <v>1</v>
      </c>
      <c r="AW1000">
        <v>0</v>
      </c>
      <c r="AX1000">
        <v>0</v>
      </c>
      <c r="AY1000">
        <v>0</v>
      </c>
      <c r="AZ1000">
        <v>0</v>
      </c>
      <c r="BA1000">
        <v>0</v>
      </c>
      <c r="BB1000">
        <v>0</v>
      </c>
      <c r="BC1000">
        <v>129.4</v>
      </c>
      <c r="BD1000">
        <v>0</v>
      </c>
      <c r="BE1000">
        <v>0</v>
      </c>
      <c r="BF1000">
        <v>0</v>
      </c>
      <c r="BG1000">
        <v>0</v>
      </c>
      <c r="BH1000">
        <v>0</v>
      </c>
      <c r="BI1000">
        <v>1</v>
      </c>
      <c r="BJ1000">
        <v>0</v>
      </c>
      <c r="BK1000">
        <v>0</v>
      </c>
    </row>
    <row r="1001" spans="1:63" x14ac:dyDescent="0.25">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1</v>
      </c>
      <c r="Q1001">
        <v>0</v>
      </c>
      <c r="R1001">
        <v>0</v>
      </c>
      <c r="S1001">
        <v>0</v>
      </c>
      <c r="T1001">
        <v>0</v>
      </c>
      <c r="U1001">
        <v>0</v>
      </c>
      <c r="V1001">
        <v>1</v>
      </c>
      <c r="W1001">
        <v>0</v>
      </c>
      <c r="X1001">
        <v>0</v>
      </c>
      <c r="Y1001">
        <v>0</v>
      </c>
      <c r="Z1001">
        <v>0</v>
      </c>
      <c r="AA1001">
        <v>0</v>
      </c>
      <c r="AB1001">
        <v>0</v>
      </c>
      <c r="AC1001">
        <v>1</v>
      </c>
      <c r="AD1001">
        <v>0</v>
      </c>
      <c r="AE1001">
        <v>0</v>
      </c>
      <c r="AF1001">
        <v>0</v>
      </c>
      <c r="AG1001">
        <v>0</v>
      </c>
      <c r="AH1001">
        <v>0</v>
      </c>
      <c r="AI1001">
        <v>1</v>
      </c>
      <c r="AJ1001">
        <v>0</v>
      </c>
      <c r="AK1001">
        <v>0</v>
      </c>
      <c r="AL1001">
        <v>0</v>
      </c>
      <c r="AM1001">
        <v>0</v>
      </c>
      <c r="AN1001">
        <v>0</v>
      </c>
      <c r="AO1001">
        <v>0</v>
      </c>
      <c r="AP1001">
        <v>1</v>
      </c>
      <c r="AQ1001">
        <v>0</v>
      </c>
      <c r="AR1001">
        <v>0</v>
      </c>
      <c r="AS1001">
        <v>0</v>
      </c>
      <c r="AT1001">
        <v>0</v>
      </c>
      <c r="AU1001">
        <v>0</v>
      </c>
      <c r="AV1001">
        <v>1</v>
      </c>
      <c r="AW1001">
        <v>0</v>
      </c>
      <c r="AX1001">
        <v>0</v>
      </c>
      <c r="AY1001">
        <v>0</v>
      </c>
      <c r="AZ1001">
        <v>0</v>
      </c>
      <c r="BA1001">
        <v>0</v>
      </c>
      <c r="BB1001">
        <v>0</v>
      </c>
      <c r="BC1001">
        <v>1</v>
      </c>
      <c r="BD1001">
        <v>0</v>
      </c>
      <c r="BE1001">
        <v>0</v>
      </c>
      <c r="BF1001">
        <v>0</v>
      </c>
      <c r="BG1001">
        <v>0</v>
      </c>
      <c r="BH1001">
        <v>0</v>
      </c>
      <c r="BI1001">
        <v>1</v>
      </c>
      <c r="BJ1001">
        <v>0</v>
      </c>
      <c r="BK1001">
        <v>0</v>
      </c>
    </row>
    <row r="1002" spans="1:63" x14ac:dyDescent="0.25">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1</v>
      </c>
      <c r="Q1002">
        <v>0</v>
      </c>
      <c r="R1002">
        <v>0</v>
      </c>
      <c r="S1002">
        <v>0</v>
      </c>
      <c r="T1002">
        <v>0</v>
      </c>
      <c r="U1002">
        <v>0</v>
      </c>
      <c r="V1002">
        <v>1</v>
      </c>
      <c r="W1002">
        <v>0</v>
      </c>
      <c r="X1002">
        <v>0</v>
      </c>
      <c r="Y1002">
        <v>0</v>
      </c>
      <c r="Z1002">
        <v>0</v>
      </c>
      <c r="AA1002">
        <v>0</v>
      </c>
      <c r="AB1002">
        <v>0</v>
      </c>
      <c r="AC1002">
        <v>1</v>
      </c>
      <c r="AD1002">
        <v>0</v>
      </c>
      <c r="AE1002">
        <v>0</v>
      </c>
      <c r="AF1002">
        <v>0</v>
      </c>
      <c r="AG1002">
        <v>0</v>
      </c>
      <c r="AH1002">
        <v>0</v>
      </c>
      <c r="AI1002">
        <v>1</v>
      </c>
      <c r="AJ1002">
        <v>0</v>
      </c>
      <c r="AK1002">
        <v>0</v>
      </c>
      <c r="AL1002">
        <v>0</v>
      </c>
      <c r="AM1002">
        <v>0</v>
      </c>
      <c r="AN1002">
        <v>0</v>
      </c>
      <c r="AO1002">
        <v>0</v>
      </c>
      <c r="AP1002">
        <v>1</v>
      </c>
      <c r="AQ1002">
        <v>0</v>
      </c>
      <c r="AR1002">
        <v>0</v>
      </c>
      <c r="AS1002">
        <v>0</v>
      </c>
      <c r="AT1002">
        <v>0</v>
      </c>
      <c r="AU1002">
        <v>0</v>
      </c>
      <c r="AV1002">
        <v>1</v>
      </c>
      <c r="AW1002">
        <v>0</v>
      </c>
      <c r="AX1002">
        <v>0</v>
      </c>
      <c r="AY1002">
        <v>0</v>
      </c>
      <c r="AZ1002">
        <v>0</v>
      </c>
      <c r="BA1002">
        <v>0</v>
      </c>
      <c r="BB1002">
        <v>0</v>
      </c>
      <c r="BC1002">
        <v>1</v>
      </c>
      <c r="BD1002">
        <v>0</v>
      </c>
      <c r="BE1002">
        <v>0</v>
      </c>
      <c r="BF1002">
        <v>0</v>
      </c>
      <c r="BG1002">
        <v>0</v>
      </c>
      <c r="BH1002">
        <v>0</v>
      </c>
      <c r="BI1002">
        <v>1</v>
      </c>
      <c r="BJ1002">
        <v>0</v>
      </c>
      <c r="BK1002">
        <v>0</v>
      </c>
    </row>
    <row r="1003" spans="1:63" x14ac:dyDescent="0.25">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1</v>
      </c>
      <c r="Q1003">
        <v>0</v>
      </c>
      <c r="R1003">
        <v>0</v>
      </c>
      <c r="S1003">
        <v>0</v>
      </c>
      <c r="T1003">
        <v>0</v>
      </c>
      <c r="U1003">
        <v>0</v>
      </c>
      <c r="V1003">
        <v>1</v>
      </c>
      <c r="W1003">
        <v>0</v>
      </c>
      <c r="X1003">
        <v>0</v>
      </c>
      <c r="Y1003">
        <v>0</v>
      </c>
      <c r="Z1003">
        <v>0</v>
      </c>
      <c r="AA1003">
        <v>0</v>
      </c>
      <c r="AB1003">
        <v>0</v>
      </c>
      <c r="AC1003">
        <v>1</v>
      </c>
      <c r="AD1003">
        <v>0</v>
      </c>
      <c r="AE1003">
        <v>0</v>
      </c>
      <c r="AF1003">
        <v>33.700000000000003</v>
      </c>
      <c r="AG1003">
        <v>0</v>
      </c>
      <c r="AH1003">
        <v>0</v>
      </c>
      <c r="AI1003">
        <v>1</v>
      </c>
      <c r="AJ1003">
        <v>0</v>
      </c>
      <c r="AK1003">
        <v>0</v>
      </c>
      <c r="AL1003">
        <v>0</v>
      </c>
      <c r="AM1003">
        <v>0</v>
      </c>
      <c r="AN1003">
        <v>0</v>
      </c>
      <c r="AO1003">
        <v>0</v>
      </c>
      <c r="AP1003">
        <v>1</v>
      </c>
      <c r="AQ1003">
        <v>0</v>
      </c>
      <c r="AR1003">
        <v>0</v>
      </c>
      <c r="AS1003">
        <v>0</v>
      </c>
      <c r="AT1003">
        <v>0</v>
      </c>
      <c r="AU1003">
        <v>0</v>
      </c>
      <c r="AV1003">
        <v>1</v>
      </c>
      <c r="AW1003">
        <v>0</v>
      </c>
      <c r="AX1003">
        <v>0</v>
      </c>
      <c r="AY1003">
        <v>0</v>
      </c>
      <c r="AZ1003">
        <v>0</v>
      </c>
      <c r="BA1003">
        <v>0</v>
      </c>
      <c r="BB1003">
        <v>0</v>
      </c>
      <c r="BC1003">
        <v>1</v>
      </c>
      <c r="BD1003">
        <v>0</v>
      </c>
      <c r="BE1003">
        <v>34</v>
      </c>
      <c r="BF1003">
        <v>0</v>
      </c>
      <c r="BG1003">
        <v>0</v>
      </c>
      <c r="BH1003">
        <v>0</v>
      </c>
      <c r="BI1003">
        <v>1</v>
      </c>
      <c r="BJ1003">
        <v>0</v>
      </c>
      <c r="BK1003">
        <v>0</v>
      </c>
    </row>
    <row r="1004" spans="1:63" x14ac:dyDescent="0.25">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1</v>
      </c>
      <c r="Q1004">
        <v>0</v>
      </c>
      <c r="R1004">
        <v>0</v>
      </c>
      <c r="S1004">
        <v>0</v>
      </c>
      <c r="T1004">
        <v>0</v>
      </c>
      <c r="U1004">
        <v>0</v>
      </c>
      <c r="V1004">
        <v>1</v>
      </c>
      <c r="W1004">
        <v>0</v>
      </c>
      <c r="X1004">
        <v>0</v>
      </c>
      <c r="Y1004">
        <v>0</v>
      </c>
      <c r="Z1004">
        <v>0</v>
      </c>
      <c r="AA1004">
        <v>0</v>
      </c>
      <c r="AB1004">
        <v>0</v>
      </c>
      <c r="AC1004">
        <v>1</v>
      </c>
      <c r="AD1004">
        <v>0</v>
      </c>
      <c r="AE1004">
        <v>0</v>
      </c>
      <c r="AF1004">
        <v>33.700000000000003</v>
      </c>
      <c r="AG1004">
        <v>0</v>
      </c>
      <c r="AH1004">
        <v>0</v>
      </c>
      <c r="AI1004">
        <v>1</v>
      </c>
      <c r="AJ1004">
        <v>0</v>
      </c>
      <c r="AK1004">
        <v>0</v>
      </c>
      <c r="AL1004">
        <v>0</v>
      </c>
      <c r="AM1004">
        <v>0</v>
      </c>
      <c r="AN1004">
        <v>0</v>
      </c>
      <c r="AO1004">
        <v>0</v>
      </c>
      <c r="AP1004">
        <v>1</v>
      </c>
      <c r="AQ1004">
        <v>0</v>
      </c>
      <c r="AR1004">
        <v>0</v>
      </c>
      <c r="AS1004">
        <v>0</v>
      </c>
      <c r="AT1004">
        <v>0</v>
      </c>
      <c r="AU1004">
        <v>0</v>
      </c>
      <c r="AV1004">
        <v>1</v>
      </c>
      <c r="AW1004">
        <v>0</v>
      </c>
      <c r="AX1004">
        <v>0</v>
      </c>
      <c r="AY1004">
        <v>0</v>
      </c>
      <c r="AZ1004">
        <v>0</v>
      </c>
      <c r="BA1004">
        <v>0</v>
      </c>
      <c r="BB1004">
        <v>0</v>
      </c>
      <c r="BC1004">
        <v>1</v>
      </c>
      <c r="BD1004">
        <v>0</v>
      </c>
      <c r="BE1004">
        <v>34</v>
      </c>
      <c r="BF1004">
        <v>0</v>
      </c>
      <c r="BG1004">
        <v>0</v>
      </c>
      <c r="BH1004">
        <v>0</v>
      </c>
      <c r="BI1004">
        <v>1</v>
      </c>
      <c r="BJ1004">
        <v>0</v>
      </c>
      <c r="BK1004">
        <v>0</v>
      </c>
    </row>
    <row r="1005" spans="1:63" x14ac:dyDescent="0.25">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1</v>
      </c>
      <c r="Q1005">
        <v>0</v>
      </c>
      <c r="R1005">
        <v>0</v>
      </c>
      <c r="S1005">
        <v>0</v>
      </c>
      <c r="T1005">
        <v>0</v>
      </c>
      <c r="U1005">
        <v>0</v>
      </c>
      <c r="V1005">
        <v>1</v>
      </c>
      <c r="W1005">
        <v>0</v>
      </c>
      <c r="X1005">
        <v>0</v>
      </c>
      <c r="Y1005">
        <v>0</v>
      </c>
      <c r="Z1005">
        <v>0</v>
      </c>
      <c r="AA1005">
        <v>0</v>
      </c>
      <c r="AB1005">
        <v>0</v>
      </c>
      <c r="AC1005">
        <v>1</v>
      </c>
      <c r="AD1005">
        <v>0</v>
      </c>
      <c r="AE1005">
        <v>0</v>
      </c>
      <c r="AF1005">
        <v>0</v>
      </c>
      <c r="AG1005">
        <v>0</v>
      </c>
      <c r="AH1005">
        <v>0</v>
      </c>
      <c r="AI1005">
        <v>1</v>
      </c>
      <c r="AJ1005">
        <v>0</v>
      </c>
      <c r="AK1005">
        <v>0</v>
      </c>
      <c r="AL1005">
        <v>0</v>
      </c>
      <c r="AM1005">
        <v>0</v>
      </c>
      <c r="AN1005">
        <v>0</v>
      </c>
      <c r="AO1005">
        <v>0</v>
      </c>
      <c r="AP1005">
        <v>1</v>
      </c>
      <c r="AQ1005">
        <v>0</v>
      </c>
      <c r="AR1005">
        <v>0</v>
      </c>
      <c r="AS1005">
        <v>0</v>
      </c>
      <c r="AT1005">
        <v>0</v>
      </c>
      <c r="AU1005">
        <v>0</v>
      </c>
      <c r="AV1005">
        <v>1</v>
      </c>
      <c r="AW1005">
        <v>0</v>
      </c>
      <c r="AX1005">
        <v>0</v>
      </c>
      <c r="AY1005">
        <v>0</v>
      </c>
      <c r="AZ1005">
        <v>0</v>
      </c>
      <c r="BA1005">
        <v>0</v>
      </c>
      <c r="BB1005">
        <v>0</v>
      </c>
      <c r="BC1005">
        <v>1</v>
      </c>
      <c r="BD1005">
        <v>0</v>
      </c>
      <c r="BE1005">
        <v>0</v>
      </c>
      <c r="BF1005">
        <v>0</v>
      </c>
      <c r="BG1005">
        <v>0</v>
      </c>
      <c r="BH1005">
        <v>0</v>
      </c>
      <c r="BI1005">
        <v>1</v>
      </c>
      <c r="BJ1005">
        <v>0</v>
      </c>
      <c r="BK1005">
        <v>0</v>
      </c>
    </row>
    <row r="1006" spans="1:63" x14ac:dyDescent="0.25">
      <c r="A1006">
        <v>12</v>
      </c>
      <c r="B1006" s="1">
        <v>12301</v>
      </c>
      <c r="C1006" t="s">
        <v>10711</v>
      </c>
      <c r="D1006" t="s">
        <v>1810</v>
      </c>
      <c r="E1006">
        <v>1</v>
      </c>
      <c r="F1006" t="s">
        <v>13767</v>
      </c>
      <c r="G1006">
        <v>220104005</v>
      </c>
      <c r="H1006">
        <v>220104</v>
      </c>
      <c r="I1006" t="s">
        <v>13768</v>
      </c>
      <c r="J1006" t="s">
        <v>10393</v>
      </c>
      <c r="K1006">
        <v>1</v>
      </c>
      <c r="L1006">
        <v>0</v>
      </c>
      <c r="M1006">
        <v>0</v>
      </c>
      <c r="N1006">
        <v>16.3</v>
      </c>
      <c r="O1006">
        <v>0</v>
      </c>
      <c r="P1006">
        <v>1</v>
      </c>
      <c r="Q1006">
        <v>15.4</v>
      </c>
      <c r="R1006">
        <v>0</v>
      </c>
      <c r="S1006">
        <v>14.9</v>
      </c>
      <c r="T1006">
        <v>0</v>
      </c>
      <c r="U1006">
        <v>0</v>
      </c>
      <c r="V1006">
        <v>1</v>
      </c>
      <c r="W1006">
        <v>0</v>
      </c>
      <c r="X1006">
        <v>0</v>
      </c>
      <c r="Y1006">
        <v>0</v>
      </c>
      <c r="Z1006">
        <v>0</v>
      </c>
      <c r="AA1006">
        <v>0</v>
      </c>
      <c r="AB1006">
        <v>0</v>
      </c>
      <c r="AC1006">
        <v>15.7</v>
      </c>
      <c r="AD1006">
        <v>0</v>
      </c>
      <c r="AE1006">
        <v>15.2</v>
      </c>
      <c r="AF1006">
        <v>0</v>
      </c>
      <c r="AG1006">
        <v>0</v>
      </c>
      <c r="AH1006">
        <v>0</v>
      </c>
      <c r="AI1006">
        <v>1</v>
      </c>
      <c r="AJ1006">
        <v>0</v>
      </c>
      <c r="AK1006">
        <v>0</v>
      </c>
      <c r="AL1006">
        <v>0</v>
      </c>
      <c r="AM1006">
        <v>0</v>
      </c>
      <c r="AN1006">
        <v>0</v>
      </c>
      <c r="AO1006">
        <v>0</v>
      </c>
      <c r="AP1006">
        <v>1</v>
      </c>
      <c r="AQ1006">
        <v>0</v>
      </c>
      <c r="AR1006">
        <v>0</v>
      </c>
      <c r="AS1006">
        <v>0</v>
      </c>
      <c r="AT1006">
        <v>17.5</v>
      </c>
      <c r="AU1006">
        <v>0</v>
      </c>
      <c r="AV1006">
        <v>1</v>
      </c>
      <c r="AW1006">
        <v>0</v>
      </c>
      <c r="AX1006">
        <v>0</v>
      </c>
      <c r="AY1006">
        <v>0</v>
      </c>
      <c r="AZ1006">
        <v>16.7</v>
      </c>
      <c r="BA1006">
        <v>0</v>
      </c>
      <c r="BB1006">
        <v>0</v>
      </c>
      <c r="BC1006">
        <v>1</v>
      </c>
      <c r="BD1006">
        <v>0</v>
      </c>
      <c r="BE1006">
        <v>0</v>
      </c>
      <c r="BF1006">
        <v>0</v>
      </c>
      <c r="BG1006">
        <v>0</v>
      </c>
      <c r="BH1006">
        <v>0</v>
      </c>
      <c r="BI1006">
        <v>1</v>
      </c>
      <c r="BJ1006">
        <v>0</v>
      </c>
      <c r="BK1006">
        <v>0</v>
      </c>
    </row>
    <row r="1007" spans="1:63" x14ac:dyDescent="0.25">
      <c r="A1007">
        <v>12</v>
      </c>
      <c r="B1007" s="1">
        <v>12301</v>
      </c>
      <c r="C1007" t="s">
        <v>10711</v>
      </c>
      <c r="D1007" t="s">
        <v>1810</v>
      </c>
      <c r="E1007">
        <v>2</v>
      </c>
      <c r="F1007" t="s">
        <v>13769</v>
      </c>
      <c r="G1007">
        <v>220104005</v>
      </c>
      <c r="H1007">
        <v>220104</v>
      </c>
      <c r="I1007" t="s">
        <v>13768</v>
      </c>
      <c r="J1007" t="s">
        <v>10393</v>
      </c>
      <c r="K1007">
        <v>2</v>
      </c>
      <c r="L1007">
        <v>0</v>
      </c>
      <c r="M1007">
        <v>0</v>
      </c>
      <c r="N1007">
        <v>32.6</v>
      </c>
      <c r="O1007">
        <v>16</v>
      </c>
      <c r="P1007">
        <v>15.7</v>
      </c>
      <c r="Q1007">
        <v>30.9</v>
      </c>
      <c r="R1007">
        <v>0</v>
      </c>
      <c r="S1007">
        <v>17.600000000000001</v>
      </c>
      <c r="T1007">
        <v>0</v>
      </c>
      <c r="U1007">
        <v>0</v>
      </c>
      <c r="V1007">
        <v>1</v>
      </c>
      <c r="W1007">
        <v>17.399999999999999</v>
      </c>
      <c r="X1007">
        <v>0</v>
      </c>
      <c r="Y1007">
        <v>0</v>
      </c>
      <c r="Z1007">
        <v>16.7</v>
      </c>
      <c r="AA1007">
        <v>0</v>
      </c>
      <c r="AB1007">
        <v>16</v>
      </c>
      <c r="AC1007">
        <v>15.7</v>
      </c>
      <c r="AD1007">
        <v>0</v>
      </c>
      <c r="AE1007">
        <v>17.600000000000001</v>
      </c>
      <c r="AF1007">
        <v>0</v>
      </c>
      <c r="AG1007">
        <v>17.5</v>
      </c>
      <c r="AH1007">
        <v>17.5</v>
      </c>
      <c r="AI1007">
        <v>17.399999999999999</v>
      </c>
      <c r="AJ1007">
        <v>0</v>
      </c>
      <c r="AK1007">
        <v>0</v>
      </c>
      <c r="AL1007">
        <v>0</v>
      </c>
      <c r="AM1007">
        <v>0</v>
      </c>
      <c r="AN1007">
        <v>0</v>
      </c>
      <c r="AO1007">
        <v>16</v>
      </c>
      <c r="AP1007">
        <v>1</v>
      </c>
      <c r="AQ1007">
        <v>0</v>
      </c>
      <c r="AR1007">
        <v>0</v>
      </c>
      <c r="AS1007">
        <v>0</v>
      </c>
      <c r="AT1007">
        <v>17.5</v>
      </c>
      <c r="AU1007">
        <v>17.5</v>
      </c>
      <c r="AV1007">
        <v>1</v>
      </c>
      <c r="AW1007">
        <v>0</v>
      </c>
      <c r="AX1007">
        <v>0</v>
      </c>
      <c r="AY1007">
        <v>17</v>
      </c>
      <c r="AZ1007">
        <v>16.7</v>
      </c>
      <c r="BA1007">
        <v>16.3</v>
      </c>
      <c r="BB1007">
        <v>16</v>
      </c>
      <c r="BC1007">
        <v>15.7</v>
      </c>
      <c r="BD1007">
        <v>15.4</v>
      </c>
      <c r="BE1007">
        <v>0</v>
      </c>
      <c r="BF1007">
        <v>0</v>
      </c>
      <c r="BG1007">
        <v>0</v>
      </c>
      <c r="BH1007">
        <v>0</v>
      </c>
      <c r="BI1007">
        <v>1</v>
      </c>
      <c r="BJ1007">
        <v>0</v>
      </c>
      <c r="BK1007">
        <v>0</v>
      </c>
    </row>
    <row r="1008" spans="1:63" x14ac:dyDescent="0.25">
      <c r="A1008">
        <v>12</v>
      </c>
      <c r="B1008" s="1">
        <v>12301</v>
      </c>
      <c r="C1008" t="s">
        <v>10711</v>
      </c>
      <c r="D1008" t="s">
        <v>1810</v>
      </c>
      <c r="E1008">
        <v>3</v>
      </c>
      <c r="F1008" t="s">
        <v>13367</v>
      </c>
      <c r="G1008">
        <v>220104005</v>
      </c>
      <c r="H1008">
        <v>220104</v>
      </c>
      <c r="I1008" t="s">
        <v>13768</v>
      </c>
      <c r="J1008" t="s">
        <v>10393</v>
      </c>
      <c r="K1008">
        <v>3</v>
      </c>
      <c r="L1008">
        <v>0</v>
      </c>
      <c r="M1008">
        <v>0</v>
      </c>
      <c r="N1008">
        <v>16.3</v>
      </c>
      <c r="O1008">
        <v>16</v>
      </c>
      <c r="P1008">
        <v>15.7</v>
      </c>
      <c r="Q1008">
        <v>15.4</v>
      </c>
      <c r="R1008">
        <v>0</v>
      </c>
      <c r="S1008">
        <v>0</v>
      </c>
      <c r="T1008">
        <v>0</v>
      </c>
      <c r="U1008">
        <v>0</v>
      </c>
      <c r="V1008">
        <v>1</v>
      </c>
      <c r="W1008">
        <v>17.399999999999999</v>
      </c>
      <c r="X1008">
        <v>0</v>
      </c>
      <c r="Y1008">
        <v>0</v>
      </c>
      <c r="Z1008">
        <v>16.7</v>
      </c>
      <c r="AA1008">
        <v>0</v>
      </c>
      <c r="AB1008">
        <v>16</v>
      </c>
      <c r="AC1008">
        <v>1</v>
      </c>
      <c r="AD1008">
        <v>0</v>
      </c>
      <c r="AE1008">
        <v>0</v>
      </c>
      <c r="AF1008">
        <v>0</v>
      </c>
      <c r="AG1008">
        <v>17.5</v>
      </c>
      <c r="AH1008">
        <v>17.5</v>
      </c>
      <c r="AI1008">
        <v>17.399999999999999</v>
      </c>
      <c r="AJ1008">
        <v>0</v>
      </c>
      <c r="AK1008">
        <v>0</v>
      </c>
      <c r="AL1008">
        <v>0</v>
      </c>
      <c r="AM1008">
        <v>0</v>
      </c>
      <c r="AN1008">
        <v>0</v>
      </c>
      <c r="AO1008">
        <v>16</v>
      </c>
      <c r="AP1008">
        <v>1</v>
      </c>
      <c r="AQ1008">
        <v>0</v>
      </c>
      <c r="AR1008">
        <v>0</v>
      </c>
      <c r="AS1008">
        <v>0</v>
      </c>
      <c r="AT1008">
        <v>0</v>
      </c>
      <c r="AU1008">
        <v>17.5</v>
      </c>
      <c r="AV1008">
        <v>1</v>
      </c>
      <c r="AW1008">
        <v>0</v>
      </c>
      <c r="AX1008">
        <v>0</v>
      </c>
      <c r="AY1008">
        <v>17</v>
      </c>
      <c r="AZ1008">
        <v>0</v>
      </c>
      <c r="BA1008">
        <v>16.3</v>
      </c>
      <c r="BB1008">
        <v>16</v>
      </c>
      <c r="BC1008">
        <v>15.7</v>
      </c>
      <c r="BD1008">
        <v>15.4</v>
      </c>
      <c r="BE1008">
        <v>0</v>
      </c>
      <c r="BF1008">
        <v>0</v>
      </c>
      <c r="BG1008">
        <v>0</v>
      </c>
      <c r="BH1008">
        <v>0</v>
      </c>
      <c r="BI1008">
        <v>1</v>
      </c>
      <c r="BJ1008">
        <v>0</v>
      </c>
      <c r="BK1008">
        <v>0</v>
      </c>
    </row>
    <row r="1009" spans="1:63" x14ac:dyDescent="0.25">
      <c r="A1009">
        <v>12</v>
      </c>
      <c r="B1009" s="1">
        <v>12301</v>
      </c>
      <c r="C1009" t="s">
        <v>10711</v>
      </c>
      <c r="D1009" t="s">
        <v>1810</v>
      </c>
      <c r="E1009">
        <v>4</v>
      </c>
      <c r="F1009" t="s">
        <v>13369</v>
      </c>
      <c r="G1009">
        <v>220104005</v>
      </c>
      <c r="H1009">
        <v>220104</v>
      </c>
      <c r="I1009" t="s">
        <v>13768</v>
      </c>
      <c r="J1009" t="s">
        <v>10393</v>
      </c>
      <c r="K1009">
        <v>4</v>
      </c>
      <c r="L1009">
        <v>0</v>
      </c>
      <c r="M1009">
        <v>0</v>
      </c>
      <c r="N1009">
        <v>16.3</v>
      </c>
      <c r="O1009">
        <v>0</v>
      </c>
      <c r="P1009">
        <v>1</v>
      </c>
      <c r="Q1009">
        <v>15.4</v>
      </c>
      <c r="R1009">
        <v>0</v>
      </c>
      <c r="S1009">
        <v>17.600000000000001</v>
      </c>
      <c r="T1009">
        <v>0</v>
      </c>
      <c r="U1009">
        <v>0</v>
      </c>
      <c r="V1009">
        <v>1</v>
      </c>
      <c r="W1009">
        <v>0</v>
      </c>
      <c r="X1009">
        <v>0</v>
      </c>
      <c r="Y1009">
        <v>0</v>
      </c>
      <c r="Z1009">
        <v>0</v>
      </c>
      <c r="AA1009">
        <v>0</v>
      </c>
      <c r="AB1009">
        <v>0</v>
      </c>
      <c r="AC1009">
        <v>15.7</v>
      </c>
      <c r="AD1009">
        <v>0</v>
      </c>
      <c r="AE1009">
        <v>17.600000000000001</v>
      </c>
      <c r="AF1009">
        <v>0</v>
      </c>
      <c r="AG1009">
        <v>0</v>
      </c>
      <c r="AH1009">
        <v>0</v>
      </c>
      <c r="AI1009">
        <v>1</v>
      </c>
      <c r="AJ1009">
        <v>0</v>
      </c>
      <c r="AK1009">
        <v>0</v>
      </c>
      <c r="AL1009">
        <v>0</v>
      </c>
      <c r="AM1009">
        <v>0</v>
      </c>
      <c r="AN1009">
        <v>0</v>
      </c>
      <c r="AO1009">
        <v>0</v>
      </c>
      <c r="AP1009">
        <v>1</v>
      </c>
      <c r="AQ1009">
        <v>0</v>
      </c>
      <c r="AR1009">
        <v>0</v>
      </c>
      <c r="AS1009">
        <v>0</v>
      </c>
      <c r="AT1009">
        <v>17.5</v>
      </c>
      <c r="AU1009">
        <v>0</v>
      </c>
      <c r="AV1009">
        <v>1</v>
      </c>
      <c r="AW1009">
        <v>0</v>
      </c>
      <c r="AX1009">
        <v>0</v>
      </c>
      <c r="AY1009">
        <v>0</v>
      </c>
      <c r="AZ1009">
        <v>16.7</v>
      </c>
      <c r="BA1009">
        <v>0</v>
      </c>
      <c r="BB1009">
        <v>0</v>
      </c>
      <c r="BC1009">
        <v>1</v>
      </c>
      <c r="BD1009">
        <v>0</v>
      </c>
      <c r="BE1009">
        <v>0</v>
      </c>
      <c r="BF1009">
        <v>0</v>
      </c>
      <c r="BG1009">
        <v>0</v>
      </c>
      <c r="BH1009">
        <v>0</v>
      </c>
      <c r="BI1009">
        <v>1</v>
      </c>
      <c r="BJ1009">
        <v>0</v>
      </c>
      <c r="BK1009">
        <v>0</v>
      </c>
    </row>
    <row r="1010" spans="1:63" x14ac:dyDescent="0.25">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1</v>
      </c>
      <c r="Q1010">
        <v>0</v>
      </c>
      <c r="R1010">
        <v>0</v>
      </c>
      <c r="S1010">
        <v>0</v>
      </c>
      <c r="T1010">
        <v>0</v>
      </c>
      <c r="U1010">
        <v>0</v>
      </c>
      <c r="V1010">
        <v>1</v>
      </c>
      <c r="W1010">
        <v>0</v>
      </c>
      <c r="X1010">
        <v>144.1</v>
      </c>
      <c r="Y1010">
        <v>0</v>
      </c>
      <c r="Z1010">
        <v>0</v>
      </c>
      <c r="AA1010">
        <v>0</v>
      </c>
      <c r="AB1010">
        <v>0</v>
      </c>
      <c r="AC1010">
        <v>1</v>
      </c>
      <c r="AD1010">
        <v>0</v>
      </c>
      <c r="AE1010">
        <v>0</v>
      </c>
      <c r="AF1010">
        <v>0</v>
      </c>
      <c r="AG1010">
        <v>0</v>
      </c>
      <c r="AH1010">
        <v>0</v>
      </c>
      <c r="AI1010">
        <v>1</v>
      </c>
      <c r="AJ1010">
        <v>0</v>
      </c>
      <c r="AK1010">
        <v>0</v>
      </c>
      <c r="AL1010">
        <v>0</v>
      </c>
      <c r="AM1010">
        <v>0</v>
      </c>
      <c r="AN1010">
        <v>0</v>
      </c>
      <c r="AO1010">
        <v>0</v>
      </c>
      <c r="AP1010">
        <v>1</v>
      </c>
      <c r="AQ1010">
        <v>0</v>
      </c>
      <c r="AR1010">
        <v>0</v>
      </c>
      <c r="AS1010">
        <v>0</v>
      </c>
      <c r="AT1010">
        <v>0</v>
      </c>
      <c r="AU1010">
        <v>0</v>
      </c>
      <c r="AV1010">
        <v>1</v>
      </c>
      <c r="AW1010">
        <v>0</v>
      </c>
      <c r="AX1010">
        <v>0</v>
      </c>
      <c r="AY1010">
        <v>0</v>
      </c>
      <c r="AZ1010">
        <v>0</v>
      </c>
      <c r="BA1010">
        <v>0</v>
      </c>
      <c r="BB1010">
        <v>0</v>
      </c>
      <c r="BC1010">
        <v>1</v>
      </c>
      <c r="BD1010">
        <v>0</v>
      </c>
      <c r="BE1010">
        <v>0</v>
      </c>
      <c r="BF1010">
        <v>0</v>
      </c>
      <c r="BG1010">
        <v>0</v>
      </c>
      <c r="BH1010">
        <v>0</v>
      </c>
      <c r="BI1010">
        <v>1</v>
      </c>
      <c r="BJ1010">
        <v>0</v>
      </c>
      <c r="BK1010">
        <v>0</v>
      </c>
    </row>
    <row r="1011" spans="1:63" x14ac:dyDescent="0.25">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1</v>
      </c>
      <c r="Q1011">
        <v>0</v>
      </c>
      <c r="R1011">
        <v>0</v>
      </c>
      <c r="S1011">
        <v>0</v>
      </c>
      <c r="T1011">
        <v>0</v>
      </c>
      <c r="U1011">
        <v>0</v>
      </c>
      <c r="V1011">
        <v>1</v>
      </c>
      <c r="W1011">
        <v>0</v>
      </c>
      <c r="X1011">
        <v>144.1</v>
      </c>
      <c r="Y1011">
        <v>0</v>
      </c>
      <c r="Z1011">
        <v>0</v>
      </c>
      <c r="AA1011">
        <v>0</v>
      </c>
      <c r="AB1011">
        <v>0</v>
      </c>
      <c r="AC1011">
        <v>1</v>
      </c>
      <c r="AD1011">
        <v>0</v>
      </c>
      <c r="AE1011">
        <v>0</v>
      </c>
      <c r="AF1011">
        <v>0</v>
      </c>
      <c r="AG1011">
        <v>0</v>
      </c>
      <c r="AH1011">
        <v>0</v>
      </c>
      <c r="AI1011">
        <v>1</v>
      </c>
      <c r="AJ1011">
        <v>0</v>
      </c>
      <c r="AK1011">
        <v>0</v>
      </c>
      <c r="AL1011">
        <v>0</v>
      </c>
      <c r="AM1011">
        <v>0</v>
      </c>
      <c r="AN1011">
        <v>0</v>
      </c>
      <c r="AO1011">
        <v>0</v>
      </c>
      <c r="AP1011">
        <v>1</v>
      </c>
      <c r="AQ1011">
        <v>0</v>
      </c>
      <c r="AR1011">
        <v>0</v>
      </c>
      <c r="AS1011">
        <v>0</v>
      </c>
      <c r="AT1011">
        <v>0</v>
      </c>
      <c r="AU1011">
        <v>0</v>
      </c>
      <c r="AV1011">
        <v>1</v>
      </c>
      <c r="AW1011">
        <v>0</v>
      </c>
      <c r="AX1011">
        <v>0</v>
      </c>
      <c r="AY1011">
        <v>0</v>
      </c>
      <c r="AZ1011">
        <v>0</v>
      </c>
      <c r="BA1011">
        <v>0</v>
      </c>
      <c r="BB1011">
        <v>0</v>
      </c>
      <c r="BC1011">
        <v>1</v>
      </c>
      <c r="BD1011">
        <v>0</v>
      </c>
      <c r="BE1011">
        <v>0</v>
      </c>
      <c r="BF1011">
        <v>0</v>
      </c>
      <c r="BG1011">
        <v>0</v>
      </c>
      <c r="BH1011">
        <v>0</v>
      </c>
      <c r="BI1011">
        <v>1</v>
      </c>
      <c r="BJ1011">
        <v>0</v>
      </c>
      <c r="BK1011">
        <v>0</v>
      </c>
    </row>
    <row r="1012" spans="1:63" x14ac:dyDescent="0.25">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1</v>
      </c>
      <c r="Q1012">
        <v>0</v>
      </c>
      <c r="R1012">
        <v>0</v>
      </c>
      <c r="S1012">
        <v>0</v>
      </c>
      <c r="T1012">
        <v>0</v>
      </c>
      <c r="U1012">
        <v>0</v>
      </c>
      <c r="V1012">
        <v>1</v>
      </c>
      <c r="W1012">
        <v>0</v>
      </c>
      <c r="X1012">
        <v>0</v>
      </c>
      <c r="Y1012">
        <v>0</v>
      </c>
      <c r="Z1012">
        <v>0</v>
      </c>
      <c r="AA1012">
        <v>0</v>
      </c>
      <c r="AB1012">
        <v>0</v>
      </c>
      <c r="AC1012">
        <v>1</v>
      </c>
      <c r="AD1012">
        <v>0</v>
      </c>
      <c r="AE1012">
        <v>0</v>
      </c>
      <c r="AF1012">
        <v>0</v>
      </c>
      <c r="AG1012">
        <v>0</v>
      </c>
      <c r="AH1012">
        <v>0</v>
      </c>
      <c r="AI1012">
        <v>1</v>
      </c>
      <c r="AJ1012">
        <v>0</v>
      </c>
      <c r="AK1012">
        <v>0</v>
      </c>
      <c r="AL1012">
        <v>0</v>
      </c>
      <c r="AM1012">
        <v>0</v>
      </c>
      <c r="AN1012">
        <v>0</v>
      </c>
      <c r="AO1012">
        <v>0</v>
      </c>
      <c r="AP1012">
        <v>1</v>
      </c>
      <c r="AQ1012">
        <v>0</v>
      </c>
      <c r="AR1012">
        <v>0</v>
      </c>
      <c r="AS1012">
        <v>0</v>
      </c>
      <c r="AT1012">
        <v>0</v>
      </c>
      <c r="AU1012">
        <v>0</v>
      </c>
      <c r="AV1012">
        <v>1</v>
      </c>
      <c r="AW1012">
        <v>0</v>
      </c>
      <c r="AX1012">
        <v>0</v>
      </c>
      <c r="AY1012">
        <v>0</v>
      </c>
      <c r="AZ1012">
        <v>0</v>
      </c>
      <c r="BA1012">
        <v>0</v>
      </c>
      <c r="BB1012">
        <v>0</v>
      </c>
      <c r="BC1012">
        <v>1</v>
      </c>
      <c r="BD1012">
        <v>0</v>
      </c>
      <c r="BE1012">
        <v>0</v>
      </c>
      <c r="BF1012">
        <v>0</v>
      </c>
      <c r="BG1012">
        <v>0</v>
      </c>
      <c r="BH1012">
        <v>0</v>
      </c>
      <c r="BI1012">
        <v>1</v>
      </c>
      <c r="BJ1012">
        <v>0</v>
      </c>
      <c r="BK1012">
        <v>0</v>
      </c>
    </row>
    <row r="1013" spans="1:63" x14ac:dyDescent="0.25">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1</v>
      </c>
      <c r="Q1013">
        <v>0</v>
      </c>
      <c r="R1013">
        <v>0</v>
      </c>
      <c r="S1013">
        <v>0</v>
      </c>
      <c r="T1013">
        <v>0</v>
      </c>
      <c r="U1013">
        <v>0</v>
      </c>
      <c r="V1013">
        <v>1</v>
      </c>
      <c r="W1013">
        <v>0</v>
      </c>
      <c r="X1013">
        <v>144.1</v>
      </c>
      <c r="Y1013">
        <v>0</v>
      </c>
      <c r="Z1013">
        <v>0</v>
      </c>
      <c r="AA1013">
        <v>0</v>
      </c>
      <c r="AB1013">
        <v>0</v>
      </c>
      <c r="AC1013">
        <v>1</v>
      </c>
      <c r="AD1013">
        <v>0</v>
      </c>
      <c r="AE1013">
        <v>0</v>
      </c>
      <c r="AF1013">
        <v>0</v>
      </c>
      <c r="AG1013">
        <v>0</v>
      </c>
      <c r="AH1013">
        <v>0</v>
      </c>
      <c r="AI1013">
        <v>1</v>
      </c>
      <c r="AJ1013">
        <v>0</v>
      </c>
      <c r="AK1013">
        <v>0</v>
      </c>
      <c r="AL1013">
        <v>0</v>
      </c>
      <c r="AM1013">
        <v>0</v>
      </c>
      <c r="AN1013">
        <v>0</v>
      </c>
      <c r="AO1013">
        <v>0</v>
      </c>
      <c r="AP1013">
        <v>1</v>
      </c>
      <c r="AQ1013">
        <v>0</v>
      </c>
      <c r="AR1013">
        <v>0</v>
      </c>
      <c r="AS1013">
        <v>0</v>
      </c>
      <c r="AT1013">
        <v>0</v>
      </c>
      <c r="AU1013">
        <v>0</v>
      </c>
      <c r="AV1013">
        <v>1</v>
      </c>
      <c r="AW1013">
        <v>0</v>
      </c>
      <c r="AX1013">
        <v>0</v>
      </c>
      <c r="AY1013">
        <v>0</v>
      </c>
      <c r="AZ1013">
        <v>0</v>
      </c>
      <c r="BA1013">
        <v>0</v>
      </c>
      <c r="BB1013">
        <v>0</v>
      </c>
      <c r="BC1013">
        <v>1</v>
      </c>
      <c r="BD1013">
        <v>0</v>
      </c>
      <c r="BE1013">
        <v>0</v>
      </c>
      <c r="BF1013">
        <v>0</v>
      </c>
      <c r="BG1013">
        <v>0</v>
      </c>
      <c r="BH1013">
        <v>0</v>
      </c>
      <c r="BI1013">
        <v>1</v>
      </c>
      <c r="BJ1013">
        <v>0</v>
      </c>
      <c r="BK1013">
        <v>0</v>
      </c>
    </row>
    <row r="1014" spans="1:63" x14ac:dyDescent="0.25">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1</v>
      </c>
      <c r="Q1014">
        <v>0</v>
      </c>
      <c r="R1014">
        <v>0</v>
      </c>
      <c r="S1014">
        <v>0</v>
      </c>
      <c r="T1014">
        <v>0</v>
      </c>
      <c r="U1014">
        <v>0</v>
      </c>
      <c r="V1014">
        <v>1</v>
      </c>
      <c r="W1014">
        <v>0</v>
      </c>
      <c r="X1014">
        <v>0</v>
      </c>
      <c r="Y1014">
        <v>0</v>
      </c>
      <c r="Z1014">
        <v>0</v>
      </c>
      <c r="AA1014">
        <v>0</v>
      </c>
      <c r="AB1014">
        <v>0</v>
      </c>
      <c r="AC1014">
        <v>1</v>
      </c>
      <c r="AD1014">
        <v>0</v>
      </c>
      <c r="AE1014">
        <v>0</v>
      </c>
      <c r="AF1014">
        <v>0</v>
      </c>
      <c r="AG1014">
        <v>0</v>
      </c>
      <c r="AH1014">
        <v>0</v>
      </c>
      <c r="AI1014">
        <v>1</v>
      </c>
      <c r="AJ1014">
        <v>0</v>
      </c>
      <c r="AK1014">
        <v>0</v>
      </c>
      <c r="AL1014">
        <v>0</v>
      </c>
      <c r="AM1014">
        <v>0</v>
      </c>
      <c r="AN1014">
        <v>0</v>
      </c>
      <c r="AO1014">
        <v>0</v>
      </c>
      <c r="AP1014">
        <v>1</v>
      </c>
      <c r="AQ1014">
        <v>0</v>
      </c>
      <c r="AR1014">
        <v>0</v>
      </c>
      <c r="AS1014">
        <v>0</v>
      </c>
      <c r="AT1014">
        <v>0</v>
      </c>
      <c r="AU1014">
        <v>0</v>
      </c>
      <c r="AV1014">
        <v>1</v>
      </c>
      <c r="AW1014">
        <v>0</v>
      </c>
      <c r="AX1014">
        <v>0</v>
      </c>
      <c r="AY1014">
        <v>0</v>
      </c>
      <c r="AZ1014">
        <v>0</v>
      </c>
      <c r="BA1014">
        <v>0</v>
      </c>
      <c r="BB1014">
        <v>0</v>
      </c>
      <c r="BC1014">
        <v>1</v>
      </c>
      <c r="BD1014">
        <v>0</v>
      </c>
      <c r="BE1014">
        <v>0</v>
      </c>
      <c r="BF1014">
        <v>0</v>
      </c>
      <c r="BG1014">
        <v>0</v>
      </c>
      <c r="BH1014">
        <v>0</v>
      </c>
      <c r="BI1014">
        <v>1</v>
      </c>
      <c r="BJ1014">
        <v>0</v>
      </c>
      <c r="BK1014">
        <v>0</v>
      </c>
    </row>
    <row r="1015" spans="1:63" x14ac:dyDescent="0.25">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1</v>
      </c>
      <c r="Q1015">
        <v>0</v>
      </c>
      <c r="R1015">
        <v>0</v>
      </c>
      <c r="S1015">
        <v>0</v>
      </c>
      <c r="T1015">
        <v>0</v>
      </c>
      <c r="U1015">
        <v>0</v>
      </c>
      <c r="V1015">
        <v>1</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P1015">
        <v>1</v>
      </c>
      <c r="AQ1015">
        <v>0</v>
      </c>
      <c r="AR1015">
        <v>0</v>
      </c>
      <c r="AS1015">
        <v>0</v>
      </c>
      <c r="AT1015">
        <v>0</v>
      </c>
      <c r="AU1015">
        <v>0</v>
      </c>
      <c r="AV1015">
        <v>1</v>
      </c>
      <c r="AW1015">
        <v>0</v>
      </c>
      <c r="AX1015">
        <v>0</v>
      </c>
      <c r="AY1015">
        <v>0</v>
      </c>
      <c r="AZ1015">
        <v>0</v>
      </c>
      <c r="BA1015">
        <v>0</v>
      </c>
      <c r="BB1015">
        <v>0</v>
      </c>
      <c r="BC1015">
        <v>1</v>
      </c>
      <c r="BD1015">
        <v>0</v>
      </c>
      <c r="BE1015">
        <v>0</v>
      </c>
      <c r="BF1015">
        <v>0</v>
      </c>
      <c r="BG1015">
        <v>0</v>
      </c>
      <c r="BH1015">
        <v>0</v>
      </c>
      <c r="BI1015">
        <v>1</v>
      </c>
      <c r="BJ1015">
        <v>0</v>
      </c>
      <c r="BK1015">
        <v>0</v>
      </c>
    </row>
    <row r="1016" spans="1:63" x14ac:dyDescent="0.25">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1</v>
      </c>
      <c r="Q1016">
        <v>0</v>
      </c>
      <c r="R1016">
        <v>0</v>
      </c>
      <c r="S1016">
        <v>0</v>
      </c>
      <c r="T1016">
        <v>0</v>
      </c>
      <c r="U1016">
        <v>0</v>
      </c>
      <c r="V1016">
        <v>1</v>
      </c>
      <c r="W1016">
        <v>0</v>
      </c>
      <c r="X1016">
        <v>0</v>
      </c>
      <c r="Y1016">
        <v>0</v>
      </c>
      <c r="Z1016">
        <v>0</v>
      </c>
      <c r="AA1016">
        <v>0</v>
      </c>
      <c r="AB1016">
        <v>0</v>
      </c>
      <c r="AC1016">
        <v>1</v>
      </c>
      <c r="AD1016">
        <v>0</v>
      </c>
      <c r="AE1016">
        <v>0</v>
      </c>
      <c r="AF1016">
        <v>0</v>
      </c>
      <c r="AG1016">
        <v>0</v>
      </c>
      <c r="AH1016">
        <v>0</v>
      </c>
      <c r="AI1016">
        <v>1</v>
      </c>
      <c r="AJ1016">
        <v>0</v>
      </c>
      <c r="AK1016">
        <v>0</v>
      </c>
      <c r="AL1016">
        <v>0</v>
      </c>
      <c r="AM1016">
        <v>0</v>
      </c>
      <c r="AN1016">
        <v>0</v>
      </c>
      <c r="AO1016">
        <v>0</v>
      </c>
      <c r="AP1016">
        <v>1</v>
      </c>
      <c r="AQ1016">
        <v>0</v>
      </c>
      <c r="AR1016">
        <v>0</v>
      </c>
      <c r="AS1016">
        <v>0</v>
      </c>
      <c r="AT1016">
        <v>0</v>
      </c>
      <c r="AU1016">
        <v>0</v>
      </c>
      <c r="AV1016">
        <v>1</v>
      </c>
      <c r="AW1016">
        <v>0</v>
      </c>
      <c r="AX1016">
        <v>0</v>
      </c>
      <c r="AY1016">
        <v>0</v>
      </c>
      <c r="AZ1016">
        <v>0</v>
      </c>
      <c r="BA1016">
        <v>0</v>
      </c>
      <c r="BB1016">
        <v>0</v>
      </c>
      <c r="BC1016">
        <v>1</v>
      </c>
      <c r="BD1016">
        <v>0</v>
      </c>
      <c r="BE1016">
        <v>0</v>
      </c>
      <c r="BF1016">
        <v>0</v>
      </c>
      <c r="BG1016">
        <v>0</v>
      </c>
      <c r="BH1016">
        <v>0</v>
      </c>
      <c r="BI1016">
        <v>1</v>
      </c>
      <c r="BJ1016">
        <v>0</v>
      </c>
      <c r="BK1016">
        <v>0</v>
      </c>
    </row>
    <row r="1017" spans="1:63" x14ac:dyDescent="0.25">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1</v>
      </c>
      <c r="Q1017">
        <v>0</v>
      </c>
      <c r="R1017">
        <v>0</v>
      </c>
      <c r="S1017">
        <v>0</v>
      </c>
      <c r="T1017">
        <v>0</v>
      </c>
      <c r="U1017">
        <v>0</v>
      </c>
      <c r="V1017">
        <v>1</v>
      </c>
      <c r="W1017">
        <v>0</v>
      </c>
      <c r="X1017">
        <v>0</v>
      </c>
      <c r="Y1017">
        <v>0</v>
      </c>
      <c r="Z1017">
        <v>0</v>
      </c>
      <c r="AA1017">
        <v>0</v>
      </c>
      <c r="AB1017">
        <v>0</v>
      </c>
      <c r="AC1017">
        <v>1</v>
      </c>
      <c r="AD1017">
        <v>0</v>
      </c>
      <c r="AE1017">
        <v>0</v>
      </c>
      <c r="AF1017">
        <v>0</v>
      </c>
      <c r="AG1017">
        <v>0</v>
      </c>
      <c r="AH1017">
        <v>0</v>
      </c>
      <c r="AI1017">
        <v>1</v>
      </c>
      <c r="AJ1017">
        <v>0</v>
      </c>
      <c r="AK1017">
        <v>0</v>
      </c>
      <c r="AL1017">
        <v>0</v>
      </c>
      <c r="AM1017">
        <v>0</v>
      </c>
      <c r="AN1017">
        <v>0</v>
      </c>
      <c r="AO1017">
        <v>0</v>
      </c>
      <c r="AP1017">
        <v>1</v>
      </c>
      <c r="AQ1017">
        <v>0</v>
      </c>
      <c r="AR1017">
        <v>0</v>
      </c>
      <c r="AS1017">
        <v>0</v>
      </c>
      <c r="AT1017">
        <v>0</v>
      </c>
      <c r="AU1017">
        <v>0</v>
      </c>
      <c r="AV1017">
        <v>1</v>
      </c>
      <c r="AW1017">
        <v>0</v>
      </c>
      <c r="AX1017">
        <v>0</v>
      </c>
      <c r="AY1017">
        <v>0</v>
      </c>
      <c r="AZ1017">
        <v>0</v>
      </c>
      <c r="BA1017">
        <v>0</v>
      </c>
      <c r="BB1017">
        <v>0</v>
      </c>
      <c r="BC1017">
        <v>1</v>
      </c>
      <c r="BD1017">
        <v>0</v>
      </c>
      <c r="BE1017">
        <v>0</v>
      </c>
      <c r="BF1017">
        <v>0</v>
      </c>
      <c r="BG1017">
        <v>0</v>
      </c>
      <c r="BH1017">
        <v>0</v>
      </c>
      <c r="BI1017">
        <v>1</v>
      </c>
      <c r="BJ1017">
        <v>0</v>
      </c>
      <c r="BK1017">
        <v>0</v>
      </c>
    </row>
    <row r="1018" spans="1:63" x14ac:dyDescent="0.25">
      <c r="A1018">
        <v>12</v>
      </c>
      <c r="B1018" s="1">
        <v>12401</v>
      </c>
      <c r="C1018" t="s">
        <v>10711</v>
      </c>
      <c r="D1018" t="s">
        <v>1819</v>
      </c>
      <c r="E1018">
        <v>1</v>
      </c>
      <c r="F1018" t="s">
        <v>13767</v>
      </c>
      <c r="G1018">
        <v>220104005</v>
      </c>
      <c r="H1018">
        <v>220104</v>
      </c>
      <c r="I1018" t="s">
        <v>13768</v>
      </c>
      <c r="J1018" t="s">
        <v>10393</v>
      </c>
      <c r="K1018">
        <v>1</v>
      </c>
      <c r="L1018">
        <v>0</v>
      </c>
      <c r="M1018">
        <v>0</v>
      </c>
      <c r="N1018">
        <v>0</v>
      </c>
      <c r="O1018">
        <v>4.7</v>
      </c>
      <c r="P1018">
        <v>1</v>
      </c>
      <c r="Q1018">
        <v>0</v>
      </c>
      <c r="R1018">
        <v>4.5999999999999996</v>
      </c>
      <c r="S1018">
        <v>0</v>
      </c>
      <c r="T1018">
        <v>0</v>
      </c>
      <c r="U1018">
        <v>0</v>
      </c>
      <c r="V1018">
        <v>1</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P1018">
        <v>1</v>
      </c>
      <c r="AQ1018">
        <v>0</v>
      </c>
      <c r="AR1018">
        <v>0</v>
      </c>
      <c r="AS1018">
        <v>0</v>
      </c>
      <c r="AT1018">
        <v>0</v>
      </c>
      <c r="AU1018">
        <v>4.5</v>
      </c>
      <c r="AV1018">
        <v>1</v>
      </c>
      <c r="AW1018">
        <v>0</v>
      </c>
      <c r="AX1018">
        <v>0</v>
      </c>
      <c r="AY1018">
        <v>0</v>
      </c>
      <c r="AZ1018">
        <v>0</v>
      </c>
      <c r="BA1018">
        <v>0</v>
      </c>
      <c r="BB1018">
        <v>14.1</v>
      </c>
      <c r="BC1018">
        <v>1</v>
      </c>
      <c r="BD1018">
        <v>0</v>
      </c>
      <c r="BE1018">
        <v>0</v>
      </c>
      <c r="BF1018">
        <v>0</v>
      </c>
      <c r="BG1018">
        <v>0</v>
      </c>
      <c r="BH1018">
        <v>4.5</v>
      </c>
      <c r="BI1018">
        <v>4.5</v>
      </c>
      <c r="BJ1018">
        <v>0</v>
      </c>
      <c r="BK1018">
        <v>0</v>
      </c>
    </row>
    <row r="1019" spans="1:63" x14ac:dyDescent="0.25">
      <c r="A1019">
        <v>12</v>
      </c>
      <c r="B1019" s="1">
        <v>12401</v>
      </c>
      <c r="C1019" t="s">
        <v>10711</v>
      </c>
      <c r="D1019" t="s">
        <v>1819</v>
      </c>
      <c r="E1019">
        <v>2</v>
      </c>
      <c r="F1019" t="s">
        <v>13769</v>
      </c>
      <c r="G1019">
        <v>220104005</v>
      </c>
      <c r="H1019">
        <v>220104</v>
      </c>
      <c r="I1019" t="s">
        <v>13768</v>
      </c>
      <c r="J1019" t="s">
        <v>10393</v>
      </c>
      <c r="K1019">
        <v>2</v>
      </c>
      <c r="L1019">
        <v>4.9000000000000004</v>
      </c>
      <c r="M1019">
        <v>4.8</v>
      </c>
      <c r="N1019">
        <v>4.8</v>
      </c>
      <c r="O1019">
        <v>4.7</v>
      </c>
      <c r="P1019">
        <v>1</v>
      </c>
      <c r="Q1019">
        <v>0</v>
      </c>
      <c r="R1019">
        <v>18.5</v>
      </c>
      <c r="S1019">
        <v>4.5999999999999996</v>
      </c>
      <c r="T1019">
        <v>0</v>
      </c>
      <c r="U1019">
        <v>4.5</v>
      </c>
      <c r="V1019">
        <v>4.5</v>
      </c>
      <c r="W1019">
        <v>9</v>
      </c>
      <c r="X1019">
        <v>21</v>
      </c>
      <c r="Y1019">
        <v>9.8000000000000007</v>
      </c>
      <c r="Z1019">
        <v>0</v>
      </c>
      <c r="AA1019">
        <v>0</v>
      </c>
      <c r="AB1019">
        <v>4.7</v>
      </c>
      <c r="AC1019">
        <v>4.7</v>
      </c>
      <c r="AD1019">
        <v>0</v>
      </c>
      <c r="AE1019">
        <v>4.5999999999999996</v>
      </c>
      <c r="AF1019">
        <v>13.8</v>
      </c>
      <c r="AG1019">
        <v>0</v>
      </c>
      <c r="AH1019">
        <v>4.5</v>
      </c>
      <c r="AI1019">
        <v>4.5</v>
      </c>
      <c r="AJ1019">
        <v>13.4</v>
      </c>
      <c r="AK1019">
        <v>0</v>
      </c>
      <c r="AL1019">
        <v>19.5</v>
      </c>
      <c r="AM1019">
        <v>4.8</v>
      </c>
      <c r="AN1019">
        <v>14.3</v>
      </c>
      <c r="AO1019">
        <v>23.6</v>
      </c>
      <c r="AP1019">
        <v>4.7</v>
      </c>
      <c r="AQ1019">
        <v>13.8</v>
      </c>
      <c r="AR1019">
        <v>0</v>
      </c>
      <c r="AS1019">
        <v>4.5999999999999996</v>
      </c>
      <c r="AT1019">
        <v>0</v>
      </c>
      <c r="AU1019">
        <v>13.6</v>
      </c>
      <c r="AV1019">
        <v>9</v>
      </c>
      <c r="AW1019">
        <v>0</v>
      </c>
      <c r="AX1019">
        <v>4.2</v>
      </c>
      <c r="AY1019">
        <v>4.9000000000000004</v>
      </c>
      <c r="AZ1019">
        <v>0</v>
      </c>
      <c r="BA1019">
        <v>0</v>
      </c>
      <c r="BB1019">
        <v>14.1</v>
      </c>
      <c r="BC1019">
        <v>1</v>
      </c>
      <c r="BD1019">
        <v>0</v>
      </c>
      <c r="BE1019">
        <v>4.5999999999999996</v>
      </c>
      <c r="BF1019">
        <v>4.5999999999999996</v>
      </c>
      <c r="BG1019">
        <v>0</v>
      </c>
      <c r="BH1019">
        <v>13.6</v>
      </c>
      <c r="BI1019">
        <v>9</v>
      </c>
      <c r="BJ1019">
        <v>8.9</v>
      </c>
      <c r="BK1019">
        <v>0</v>
      </c>
    </row>
    <row r="1020" spans="1:63" x14ac:dyDescent="0.25">
      <c r="A1020">
        <v>12</v>
      </c>
      <c r="B1020" s="1">
        <v>12401</v>
      </c>
      <c r="C1020" t="s">
        <v>10711</v>
      </c>
      <c r="D1020" t="s">
        <v>1819</v>
      </c>
      <c r="E1020">
        <v>3</v>
      </c>
      <c r="F1020" t="s">
        <v>13367</v>
      </c>
      <c r="G1020">
        <v>220104005</v>
      </c>
      <c r="H1020">
        <v>220104</v>
      </c>
      <c r="I1020" t="s">
        <v>13768</v>
      </c>
      <c r="J1020" t="s">
        <v>10393</v>
      </c>
      <c r="K1020">
        <v>3</v>
      </c>
      <c r="L1020">
        <v>4.9000000000000004</v>
      </c>
      <c r="M1020">
        <v>4.8</v>
      </c>
      <c r="N1020">
        <v>4.8</v>
      </c>
      <c r="O1020">
        <v>0</v>
      </c>
      <c r="P1020">
        <v>1</v>
      </c>
      <c r="Q1020">
        <v>0</v>
      </c>
      <c r="R1020">
        <v>13.9</v>
      </c>
      <c r="S1020">
        <v>4.5999999999999996</v>
      </c>
      <c r="T1020">
        <v>0</v>
      </c>
      <c r="U1020">
        <v>4.5</v>
      </c>
      <c r="V1020">
        <v>4.5</v>
      </c>
      <c r="W1020">
        <v>9</v>
      </c>
      <c r="X1020">
        <v>21</v>
      </c>
      <c r="Y1020">
        <v>9.8000000000000007</v>
      </c>
      <c r="Z1020">
        <v>0</v>
      </c>
      <c r="AA1020">
        <v>0</v>
      </c>
      <c r="AB1020">
        <v>4.7</v>
      </c>
      <c r="AC1020">
        <v>4.7</v>
      </c>
      <c r="AD1020">
        <v>0</v>
      </c>
      <c r="AE1020">
        <v>4.5999999999999996</v>
      </c>
      <c r="AF1020">
        <v>13.8</v>
      </c>
      <c r="AG1020">
        <v>0</v>
      </c>
      <c r="AH1020">
        <v>4.5</v>
      </c>
      <c r="AI1020">
        <v>4.5</v>
      </c>
      <c r="AJ1020">
        <v>13.4</v>
      </c>
      <c r="AK1020">
        <v>0</v>
      </c>
      <c r="AL1020">
        <v>19.5</v>
      </c>
      <c r="AM1020">
        <v>4.8</v>
      </c>
      <c r="AN1020">
        <v>14.3</v>
      </c>
      <c r="AO1020">
        <v>18.899999999999999</v>
      </c>
      <c r="AP1020">
        <v>4.7</v>
      </c>
      <c r="AQ1020">
        <v>13.8</v>
      </c>
      <c r="AR1020">
        <v>0</v>
      </c>
      <c r="AS1020">
        <v>4.5999999999999996</v>
      </c>
      <c r="AT1020">
        <v>0</v>
      </c>
      <c r="AU1020">
        <v>9.1</v>
      </c>
      <c r="AV1020">
        <v>9</v>
      </c>
      <c r="AW1020">
        <v>0</v>
      </c>
      <c r="AX1020">
        <v>4.2</v>
      </c>
      <c r="AY1020">
        <v>4.9000000000000004</v>
      </c>
      <c r="AZ1020">
        <v>0</v>
      </c>
      <c r="BA1020">
        <v>0</v>
      </c>
      <c r="BB1020">
        <v>4.7</v>
      </c>
      <c r="BC1020">
        <v>1</v>
      </c>
      <c r="BD1020">
        <v>0</v>
      </c>
      <c r="BE1020">
        <v>4.5999999999999996</v>
      </c>
      <c r="BF1020">
        <v>4.5999999999999996</v>
      </c>
      <c r="BG1020">
        <v>0</v>
      </c>
      <c r="BH1020">
        <v>9</v>
      </c>
      <c r="BI1020">
        <v>4.5</v>
      </c>
      <c r="BJ1020">
        <v>8.9</v>
      </c>
      <c r="BK1020">
        <v>0</v>
      </c>
    </row>
    <row r="1021" spans="1:63" x14ac:dyDescent="0.25">
      <c r="A1021">
        <v>12</v>
      </c>
      <c r="B1021" s="1">
        <v>12401</v>
      </c>
      <c r="C1021" t="s">
        <v>10711</v>
      </c>
      <c r="D1021" t="s">
        <v>1819</v>
      </c>
      <c r="E1021">
        <v>4</v>
      </c>
      <c r="F1021" t="s">
        <v>13369</v>
      </c>
      <c r="G1021">
        <v>220104005</v>
      </c>
      <c r="H1021">
        <v>220104</v>
      </c>
      <c r="I1021" t="s">
        <v>13768</v>
      </c>
      <c r="J1021" t="s">
        <v>10393</v>
      </c>
      <c r="K1021">
        <v>4</v>
      </c>
      <c r="L1021">
        <v>0</v>
      </c>
      <c r="M1021">
        <v>0</v>
      </c>
      <c r="N1021">
        <v>0</v>
      </c>
      <c r="O1021">
        <v>4.7</v>
      </c>
      <c r="P1021">
        <v>1</v>
      </c>
      <c r="Q1021">
        <v>0</v>
      </c>
      <c r="R1021">
        <v>4.5999999999999996</v>
      </c>
      <c r="S1021">
        <v>0</v>
      </c>
      <c r="T1021">
        <v>0</v>
      </c>
      <c r="U1021">
        <v>0</v>
      </c>
      <c r="V1021">
        <v>1</v>
      </c>
      <c r="W1021">
        <v>0</v>
      </c>
      <c r="X1021">
        <v>0</v>
      </c>
      <c r="Y1021">
        <v>0</v>
      </c>
      <c r="Z1021">
        <v>0</v>
      </c>
      <c r="AA1021">
        <v>0</v>
      </c>
      <c r="AB1021">
        <v>0</v>
      </c>
      <c r="AC1021">
        <v>1</v>
      </c>
      <c r="AD1021">
        <v>0</v>
      </c>
      <c r="AE1021">
        <v>0</v>
      </c>
      <c r="AF1021">
        <v>0</v>
      </c>
      <c r="AG1021">
        <v>0</v>
      </c>
      <c r="AH1021">
        <v>0</v>
      </c>
      <c r="AI1021">
        <v>1</v>
      </c>
      <c r="AJ1021">
        <v>0</v>
      </c>
      <c r="AK1021">
        <v>0</v>
      </c>
      <c r="AL1021">
        <v>0</v>
      </c>
      <c r="AM1021">
        <v>0</v>
      </c>
      <c r="AN1021">
        <v>0</v>
      </c>
      <c r="AO1021">
        <v>4.7</v>
      </c>
      <c r="AP1021">
        <v>1</v>
      </c>
      <c r="AQ1021">
        <v>0</v>
      </c>
      <c r="AR1021">
        <v>0</v>
      </c>
      <c r="AS1021">
        <v>0</v>
      </c>
      <c r="AT1021">
        <v>0</v>
      </c>
      <c r="AU1021">
        <v>4.5</v>
      </c>
      <c r="AV1021">
        <v>1</v>
      </c>
      <c r="AW1021">
        <v>0</v>
      </c>
      <c r="AX1021">
        <v>0</v>
      </c>
      <c r="AY1021">
        <v>0</v>
      </c>
      <c r="AZ1021">
        <v>0</v>
      </c>
      <c r="BA1021">
        <v>0</v>
      </c>
      <c r="BB1021">
        <v>9.4</v>
      </c>
      <c r="BC1021">
        <v>1</v>
      </c>
      <c r="BD1021">
        <v>0</v>
      </c>
      <c r="BE1021">
        <v>0</v>
      </c>
      <c r="BF1021">
        <v>0</v>
      </c>
      <c r="BG1021">
        <v>0</v>
      </c>
      <c r="BH1021">
        <v>4.5</v>
      </c>
      <c r="BI1021">
        <v>4.5</v>
      </c>
      <c r="BJ1021">
        <v>0</v>
      </c>
      <c r="BK1021">
        <v>0</v>
      </c>
    </row>
    <row r="1022" spans="1:63" x14ac:dyDescent="0.25">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1</v>
      </c>
      <c r="Q1022">
        <v>0</v>
      </c>
      <c r="R1022">
        <v>0</v>
      </c>
      <c r="S1022">
        <v>0</v>
      </c>
      <c r="T1022">
        <v>0</v>
      </c>
      <c r="U1022">
        <v>0</v>
      </c>
      <c r="V1022">
        <v>1</v>
      </c>
      <c r="W1022">
        <v>0</v>
      </c>
      <c r="X1022">
        <v>0</v>
      </c>
      <c r="Y1022">
        <v>0</v>
      </c>
      <c r="Z1022">
        <v>0</v>
      </c>
      <c r="AA1022">
        <v>0</v>
      </c>
      <c r="AB1022">
        <v>0</v>
      </c>
      <c r="AC1022">
        <v>1</v>
      </c>
      <c r="AD1022">
        <v>0</v>
      </c>
      <c r="AE1022">
        <v>0</v>
      </c>
      <c r="AF1022">
        <v>0</v>
      </c>
      <c r="AG1022">
        <v>0</v>
      </c>
      <c r="AH1022">
        <v>0</v>
      </c>
      <c r="AI1022">
        <v>1</v>
      </c>
      <c r="AJ1022">
        <v>0</v>
      </c>
      <c r="AK1022">
        <v>0</v>
      </c>
      <c r="AL1022">
        <v>0</v>
      </c>
      <c r="AM1022">
        <v>0</v>
      </c>
      <c r="AN1022">
        <v>0</v>
      </c>
      <c r="AO1022">
        <v>0</v>
      </c>
      <c r="AP1022">
        <v>1</v>
      </c>
      <c r="AQ1022">
        <v>0</v>
      </c>
      <c r="AR1022">
        <v>0</v>
      </c>
      <c r="AS1022">
        <v>0</v>
      </c>
      <c r="AT1022">
        <v>0</v>
      </c>
      <c r="AU1022">
        <v>0</v>
      </c>
      <c r="AV1022">
        <v>1</v>
      </c>
      <c r="AW1022">
        <v>0</v>
      </c>
      <c r="AX1022">
        <v>0</v>
      </c>
      <c r="AY1022">
        <v>0</v>
      </c>
      <c r="AZ1022">
        <v>0</v>
      </c>
      <c r="BA1022">
        <v>0</v>
      </c>
      <c r="BB1022">
        <v>0</v>
      </c>
      <c r="BC1022">
        <v>1</v>
      </c>
      <c r="BD1022">
        <v>0</v>
      </c>
      <c r="BE1022">
        <v>0</v>
      </c>
      <c r="BF1022">
        <v>0</v>
      </c>
      <c r="BG1022">
        <v>0</v>
      </c>
      <c r="BH1022">
        <v>0</v>
      </c>
      <c r="BI1022">
        <v>1</v>
      </c>
      <c r="BJ1022">
        <v>0</v>
      </c>
      <c r="BK1022">
        <v>0</v>
      </c>
    </row>
    <row r="1023" spans="1:63" x14ac:dyDescent="0.25">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1</v>
      </c>
      <c r="Q1023">
        <v>0</v>
      </c>
      <c r="R1023">
        <v>0</v>
      </c>
      <c r="S1023">
        <v>0</v>
      </c>
      <c r="T1023">
        <v>0</v>
      </c>
      <c r="U1023">
        <v>0</v>
      </c>
      <c r="V1023">
        <v>1</v>
      </c>
      <c r="W1023">
        <v>0</v>
      </c>
      <c r="X1023">
        <v>0</v>
      </c>
      <c r="Y1023">
        <v>0</v>
      </c>
      <c r="Z1023">
        <v>0</v>
      </c>
      <c r="AA1023">
        <v>0</v>
      </c>
      <c r="AB1023">
        <v>0</v>
      </c>
      <c r="AC1023">
        <v>1</v>
      </c>
      <c r="AD1023">
        <v>0</v>
      </c>
      <c r="AE1023">
        <v>0</v>
      </c>
      <c r="AF1023">
        <v>0</v>
      </c>
      <c r="AG1023">
        <v>0</v>
      </c>
      <c r="AH1023">
        <v>0</v>
      </c>
      <c r="AI1023">
        <v>1</v>
      </c>
      <c r="AJ1023">
        <v>0</v>
      </c>
      <c r="AK1023">
        <v>0</v>
      </c>
      <c r="AL1023">
        <v>0</v>
      </c>
      <c r="AM1023">
        <v>0</v>
      </c>
      <c r="AN1023">
        <v>0</v>
      </c>
      <c r="AO1023">
        <v>0</v>
      </c>
      <c r="AP1023">
        <v>1</v>
      </c>
      <c r="AQ1023">
        <v>0</v>
      </c>
      <c r="AR1023">
        <v>0</v>
      </c>
      <c r="AS1023">
        <v>0</v>
      </c>
      <c r="AT1023">
        <v>0</v>
      </c>
      <c r="AU1023">
        <v>0</v>
      </c>
      <c r="AV1023">
        <v>1</v>
      </c>
      <c r="AW1023">
        <v>0</v>
      </c>
      <c r="AX1023">
        <v>0</v>
      </c>
      <c r="AY1023">
        <v>0</v>
      </c>
      <c r="AZ1023">
        <v>0</v>
      </c>
      <c r="BA1023">
        <v>0</v>
      </c>
      <c r="BB1023">
        <v>0</v>
      </c>
      <c r="BC1023">
        <v>1</v>
      </c>
      <c r="BD1023">
        <v>0</v>
      </c>
      <c r="BE1023">
        <v>79.400000000000006</v>
      </c>
      <c r="BF1023">
        <v>0</v>
      </c>
      <c r="BG1023">
        <v>0</v>
      </c>
      <c r="BH1023">
        <v>0</v>
      </c>
      <c r="BI1023">
        <v>1</v>
      </c>
      <c r="BJ1023">
        <v>0</v>
      </c>
      <c r="BK1023">
        <v>0</v>
      </c>
    </row>
    <row r="1024" spans="1:63" x14ac:dyDescent="0.25">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1</v>
      </c>
      <c r="Q1024">
        <v>0</v>
      </c>
      <c r="R1024">
        <v>0</v>
      </c>
      <c r="S1024">
        <v>0</v>
      </c>
      <c r="T1024">
        <v>0</v>
      </c>
      <c r="U1024">
        <v>0</v>
      </c>
      <c r="V1024">
        <v>1</v>
      </c>
      <c r="W1024">
        <v>0</v>
      </c>
      <c r="X1024">
        <v>0</v>
      </c>
      <c r="Y1024">
        <v>0</v>
      </c>
      <c r="Z1024">
        <v>0</v>
      </c>
      <c r="AA1024">
        <v>0</v>
      </c>
      <c r="AB1024">
        <v>0</v>
      </c>
      <c r="AC1024">
        <v>1</v>
      </c>
      <c r="AD1024">
        <v>0</v>
      </c>
      <c r="AE1024">
        <v>0</v>
      </c>
      <c r="AF1024">
        <v>0</v>
      </c>
      <c r="AG1024">
        <v>0</v>
      </c>
      <c r="AH1024">
        <v>0</v>
      </c>
      <c r="AI1024">
        <v>1</v>
      </c>
      <c r="AJ1024">
        <v>0</v>
      </c>
      <c r="AK1024">
        <v>0</v>
      </c>
      <c r="AL1024">
        <v>0</v>
      </c>
      <c r="AM1024">
        <v>0</v>
      </c>
      <c r="AN1024">
        <v>0</v>
      </c>
      <c r="AO1024">
        <v>0</v>
      </c>
      <c r="AP1024">
        <v>1</v>
      </c>
      <c r="AQ1024">
        <v>0</v>
      </c>
      <c r="AR1024">
        <v>0</v>
      </c>
      <c r="AS1024">
        <v>0</v>
      </c>
      <c r="AT1024">
        <v>0</v>
      </c>
      <c r="AU1024">
        <v>0</v>
      </c>
      <c r="AV1024">
        <v>1</v>
      </c>
      <c r="AW1024">
        <v>0</v>
      </c>
      <c r="AX1024">
        <v>0</v>
      </c>
      <c r="AY1024">
        <v>0</v>
      </c>
      <c r="AZ1024">
        <v>0</v>
      </c>
      <c r="BA1024">
        <v>0</v>
      </c>
      <c r="BB1024">
        <v>0</v>
      </c>
      <c r="BC1024">
        <v>1</v>
      </c>
      <c r="BD1024">
        <v>0</v>
      </c>
      <c r="BE1024">
        <v>79.400000000000006</v>
      </c>
      <c r="BF1024">
        <v>0</v>
      </c>
      <c r="BG1024">
        <v>0</v>
      </c>
      <c r="BH1024">
        <v>0</v>
      </c>
      <c r="BI1024">
        <v>1</v>
      </c>
      <c r="BJ1024">
        <v>0</v>
      </c>
      <c r="BK1024">
        <v>0</v>
      </c>
    </row>
    <row r="1025" spans="1:63" x14ac:dyDescent="0.25">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1</v>
      </c>
      <c r="Q1025">
        <v>0</v>
      </c>
      <c r="R1025">
        <v>0</v>
      </c>
      <c r="S1025">
        <v>0</v>
      </c>
      <c r="T1025">
        <v>0</v>
      </c>
      <c r="U1025">
        <v>0</v>
      </c>
      <c r="V1025">
        <v>1</v>
      </c>
      <c r="W1025">
        <v>0</v>
      </c>
      <c r="X1025">
        <v>0</v>
      </c>
      <c r="Y1025">
        <v>0</v>
      </c>
      <c r="Z1025">
        <v>0</v>
      </c>
      <c r="AA1025">
        <v>0</v>
      </c>
      <c r="AB1025">
        <v>0</v>
      </c>
      <c r="AC1025">
        <v>1</v>
      </c>
      <c r="AD1025">
        <v>0</v>
      </c>
      <c r="AE1025">
        <v>0</v>
      </c>
      <c r="AF1025">
        <v>0</v>
      </c>
      <c r="AG1025">
        <v>0</v>
      </c>
      <c r="AH1025">
        <v>0</v>
      </c>
      <c r="AI1025">
        <v>1</v>
      </c>
      <c r="AJ1025">
        <v>0</v>
      </c>
      <c r="AK1025">
        <v>0</v>
      </c>
      <c r="AL1025">
        <v>0</v>
      </c>
      <c r="AM1025">
        <v>0</v>
      </c>
      <c r="AN1025">
        <v>0</v>
      </c>
      <c r="AO1025">
        <v>0</v>
      </c>
      <c r="AP1025">
        <v>1</v>
      </c>
      <c r="AQ1025">
        <v>0</v>
      </c>
      <c r="AR1025">
        <v>0</v>
      </c>
      <c r="AS1025">
        <v>0</v>
      </c>
      <c r="AT1025">
        <v>0</v>
      </c>
      <c r="AU1025">
        <v>0</v>
      </c>
      <c r="AV1025">
        <v>1</v>
      </c>
      <c r="AW1025">
        <v>0</v>
      </c>
      <c r="AX1025">
        <v>0</v>
      </c>
      <c r="AY1025">
        <v>0</v>
      </c>
      <c r="AZ1025">
        <v>0</v>
      </c>
      <c r="BA1025">
        <v>0</v>
      </c>
      <c r="BB1025">
        <v>0</v>
      </c>
      <c r="BC1025">
        <v>1</v>
      </c>
      <c r="BD1025">
        <v>0</v>
      </c>
      <c r="BE1025">
        <v>0</v>
      </c>
      <c r="BF1025">
        <v>0</v>
      </c>
      <c r="BG1025">
        <v>0</v>
      </c>
      <c r="BH1025">
        <v>0</v>
      </c>
      <c r="BI1025">
        <v>1</v>
      </c>
      <c r="BJ1025">
        <v>0</v>
      </c>
      <c r="BK1025">
        <v>0</v>
      </c>
    </row>
    <row r="1026" spans="1:63" x14ac:dyDescent="0.25">
      <c r="A1026">
        <v>13</v>
      </c>
      <c r="B1026" s="1">
        <v>13101</v>
      </c>
      <c r="C1026" t="s">
        <v>10680</v>
      </c>
      <c r="D1026" t="s">
        <v>892</v>
      </c>
      <c r="E1026">
        <v>1</v>
      </c>
      <c r="F1026" t="s">
        <v>13767</v>
      </c>
      <c r="G1026">
        <v>220104005</v>
      </c>
      <c r="H1026">
        <v>220104</v>
      </c>
      <c r="I1026" t="s">
        <v>13768</v>
      </c>
      <c r="J1026" t="s">
        <v>10393</v>
      </c>
      <c r="K1026">
        <v>1</v>
      </c>
      <c r="L1026">
        <v>0.7</v>
      </c>
      <c r="M1026">
        <v>1.9</v>
      </c>
      <c r="N1026">
        <v>1.2</v>
      </c>
      <c r="O1026">
        <v>1.7</v>
      </c>
      <c r="P1026">
        <v>0.6</v>
      </c>
      <c r="Q1026">
        <v>1.3</v>
      </c>
      <c r="R1026">
        <v>0.8</v>
      </c>
      <c r="S1026">
        <v>0.8</v>
      </c>
      <c r="T1026">
        <v>1.4</v>
      </c>
      <c r="U1026">
        <v>0.4</v>
      </c>
      <c r="V1026">
        <v>1.7</v>
      </c>
      <c r="W1026">
        <v>0.6</v>
      </c>
      <c r="X1026">
        <v>0.2</v>
      </c>
      <c r="Y1026">
        <v>1</v>
      </c>
      <c r="Z1026">
        <v>1.6</v>
      </c>
      <c r="AA1026">
        <v>0.6</v>
      </c>
      <c r="AB1026">
        <v>0.9</v>
      </c>
      <c r="AC1026">
        <v>0.3</v>
      </c>
      <c r="AD1026">
        <v>0.8</v>
      </c>
      <c r="AE1026">
        <v>0.8</v>
      </c>
      <c r="AF1026">
        <v>1.3</v>
      </c>
      <c r="AG1026">
        <v>0</v>
      </c>
      <c r="AH1026">
        <v>0.9</v>
      </c>
      <c r="AI1026">
        <v>0.2</v>
      </c>
      <c r="AJ1026">
        <v>0.2</v>
      </c>
      <c r="AK1026">
        <v>0.2</v>
      </c>
      <c r="AL1026">
        <v>1.3</v>
      </c>
      <c r="AM1026">
        <v>0.6</v>
      </c>
      <c r="AN1026">
        <v>2.4</v>
      </c>
      <c r="AO1026">
        <v>0.3</v>
      </c>
      <c r="AP1026">
        <v>1.4</v>
      </c>
      <c r="AQ1026">
        <v>0.5</v>
      </c>
      <c r="AR1026">
        <v>0</v>
      </c>
      <c r="AS1026">
        <v>3.4</v>
      </c>
      <c r="AT1026">
        <v>1.4</v>
      </c>
      <c r="AU1026">
        <v>0.7</v>
      </c>
      <c r="AV1026">
        <v>1</v>
      </c>
      <c r="AW1026">
        <v>3</v>
      </c>
      <c r="AX1026">
        <v>0.2</v>
      </c>
      <c r="AY1026">
        <v>0</v>
      </c>
      <c r="AZ1026">
        <v>1.6</v>
      </c>
      <c r="BA1026">
        <v>0.9</v>
      </c>
      <c r="BB1026">
        <v>0.6</v>
      </c>
      <c r="BC1026">
        <v>1.1000000000000001</v>
      </c>
      <c r="BD1026">
        <v>2.1</v>
      </c>
      <c r="BE1026">
        <v>2.7</v>
      </c>
      <c r="BF1026">
        <v>2.7</v>
      </c>
      <c r="BG1026">
        <v>0.7</v>
      </c>
      <c r="BH1026">
        <v>1.4</v>
      </c>
      <c r="BI1026">
        <v>3</v>
      </c>
      <c r="BJ1026">
        <v>0</v>
      </c>
      <c r="BK1026">
        <v>4.0999999999999996</v>
      </c>
    </row>
    <row r="1027" spans="1:63" x14ac:dyDescent="0.25">
      <c r="A1027">
        <v>13</v>
      </c>
      <c r="B1027" s="1">
        <v>13101</v>
      </c>
      <c r="C1027" t="s">
        <v>10680</v>
      </c>
      <c r="D1027" t="s">
        <v>892</v>
      </c>
      <c r="E1027">
        <v>2</v>
      </c>
      <c r="F1027" t="s">
        <v>13769</v>
      </c>
      <c r="G1027">
        <v>220104005</v>
      </c>
      <c r="H1027">
        <v>220104</v>
      </c>
      <c r="I1027" t="s">
        <v>13768</v>
      </c>
      <c r="J1027" t="s">
        <v>10393</v>
      </c>
      <c r="K1027">
        <v>2</v>
      </c>
      <c r="L1027">
        <v>10.199999999999999</v>
      </c>
      <c r="M1027">
        <v>9.6999999999999993</v>
      </c>
      <c r="N1027">
        <v>9.1</v>
      </c>
      <c r="O1027">
        <v>8.6999999999999993</v>
      </c>
      <c r="P1027">
        <v>6.1</v>
      </c>
      <c r="Q1027">
        <v>7</v>
      </c>
      <c r="R1027">
        <v>18.2</v>
      </c>
      <c r="S1027">
        <v>17.399999999999999</v>
      </c>
      <c r="T1027">
        <v>17.8</v>
      </c>
      <c r="U1027">
        <v>13.4</v>
      </c>
      <c r="V1027">
        <v>29</v>
      </c>
      <c r="W1027">
        <v>32.1</v>
      </c>
      <c r="X1027">
        <v>6.8</v>
      </c>
      <c r="Y1027">
        <v>8.5</v>
      </c>
      <c r="Z1027">
        <v>10.1</v>
      </c>
      <c r="AA1027">
        <v>5.4</v>
      </c>
      <c r="AB1027">
        <v>9</v>
      </c>
      <c r="AC1027">
        <v>5.3</v>
      </c>
      <c r="AD1027">
        <v>7.8</v>
      </c>
      <c r="AE1027">
        <v>17.7</v>
      </c>
      <c r="AF1027">
        <v>24.2</v>
      </c>
      <c r="AG1027">
        <v>9</v>
      </c>
      <c r="AH1027">
        <v>22.7</v>
      </c>
      <c r="AI1027">
        <v>21.2</v>
      </c>
      <c r="AJ1027">
        <v>16.5</v>
      </c>
      <c r="AK1027">
        <v>1.8</v>
      </c>
      <c r="AL1027">
        <v>9.9</v>
      </c>
      <c r="AM1027">
        <v>6.3</v>
      </c>
      <c r="AN1027">
        <v>8.6999999999999993</v>
      </c>
      <c r="AO1027">
        <v>8.1</v>
      </c>
      <c r="AP1027">
        <v>7.5</v>
      </c>
      <c r="AQ1027">
        <v>5.9</v>
      </c>
      <c r="AR1027">
        <v>15.8</v>
      </c>
      <c r="AS1027">
        <v>14.2</v>
      </c>
      <c r="AT1027">
        <v>18</v>
      </c>
      <c r="AU1027">
        <v>22.2</v>
      </c>
      <c r="AV1027">
        <v>27.2</v>
      </c>
      <c r="AW1027">
        <v>30.3</v>
      </c>
      <c r="AX1027">
        <v>4</v>
      </c>
      <c r="AY1027">
        <v>9.9</v>
      </c>
      <c r="AZ1027">
        <v>9.1</v>
      </c>
      <c r="BA1027">
        <v>9.4</v>
      </c>
      <c r="BB1027">
        <v>8.4</v>
      </c>
      <c r="BC1027">
        <v>7.2</v>
      </c>
      <c r="BD1027">
        <v>7.8</v>
      </c>
      <c r="BE1027">
        <v>15.3</v>
      </c>
      <c r="BF1027">
        <v>15.7</v>
      </c>
      <c r="BG1027">
        <v>18.2</v>
      </c>
      <c r="BH1027">
        <v>20.100000000000001</v>
      </c>
      <c r="BI1027">
        <v>25.2</v>
      </c>
      <c r="BJ1027">
        <v>25.2</v>
      </c>
      <c r="BK1027">
        <v>17.8</v>
      </c>
    </row>
    <row r="1028" spans="1:63" x14ac:dyDescent="0.25">
      <c r="A1028">
        <v>13</v>
      </c>
      <c r="B1028" s="1">
        <v>13101</v>
      </c>
      <c r="C1028" t="s">
        <v>10680</v>
      </c>
      <c r="D1028" t="s">
        <v>892</v>
      </c>
      <c r="E1028">
        <v>3</v>
      </c>
      <c r="F1028" t="s">
        <v>13367</v>
      </c>
      <c r="G1028">
        <v>220104005</v>
      </c>
      <c r="H1028">
        <v>220104</v>
      </c>
      <c r="I1028" t="s">
        <v>13768</v>
      </c>
      <c r="J1028" t="s">
        <v>10393</v>
      </c>
      <c r="K1028">
        <v>3</v>
      </c>
      <c r="L1028">
        <v>9.5</v>
      </c>
      <c r="M1028">
        <v>7.9</v>
      </c>
      <c r="N1028">
        <v>7.8</v>
      </c>
      <c r="O1028">
        <v>7.2</v>
      </c>
      <c r="P1028">
        <v>5.5</v>
      </c>
      <c r="Q1028">
        <v>5.6</v>
      </c>
      <c r="R1028">
        <v>16.3</v>
      </c>
      <c r="S1028">
        <v>15.4</v>
      </c>
      <c r="T1028">
        <v>13.7</v>
      </c>
      <c r="U1028">
        <v>12.7</v>
      </c>
      <c r="V1028">
        <v>26.1</v>
      </c>
      <c r="W1028">
        <v>29.9</v>
      </c>
      <c r="X1028">
        <v>6.6</v>
      </c>
      <c r="Y1028">
        <v>7.6</v>
      </c>
      <c r="Z1028">
        <v>8.5</v>
      </c>
      <c r="AA1028">
        <v>4.8</v>
      </c>
      <c r="AB1028">
        <v>8.1</v>
      </c>
      <c r="AC1028">
        <v>5</v>
      </c>
      <c r="AD1028">
        <v>7</v>
      </c>
      <c r="AE1028">
        <v>15.7</v>
      </c>
      <c r="AF1028">
        <v>20.8</v>
      </c>
      <c r="AG1028">
        <v>9</v>
      </c>
      <c r="AH1028">
        <v>20.6</v>
      </c>
      <c r="AI1028">
        <v>20.399999999999999</v>
      </c>
      <c r="AJ1028">
        <v>15.8</v>
      </c>
      <c r="AK1028">
        <v>1.6</v>
      </c>
      <c r="AL1028">
        <v>8.9</v>
      </c>
      <c r="AM1028">
        <v>5.7</v>
      </c>
      <c r="AN1028">
        <v>6.9</v>
      </c>
      <c r="AO1028">
        <v>7.8</v>
      </c>
      <c r="AP1028">
        <v>6.1</v>
      </c>
      <c r="AQ1028">
        <v>5.4</v>
      </c>
      <c r="AR1028">
        <v>15.8</v>
      </c>
      <c r="AS1028">
        <v>11.5</v>
      </c>
      <c r="AT1028">
        <v>16.7</v>
      </c>
      <c r="AU1028">
        <v>21.4</v>
      </c>
      <c r="AV1028">
        <v>27.2</v>
      </c>
      <c r="AW1028">
        <v>27.3</v>
      </c>
      <c r="AX1028">
        <v>3.8</v>
      </c>
      <c r="AY1028">
        <v>9.9</v>
      </c>
      <c r="AZ1028">
        <v>7.9</v>
      </c>
      <c r="BA1028">
        <v>8.4</v>
      </c>
      <c r="BB1028">
        <v>7.8</v>
      </c>
      <c r="BC1028">
        <v>6.4</v>
      </c>
      <c r="BD1028">
        <v>5.9</v>
      </c>
      <c r="BE1028">
        <v>12.6</v>
      </c>
      <c r="BF1028">
        <v>12.9</v>
      </c>
      <c r="BG1028">
        <v>17.5</v>
      </c>
      <c r="BH1028">
        <v>18.7</v>
      </c>
      <c r="BI1028">
        <v>22.2</v>
      </c>
      <c r="BJ1028">
        <v>25.2</v>
      </c>
      <c r="BK1028">
        <v>13.7</v>
      </c>
    </row>
    <row r="1029" spans="1:63" x14ac:dyDescent="0.25">
      <c r="A1029">
        <v>13</v>
      </c>
      <c r="B1029" s="1">
        <v>13101</v>
      </c>
      <c r="C1029" t="s">
        <v>10680</v>
      </c>
      <c r="D1029" t="s">
        <v>892</v>
      </c>
      <c r="E1029">
        <v>4</v>
      </c>
      <c r="F1029" t="s">
        <v>13369</v>
      </c>
      <c r="G1029">
        <v>220104005</v>
      </c>
      <c r="H1029">
        <v>220104</v>
      </c>
      <c r="I1029" t="s">
        <v>13768</v>
      </c>
      <c r="J1029" t="s">
        <v>10393</v>
      </c>
      <c r="K1029">
        <v>4</v>
      </c>
      <c r="L1029">
        <v>0.7</v>
      </c>
      <c r="M1029">
        <v>1.9</v>
      </c>
      <c r="N1029">
        <v>1.2</v>
      </c>
      <c r="O1029">
        <v>1.4</v>
      </c>
      <c r="P1029">
        <v>0.6</v>
      </c>
      <c r="Q1029">
        <v>1.3</v>
      </c>
      <c r="R1029">
        <v>2</v>
      </c>
      <c r="S1029">
        <v>2</v>
      </c>
      <c r="T1029">
        <v>4.0999999999999996</v>
      </c>
      <c r="U1029">
        <v>0.7</v>
      </c>
      <c r="V1029">
        <v>2.9</v>
      </c>
      <c r="W1029">
        <v>2.2000000000000002</v>
      </c>
      <c r="X1029">
        <v>0.2</v>
      </c>
      <c r="Y1029">
        <v>1</v>
      </c>
      <c r="Z1029">
        <v>1.6</v>
      </c>
      <c r="AA1029">
        <v>0.6</v>
      </c>
      <c r="AB1029">
        <v>0.9</v>
      </c>
      <c r="AC1029">
        <v>0.3</v>
      </c>
      <c r="AD1029">
        <v>0.8</v>
      </c>
      <c r="AE1029">
        <v>2</v>
      </c>
      <c r="AF1029">
        <v>3.4</v>
      </c>
      <c r="AG1029">
        <v>0</v>
      </c>
      <c r="AH1029">
        <v>2.1</v>
      </c>
      <c r="AI1029">
        <v>0.7</v>
      </c>
      <c r="AJ1029">
        <v>0.8</v>
      </c>
      <c r="AK1029">
        <v>0.2</v>
      </c>
      <c r="AL1029">
        <v>1</v>
      </c>
      <c r="AM1029">
        <v>0.6</v>
      </c>
      <c r="AN1029">
        <v>1.8</v>
      </c>
      <c r="AO1029">
        <v>0.3</v>
      </c>
      <c r="AP1029">
        <v>1.4</v>
      </c>
      <c r="AQ1029">
        <v>0.5</v>
      </c>
      <c r="AR1029">
        <v>0</v>
      </c>
      <c r="AS1029">
        <v>2.7</v>
      </c>
      <c r="AT1029">
        <v>1.4</v>
      </c>
      <c r="AU1029">
        <v>0.7</v>
      </c>
      <c r="AV1029">
        <v>1</v>
      </c>
      <c r="AW1029">
        <v>3</v>
      </c>
      <c r="AX1029">
        <v>0.2</v>
      </c>
      <c r="AY1029">
        <v>0</v>
      </c>
      <c r="AZ1029">
        <v>1.3</v>
      </c>
      <c r="BA1029">
        <v>0.9</v>
      </c>
      <c r="BB1029">
        <v>0.6</v>
      </c>
      <c r="BC1029">
        <v>0.8</v>
      </c>
      <c r="BD1029">
        <v>1.9</v>
      </c>
      <c r="BE1029">
        <v>2.7</v>
      </c>
      <c r="BF1029">
        <v>2.7</v>
      </c>
      <c r="BG1029">
        <v>0.7</v>
      </c>
      <c r="BH1029">
        <v>1.4</v>
      </c>
      <c r="BI1029">
        <v>3</v>
      </c>
      <c r="BJ1029">
        <v>0</v>
      </c>
      <c r="BK1029">
        <v>4.0999999999999996</v>
      </c>
    </row>
    <row r="1030" spans="1:63" x14ac:dyDescent="0.25">
      <c r="A1030">
        <v>13</v>
      </c>
      <c r="B1030" s="1">
        <v>13102</v>
      </c>
      <c r="C1030" t="s">
        <v>10680</v>
      </c>
      <c r="D1030" t="s">
        <v>1827</v>
      </c>
      <c r="E1030">
        <v>1</v>
      </c>
      <c r="F1030" t="s">
        <v>13767</v>
      </c>
      <c r="G1030">
        <v>220104005</v>
      </c>
      <c r="H1030">
        <v>220104</v>
      </c>
      <c r="I1030" t="s">
        <v>13768</v>
      </c>
      <c r="J1030" t="s">
        <v>10393</v>
      </c>
      <c r="K1030">
        <v>1</v>
      </c>
      <c r="L1030">
        <v>1.3</v>
      </c>
      <c r="M1030">
        <v>2.5</v>
      </c>
      <c r="N1030">
        <v>0</v>
      </c>
      <c r="O1030">
        <v>2.5</v>
      </c>
      <c r="P1030">
        <v>1.2</v>
      </c>
      <c r="Q1030">
        <v>0</v>
      </c>
      <c r="R1030">
        <v>0</v>
      </c>
      <c r="S1030">
        <v>0</v>
      </c>
      <c r="T1030">
        <v>0</v>
      </c>
      <c r="U1030">
        <v>0</v>
      </c>
      <c r="V1030">
        <v>1</v>
      </c>
      <c r="W1030">
        <v>0</v>
      </c>
      <c r="X1030">
        <v>0</v>
      </c>
      <c r="Y1030">
        <v>0</v>
      </c>
      <c r="Z1030">
        <v>0</v>
      </c>
      <c r="AA1030">
        <v>0</v>
      </c>
      <c r="AB1030">
        <v>0</v>
      </c>
      <c r="AC1030">
        <v>1</v>
      </c>
      <c r="AD1030">
        <v>0</v>
      </c>
      <c r="AE1030">
        <v>3.1</v>
      </c>
      <c r="AF1030">
        <v>0</v>
      </c>
      <c r="AG1030">
        <v>0</v>
      </c>
      <c r="AH1030">
        <v>0</v>
      </c>
      <c r="AI1030">
        <v>1</v>
      </c>
      <c r="AJ1030">
        <v>0</v>
      </c>
      <c r="AK1030">
        <v>0</v>
      </c>
      <c r="AL1030">
        <v>1.3</v>
      </c>
      <c r="AM1030">
        <v>1.3</v>
      </c>
      <c r="AN1030">
        <v>0</v>
      </c>
      <c r="AO1030">
        <v>0</v>
      </c>
      <c r="AP1030">
        <v>1</v>
      </c>
      <c r="AQ1030">
        <v>0</v>
      </c>
      <c r="AR1030">
        <v>4.7</v>
      </c>
      <c r="AS1030">
        <v>0</v>
      </c>
      <c r="AT1030">
        <v>0</v>
      </c>
      <c r="AU1030">
        <v>1.7</v>
      </c>
      <c r="AV1030">
        <v>1</v>
      </c>
      <c r="AW1030">
        <v>0</v>
      </c>
      <c r="AX1030">
        <v>0</v>
      </c>
      <c r="AY1030">
        <v>0</v>
      </c>
      <c r="AZ1030">
        <v>1.3</v>
      </c>
      <c r="BA1030">
        <v>1.2</v>
      </c>
      <c r="BB1030">
        <v>1.2</v>
      </c>
      <c r="BC1030">
        <v>1</v>
      </c>
      <c r="BD1030">
        <v>0</v>
      </c>
      <c r="BE1030">
        <v>0</v>
      </c>
      <c r="BF1030">
        <v>0</v>
      </c>
      <c r="BG1030">
        <v>0</v>
      </c>
      <c r="BH1030">
        <v>0</v>
      </c>
      <c r="BI1030">
        <v>1</v>
      </c>
      <c r="BJ1030">
        <v>1.7</v>
      </c>
      <c r="BK1030">
        <v>0</v>
      </c>
    </row>
    <row r="1031" spans="1:63" x14ac:dyDescent="0.25">
      <c r="A1031">
        <v>13</v>
      </c>
      <c r="B1031" s="1">
        <v>13102</v>
      </c>
      <c r="C1031" t="s">
        <v>10680</v>
      </c>
      <c r="D1031" t="s">
        <v>1827</v>
      </c>
      <c r="E1031">
        <v>2</v>
      </c>
      <c r="F1031" t="s">
        <v>13769</v>
      </c>
      <c r="G1031">
        <v>220104005</v>
      </c>
      <c r="H1031">
        <v>220104</v>
      </c>
      <c r="I1031" t="s">
        <v>13768</v>
      </c>
      <c r="J1031" t="s">
        <v>10393</v>
      </c>
      <c r="K1031">
        <v>2</v>
      </c>
      <c r="L1031">
        <v>12.6</v>
      </c>
      <c r="M1031">
        <v>8.8000000000000007</v>
      </c>
      <c r="N1031">
        <v>2.5</v>
      </c>
      <c r="O1031">
        <v>11.1</v>
      </c>
      <c r="P1031">
        <v>3.7</v>
      </c>
      <c r="Q1031">
        <v>3.6</v>
      </c>
      <c r="R1031">
        <v>9.4</v>
      </c>
      <c r="S1031">
        <v>3.2</v>
      </c>
      <c r="T1031">
        <v>1.6</v>
      </c>
      <c r="U1031">
        <v>4.9000000000000004</v>
      </c>
      <c r="V1031">
        <v>5</v>
      </c>
      <c r="W1031">
        <v>6.8</v>
      </c>
      <c r="X1031">
        <v>5.6</v>
      </c>
      <c r="Y1031">
        <v>5.0999999999999996</v>
      </c>
      <c r="Z1031">
        <v>3.8</v>
      </c>
      <c r="AA1031">
        <v>6.2</v>
      </c>
      <c r="AB1031">
        <v>4.9000000000000004</v>
      </c>
      <c r="AC1031">
        <v>8.6</v>
      </c>
      <c r="AD1031">
        <v>4.9000000000000004</v>
      </c>
      <c r="AE1031">
        <v>7.9</v>
      </c>
      <c r="AF1031">
        <v>6.4</v>
      </c>
      <c r="AG1031">
        <v>3.2</v>
      </c>
      <c r="AH1031">
        <v>6.6</v>
      </c>
      <c r="AI1031">
        <v>5</v>
      </c>
      <c r="AJ1031">
        <v>15.4</v>
      </c>
      <c r="AK1031">
        <v>1.1000000000000001</v>
      </c>
      <c r="AL1031">
        <v>8.8000000000000007</v>
      </c>
      <c r="AM1031">
        <v>6.3</v>
      </c>
      <c r="AN1031">
        <v>2.5</v>
      </c>
      <c r="AO1031">
        <v>2.5</v>
      </c>
      <c r="AP1031">
        <v>1.2</v>
      </c>
      <c r="AQ1031">
        <v>4.9000000000000004</v>
      </c>
      <c r="AR1031">
        <v>9.5</v>
      </c>
      <c r="AS1031">
        <v>6.4</v>
      </c>
      <c r="AT1031">
        <v>3.3</v>
      </c>
      <c r="AU1031">
        <v>6.6</v>
      </c>
      <c r="AV1031">
        <v>6.8</v>
      </c>
      <c r="AW1031">
        <v>1.7</v>
      </c>
      <c r="AX1031">
        <v>5.6</v>
      </c>
      <c r="AY1031">
        <v>6.3</v>
      </c>
      <c r="AZ1031">
        <v>5</v>
      </c>
      <c r="BA1031">
        <v>9.9</v>
      </c>
      <c r="BB1031">
        <v>11.1</v>
      </c>
      <c r="BC1031">
        <v>7.3</v>
      </c>
      <c r="BD1031">
        <v>2.4</v>
      </c>
      <c r="BE1031">
        <v>9.5</v>
      </c>
      <c r="BF1031">
        <v>12.9</v>
      </c>
      <c r="BG1031">
        <v>1.6</v>
      </c>
      <c r="BH1031">
        <v>5</v>
      </c>
      <c r="BI1031">
        <v>8.5</v>
      </c>
      <c r="BJ1031">
        <v>10.4</v>
      </c>
      <c r="BK1031">
        <v>1.6</v>
      </c>
    </row>
    <row r="1032" spans="1:63" x14ac:dyDescent="0.25">
      <c r="A1032">
        <v>13</v>
      </c>
      <c r="B1032" s="1">
        <v>13102</v>
      </c>
      <c r="C1032" t="s">
        <v>10680</v>
      </c>
      <c r="D1032" t="s">
        <v>1827</v>
      </c>
      <c r="E1032">
        <v>3</v>
      </c>
      <c r="F1032" t="s">
        <v>13367</v>
      </c>
      <c r="G1032">
        <v>220104005</v>
      </c>
      <c r="H1032">
        <v>220104</v>
      </c>
      <c r="I1032" t="s">
        <v>13768</v>
      </c>
      <c r="J1032" t="s">
        <v>10393</v>
      </c>
      <c r="K1032">
        <v>3</v>
      </c>
      <c r="L1032">
        <v>11.4</v>
      </c>
      <c r="M1032">
        <v>6.3</v>
      </c>
      <c r="N1032">
        <v>2.5</v>
      </c>
      <c r="O1032">
        <v>8.6</v>
      </c>
      <c r="P1032">
        <v>2.4</v>
      </c>
      <c r="Q1032">
        <v>3.6</v>
      </c>
      <c r="R1032">
        <v>9.4</v>
      </c>
      <c r="S1032">
        <v>3.2</v>
      </c>
      <c r="T1032">
        <v>1.6</v>
      </c>
      <c r="U1032">
        <v>4.9000000000000004</v>
      </c>
      <c r="V1032">
        <v>5</v>
      </c>
      <c r="W1032">
        <v>6.8</v>
      </c>
      <c r="X1032">
        <v>5.6</v>
      </c>
      <c r="Y1032">
        <v>5.0999999999999996</v>
      </c>
      <c r="Z1032">
        <v>3.8</v>
      </c>
      <c r="AA1032">
        <v>6.2</v>
      </c>
      <c r="AB1032">
        <v>4.9000000000000004</v>
      </c>
      <c r="AC1032">
        <v>8.6</v>
      </c>
      <c r="AD1032">
        <v>4.9000000000000004</v>
      </c>
      <c r="AE1032">
        <v>4.7</v>
      </c>
      <c r="AF1032">
        <v>6.4</v>
      </c>
      <c r="AG1032">
        <v>3.2</v>
      </c>
      <c r="AH1032">
        <v>6.6</v>
      </c>
      <c r="AI1032">
        <v>5</v>
      </c>
      <c r="AJ1032">
        <v>15.4</v>
      </c>
      <c r="AK1032">
        <v>1.1000000000000001</v>
      </c>
      <c r="AL1032">
        <v>7.6</v>
      </c>
      <c r="AM1032">
        <v>5</v>
      </c>
      <c r="AN1032">
        <v>2.5</v>
      </c>
      <c r="AO1032">
        <v>2.5</v>
      </c>
      <c r="AP1032">
        <v>1.2</v>
      </c>
      <c r="AQ1032">
        <v>4.9000000000000004</v>
      </c>
      <c r="AR1032">
        <v>6.3</v>
      </c>
      <c r="AS1032">
        <v>6.4</v>
      </c>
      <c r="AT1032">
        <v>3.3</v>
      </c>
      <c r="AU1032">
        <v>5</v>
      </c>
      <c r="AV1032">
        <v>6.8</v>
      </c>
      <c r="AW1032">
        <v>1.7</v>
      </c>
      <c r="AX1032">
        <v>5.6</v>
      </c>
      <c r="AY1032">
        <v>6.3</v>
      </c>
      <c r="AZ1032">
        <v>3.8</v>
      </c>
      <c r="BA1032">
        <v>8.6999999999999993</v>
      </c>
      <c r="BB1032">
        <v>9.9</v>
      </c>
      <c r="BC1032">
        <v>7.3</v>
      </c>
      <c r="BD1032">
        <v>2.4</v>
      </c>
      <c r="BE1032">
        <v>9.5</v>
      </c>
      <c r="BF1032">
        <v>12.9</v>
      </c>
      <c r="BG1032">
        <v>1.6</v>
      </c>
      <c r="BH1032">
        <v>5</v>
      </c>
      <c r="BI1032">
        <v>8.5</v>
      </c>
      <c r="BJ1032">
        <v>8.6999999999999993</v>
      </c>
      <c r="BK1032">
        <v>1.6</v>
      </c>
    </row>
    <row r="1033" spans="1:63" x14ac:dyDescent="0.25">
      <c r="A1033">
        <v>13</v>
      </c>
      <c r="B1033" s="1">
        <v>13102</v>
      </c>
      <c r="C1033" t="s">
        <v>10680</v>
      </c>
      <c r="D1033" t="s">
        <v>1827</v>
      </c>
      <c r="E1033">
        <v>4</v>
      </c>
      <c r="F1033" t="s">
        <v>13369</v>
      </c>
      <c r="G1033">
        <v>220104005</v>
      </c>
      <c r="H1033">
        <v>220104</v>
      </c>
      <c r="I1033" t="s">
        <v>13768</v>
      </c>
      <c r="J1033" t="s">
        <v>10393</v>
      </c>
      <c r="K1033">
        <v>4</v>
      </c>
      <c r="L1033">
        <v>1.3</v>
      </c>
      <c r="M1033">
        <v>2.5</v>
      </c>
      <c r="N1033">
        <v>0</v>
      </c>
      <c r="O1033">
        <v>2.5</v>
      </c>
      <c r="P1033">
        <v>1.2</v>
      </c>
      <c r="Q1033">
        <v>0</v>
      </c>
      <c r="R1033">
        <v>0</v>
      </c>
      <c r="S1033">
        <v>0</v>
      </c>
      <c r="T1033">
        <v>0</v>
      </c>
      <c r="U1033">
        <v>0</v>
      </c>
      <c r="V1033">
        <v>1</v>
      </c>
      <c r="W1033">
        <v>0</v>
      </c>
      <c r="X1033">
        <v>0</v>
      </c>
      <c r="Y1033">
        <v>0</v>
      </c>
      <c r="Z1033">
        <v>0</v>
      </c>
      <c r="AA1033">
        <v>0</v>
      </c>
      <c r="AB1033">
        <v>0</v>
      </c>
      <c r="AC1033">
        <v>1</v>
      </c>
      <c r="AD1033">
        <v>0</v>
      </c>
      <c r="AE1033">
        <v>3.1</v>
      </c>
      <c r="AF1033">
        <v>0</v>
      </c>
      <c r="AG1033">
        <v>0</v>
      </c>
      <c r="AH1033">
        <v>0</v>
      </c>
      <c r="AI1033">
        <v>1</v>
      </c>
      <c r="AJ1033">
        <v>0</v>
      </c>
      <c r="AK1033">
        <v>0</v>
      </c>
      <c r="AL1033">
        <v>1.3</v>
      </c>
      <c r="AM1033">
        <v>1.3</v>
      </c>
      <c r="AN1033">
        <v>0</v>
      </c>
      <c r="AO1033">
        <v>0</v>
      </c>
      <c r="AP1033">
        <v>1</v>
      </c>
      <c r="AQ1033">
        <v>0</v>
      </c>
      <c r="AR1033">
        <v>3.2</v>
      </c>
      <c r="AS1033">
        <v>0</v>
      </c>
      <c r="AT1033">
        <v>0</v>
      </c>
      <c r="AU1033">
        <v>1.7</v>
      </c>
      <c r="AV1033">
        <v>1</v>
      </c>
      <c r="AW1033">
        <v>0</v>
      </c>
      <c r="AX1033">
        <v>0</v>
      </c>
      <c r="AY1033">
        <v>0</v>
      </c>
      <c r="AZ1033">
        <v>1.3</v>
      </c>
      <c r="BA1033">
        <v>1.2</v>
      </c>
      <c r="BB1033">
        <v>1.2</v>
      </c>
      <c r="BC1033">
        <v>1</v>
      </c>
      <c r="BD1033">
        <v>0</v>
      </c>
      <c r="BE1033">
        <v>0</v>
      </c>
      <c r="BF1033">
        <v>0</v>
      </c>
      <c r="BG1033">
        <v>0</v>
      </c>
      <c r="BH1033">
        <v>0</v>
      </c>
      <c r="BI1033">
        <v>1</v>
      </c>
      <c r="BJ1033">
        <v>1.7</v>
      </c>
      <c r="BK1033">
        <v>0</v>
      </c>
    </row>
    <row r="1034" spans="1:63" x14ac:dyDescent="0.25">
      <c r="A1034">
        <v>13</v>
      </c>
      <c r="B1034" s="1">
        <v>13103</v>
      </c>
      <c r="C1034" t="s">
        <v>10680</v>
      </c>
      <c r="D1034" t="s">
        <v>1830</v>
      </c>
      <c r="E1034">
        <v>1</v>
      </c>
      <c r="F1034" t="s">
        <v>13767</v>
      </c>
      <c r="G1034">
        <v>220104005</v>
      </c>
      <c r="H1034">
        <v>220104</v>
      </c>
      <c r="I1034" t="s">
        <v>13768</v>
      </c>
      <c r="J1034" t="s">
        <v>10393</v>
      </c>
      <c r="K1034">
        <v>1</v>
      </c>
      <c r="L1034">
        <v>1.4</v>
      </c>
      <c r="M1034">
        <v>0.7</v>
      </c>
      <c r="N1034">
        <v>3.4</v>
      </c>
      <c r="O1034">
        <v>1.4</v>
      </c>
      <c r="P1034">
        <v>1</v>
      </c>
      <c r="Q1034">
        <v>0</v>
      </c>
      <c r="R1034">
        <v>0.7</v>
      </c>
      <c r="S1034">
        <v>1.4</v>
      </c>
      <c r="T1034">
        <v>0</v>
      </c>
      <c r="U1034">
        <v>0</v>
      </c>
      <c r="V1034">
        <v>1</v>
      </c>
      <c r="W1034">
        <v>2.1</v>
      </c>
      <c r="X1034">
        <v>0</v>
      </c>
      <c r="Y1034">
        <v>2</v>
      </c>
      <c r="Z1034">
        <v>0.7</v>
      </c>
      <c r="AA1034">
        <v>1.4</v>
      </c>
      <c r="AB1034">
        <v>0.7</v>
      </c>
      <c r="AC1034">
        <v>2.1</v>
      </c>
      <c r="AD1034">
        <v>0.7</v>
      </c>
      <c r="AE1034">
        <v>0.8</v>
      </c>
      <c r="AF1034">
        <v>3.2</v>
      </c>
      <c r="AG1034">
        <v>2.4</v>
      </c>
      <c r="AH1034">
        <v>0</v>
      </c>
      <c r="AI1034">
        <v>1.7</v>
      </c>
      <c r="AJ1034">
        <v>0.9</v>
      </c>
      <c r="AK1034">
        <v>0</v>
      </c>
      <c r="AL1034">
        <v>0</v>
      </c>
      <c r="AM1034">
        <v>1.4</v>
      </c>
      <c r="AN1034">
        <v>1.4</v>
      </c>
      <c r="AO1034">
        <v>1.4</v>
      </c>
      <c r="AP1034">
        <v>0.7</v>
      </c>
      <c r="AQ1034">
        <v>2.1</v>
      </c>
      <c r="AR1034">
        <v>1.6</v>
      </c>
      <c r="AS1034">
        <v>0</v>
      </c>
      <c r="AT1034">
        <v>0.8</v>
      </c>
      <c r="AU1034">
        <v>1.7</v>
      </c>
      <c r="AV1034">
        <v>3.4</v>
      </c>
      <c r="AW1034">
        <v>0.9</v>
      </c>
      <c r="AX1034">
        <v>0</v>
      </c>
      <c r="AY1034">
        <v>1.4</v>
      </c>
      <c r="AZ1034">
        <v>0.7</v>
      </c>
      <c r="BA1034">
        <v>0.7</v>
      </c>
      <c r="BB1034">
        <v>1.4</v>
      </c>
      <c r="BC1034">
        <v>0.7</v>
      </c>
      <c r="BD1034">
        <v>2.1</v>
      </c>
      <c r="BE1034">
        <v>0</v>
      </c>
      <c r="BF1034">
        <v>0</v>
      </c>
      <c r="BG1034">
        <v>1.6</v>
      </c>
      <c r="BH1034">
        <v>0</v>
      </c>
      <c r="BI1034">
        <v>0.9</v>
      </c>
      <c r="BJ1034">
        <v>0</v>
      </c>
      <c r="BK1034">
        <v>0</v>
      </c>
    </row>
    <row r="1035" spans="1:63" x14ac:dyDescent="0.25">
      <c r="A1035">
        <v>13</v>
      </c>
      <c r="B1035" s="1">
        <v>13103</v>
      </c>
      <c r="C1035" t="s">
        <v>10680</v>
      </c>
      <c r="D1035" t="s">
        <v>1830</v>
      </c>
      <c r="E1035">
        <v>2</v>
      </c>
      <c r="F1035" t="s">
        <v>13769</v>
      </c>
      <c r="G1035">
        <v>220104005</v>
      </c>
      <c r="H1035">
        <v>220104</v>
      </c>
      <c r="I1035" t="s">
        <v>13768</v>
      </c>
      <c r="J1035" t="s">
        <v>10393</v>
      </c>
      <c r="K1035">
        <v>2</v>
      </c>
      <c r="L1035">
        <v>8.8000000000000007</v>
      </c>
      <c r="M1035">
        <v>2.7</v>
      </c>
      <c r="N1035">
        <v>8.9</v>
      </c>
      <c r="O1035">
        <v>9.6999999999999993</v>
      </c>
      <c r="P1035">
        <v>2.1</v>
      </c>
      <c r="Q1035">
        <v>3.5</v>
      </c>
      <c r="R1035">
        <v>7.8</v>
      </c>
      <c r="S1035">
        <v>6.3</v>
      </c>
      <c r="T1035">
        <v>5.6</v>
      </c>
      <c r="U1035">
        <v>1.6</v>
      </c>
      <c r="V1035">
        <v>4.2</v>
      </c>
      <c r="W1035">
        <v>8.6</v>
      </c>
      <c r="X1035">
        <v>4.2</v>
      </c>
      <c r="Y1035">
        <v>4.0999999999999996</v>
      </c>
      <c r="Z1035">
        <v>7.5</v>
      </c>
      <c r="AA1035">
        <v>4.0999999999999996</v>
      </c>
      <c r="AB1035">
        <v>6.2</v>
      </c>
      <c r="AC1035">
        <v>7</v>
      </c>
      <c r="AD1035">
        <v>3.5</v>
      </c>
      <c r="AE1035">
        <v>4.7</v>
      </c>
      <c r="AF1035">
        <v>4.8</v>
      </c>
      <c r="AG1035">
        <v>2.4</v>
      </c>
      <c r="AH1035">
        <v>3.3</v>
      </c>
      <c r="AI1035">
        <v>11</v>
      </c>
      <c r="AJ1035">
        <v>9.5</v>
      </c>
      <c r="AK1035">
        <v>4.9000000000000004</v>
      </c>
      <c r="AL1035">
        <v>7.5</v>
      </c>
      <c r="AM1035">
        <v>7.5</v>
      </c>
      <c r="AN1035">
        <v>4.8</v>
      </c>
      <c r="AO1035">
        <v>4.2</v>
      </c>
      <c r="AP1035">
        <v>9.1</v>
      </c>
      <c r="AQ1035">
        <v>7</v>
      </c>
      <c r="AR1035">
        <v>7.1</v>
      </c>
      <c r="AS1035">
        <v>5.6</v>
      </c>
      <c r="AT1035">
        <v>1.6</v>
      </c>
      <c r="AU1035">
        <v>9.1</v>
      </c>
      <c r="AV1035">
        <v>13.5</v>
      </c>
      <c r="AW1035">
        <v>5.2</v>
      </c>
      <c r="AX1035">
        <v>4.9000000000000004</v>
      </c>
      <c r="AY1035">
        <v>6.1</v>
      </c>
      <c r="AZ1035">
        <v>5.5</v>
      </c>
      <c r="BA1035">
        <v>4.0999999999999996</v>
      </c>
      <c r="BB1035">
        <v>4.8</v>
      </c>
      <c r="BC1035">
        <v>5.6</v>
      </c>
      <c r="BD1035">
        <v>5.6</v>
      </c>
      <c r="BE1035">
        <v>7.9</v>
      </c>
      <c r="BF1035">
        <v>8.8000000000000007</v>
      </c>
      <c r="BG1035">
        <v>7.4</v>
      </c>
      <c r="BH1035">
        <v>1.7</v>
      </c>
      <c r="BI1035">
        <v>6.8</v>
      </c>
      <c r="BJ1035">
        <v>9.6</v>
      </c>
      <c r="BK1035">
        <v>5.6</v>
      </c>
    </row>
    <row r="1036" spans="1:63" x14ac:dyDescent="0.25">
      <c r="A1036">
        <v>13</v>
      </c>
      <c r="B1036" s="1">
        <v>13103</v>
      </c>
      <c r="C1036" t="s">
        <v>10680</v>
      </c>
      <c r="D1036" t="s">
        <v>1830</v>
      </c>
      <c r="E1036">
        <v>3</v>
      </c>
      <c r="F1036" t="s">
        <v>13367</v>
      </c>
      <c r="G1036">
        <v>220104005</v>
      </c>
      <c r="H1036">
        <v>220104</v>
      </c>
      <c r="I1036" t="s">
        <v>13768</v>
      </c>
      <c r="J1036" t="s">
        <v>10393</v>
      </c>
      <c r="K1036">
        <v>3</v>
      </c>
      <c r="L1036">
        <v>7.5</v>
      </c>
      <c r="M1036">
        <v>2.1</v>
      </c>
      <c r="N1036">
        <v>6.2</v>
      </c>
      <c r="O1036">
        <v>8.3000000000000007</v>
      </c>
      <c r="P1036">
        <v>2.1</v>
      </c>
      <c r="Q1036">
        <v>3.5</v>
      </c>
      <c r="R1036">
        <v>7</v>
      </c>
      <c r="S1036">
        <v>4.8</v>
      </c>
      <c r="T1036">
        <v>5.6</v>
      </c>
      <c r="U1036">
        <v>1.6</v>
      </c>
      <c r="V1036">
        <v>4.2</v>
      </c>
      <c r="W1036">
        <v>6</v>
      </c>
      <c r="X1036">
        <v>4.2</v>
      </c>
      <c r="Y1036">
        <v>4.0999999999999996</v>
      </c>
      <c r="Z1036">
        <v>7.5</v>
      </c>
      <c r="AA1036">
        <v>4.0999999999999996</v>
      </c>
      <c r="AB1036">
        <v>6.2</v>
      </c>
      <c r="AC1036">
        <v>7</v>
      </c>
      <c r="AD1036">
        <v>3.5</v>
      </c>
      <c r="AE1036">
        <v>3.9</v>
      </c>
      <c r="AF1036">
        <v>1.6</v>
      </c>
      <c r="AG1036">
        <v>0.8</v>
      </c>
      <c r="AH1036">
        <v>3.3</v>
      </c>
      <c r="AI1036">
        <v>9.3000000000000007</v>
      </c>
      <c r="AJ1036">
        <v>7.7</v>
      </c>
      <c r="AK1036">
        <v>4.9000000000000004</v>
      </c>
      <c r="AL1036">
        <v>7.5</v>
      </c>
      <c r="AM1036">
        <v>6.2</v>
      </c>
      <c r="AN1036">
        <v>3.4</v>
      </c>
      <c r="AO1036">
        <v>2.8</v>
      </c>
      <c r="AP1036">
        <v>8.4</v>
      </c>
      <c r="AQ1036">
        <v>4.9000000000000004</v>
      </c>
      <c r="AR1036">
        <v>5.5</v>
      </c>
      <c r="AS1036">
        <v>5.6</v>
      </c>
      <c r="AT1036">
        <v>0.8</v>
      </c>
      <c r="AU1036">
        <v>7.5</v>
      </c>
      <c r="AV1036">
        <v>9.3000000000000007</v>
      </c>
      <c r="AW1036">
        <v>4.3</v>
      </c>
      <c r="AX1036">
        <v>4.9000000000000004</v>
      </c>
      <c r="AY1036">
        <v>5.4</v>
      </c>
      <c r="AZ1036">
        <v>4.8</v>
      </c>
      <c r="BA1036">
        <v>3.4</v>
      </c>
      <c r="BB1036">
        <v>3.5</v>
      </c>
      <c r="BC1036">
        <v>4.9000000000000004</v>
      </c>
      <c r="BD1036">
        <v>3.5</v>
      </c>
      <c r="BE1036">
        <v>7.9</v>
      </c>
      <c r="BF1036">
        <v>8.8000000000000007</v>
      </c>
      <c r="BG1036">
        <v>5.7</v>
      </c>
      <c r="BH1036">
        <v>1.7</v>
      </c>
      <c r="BI1036">
        <v>5.0999999999999996</v>
      </c>
      <c r="BJ1036">
        <v>9.6</v>
      </c>
      <c r="BK1036">
        <v>5.6</v>
      </c>
    </row>
    <row r="1037" spans="1:63" x14ac:dyDescent="0.25">
      <c r="A1037">
        <v>13</v>
      </c>
      <c r="B1037" s="1">
        <v>13103</v>
      </c>
      <c r="C1037" t="s">
        <v>10680</v>
      </c>
      <c r="D1037" t="s">
        <v>1830</v>
      </c>
      <c r="E1037">
        <v>4</v>
      </c>
      <c r="F1037" t="s">
        <v>13369</v>
      </c>
      <c r="G1037">
        <v>220104005</v>
      </c>
      <c r="H1037">
        <v>220104</v>
      </c>
      <c r="I1037" t="s">
        <v>13768</v>
      </c>
      <c r="J1037" t="s">
        <v>10393</v>
      </c>
      <c r="K1037">
        <v>4</v>
      </c>
      <c r="L1037">
        <v>1.4</v>
      </c>
      <c r="M1037">
        <v>0.7</v>
      </c>
      <c r="N1037">
        <v>2.8</v>
      </c>
      <c r="O1037">
        <v>1.4</v>
      </c>
      <c r="P1037">
        <v>1</v>
      </c>
      <c r="Q1037">
        <v>0</v>
      </c>
      <c r="R1037">
        <v>0.8</v>
      </c>
      <c r="S1037">
        <v>1.6</v>
      </c>
      <c r="T1037">
        <v>0</v>
      </c>
      <c r="U1037">
        <v>0</v>
      </c>
      <c r="V1037">
        <v>1</v>
      </c>
      <c r="W1037">
        <v>2.6</v>
      </c>
      <c r="X1037">
        <v>0</v>
      </c>
      <c r="Y1037">
        <v>2</v>
      </c>
      <c r="Z1037">
        <v>0.7</v>
      </c>
      <c r="AA1037">
        <v>1.4</v>
      </c>
      <c r="AB1037">
        <v>0.7</v>
      </c>
      <c r="AC1037">
        <v>2.1</v>
      </c>
      <c r="AD1037">
        <v>0.7</v>
      </c>
      <c r="AE1037">
        <v>0.8</v>
      </c>
      <c r="AF1037">
        <v>3.2</v>
      </c>
      <c r="AG1037">
        <v>1.6</v>
      </c>
      <c r="AH1037">
        <v>0</v>
      </c>
      <c r="AI1037">
        <v>1.7</v>
      </c>
      <c r="AJ1037">
        <v>1.7</v>
      </c>
      <c r="AK1037">
        <v>0</v>
      </c>
      <c r="AL1037">
        <v>0</v>
      </c>
      <c r="AM1037">
        <v>1.4</v>
      </c>
      <c r="AN1037">
        <v>1.4</v>
      </c>
      <c r="AO1037">
        <v>1.4</v>
      </c>
      <c r="AP1037">
        <v>0.7</v>
      </c>
      <c r="AQ1037">
        <v>2.1</v>
      </c>
      <c r="AR1037">
        <v>1.6</v>
      </c>
      <c r="AS1037">
        <v>0</v>
      </c>
      <c r="AT1037">
        <v>0.8</v>
      </c>
      <c r="AU1037">
        <v>1.7</v>
      </c>
      <c r="AV1037">
        <v>4.2</v>
      </c>
      <c r="AW1037">
        <v>0.9</v>
      </c>
      <c r="AX1037">
        <v>0</v>
      </c>
      <c r="AY1037">
        <v>0.7</v>
      </c>
      <c r="AZ1037">
        <v>0.7</v>
      </c>
      <c r="BA1037">
        <v>0.7</v>
      </c>
      <c r="BB1037">
        <v>1.4</v>
      </c>
      <c r="BC1037">
        <v>0.7</v>
      </c>
      <c r="BD1037">
        <v>2.1</v>
      </c>
      <c r="BE1037">
        <v>0</v>
      </c>
      <c r="BF1037">
        <v>0</v>
      </c>
      <c r="BG1037">
        <v>1.6</v>
      </c>
      <c r="BH1037">
        <v>0</v>
      </c>
      <c r="BI1037">
        <v>1.7</v>
      </c>
      <c r="BJ1037">
        <v>0</v>
      </c>
      <c r="BK1037">
        <v>0</v>
      </c>
    </row>
    <row r="1038" spans="1:63" x14ac:dyDescent="0.25">
      <c r="A1038">
        <v>13</v>
      </c>
      <c r="B1038" s="1">
        <v>13104</v>
      </c>
      <c r="C1038" t="s">
        <v>10680</v>
      </c>
      <c r="D1038" t="s">
        <v>1833</v>
      </c>
      <c r="E1038">
        <v>1</v>
      </c>
      <c r="F1038" t="s">
        <v>13767</v>
      </c>
      <c r="G1038">
        <v>220104005</v>
      </c>
      <c r="H1038">
        <v>220104</v>
      </c>
      <c r="I1038" t="s">
        <v>13768</v>
      </c>
      <c r="J1038" t="s">
        <v>10393</v>
      </c>
      <c r="K1038">
        <v>1</v>
      </c>
      <c r="L1038">
        <v>0.7</v>
      </c>
      <c r="M1038">
        <v>1.4</v>
      </c>
      <c r="N1038">
        <v>0.7</v>
      </c>
      <c r="O1038">
        <v>1.5</v>
      </c>
      <c r="P1038">
        <v>0.7</v>
      </c>
      <c r="Q1038">
        <v>0</v>
      </c>
      <c r="R1038">
        <v>0.7</v>
      </c>
      <c r="S1038">
        <v>0.7</v>
      </c>
      <c r="T1038">
        <v>0.8</v>
      </c>
      <c r="U1038">
        <v>0.7</v>
      </c>
      <c r="V1038">
        <v>1.5</v>
      </c>
      <c r="W1038">
        <v>0</v>
      </c>
      <c r="X1038">
        <v>0</v>
      </c>
      <c r="Y1038">
        <v>0.7</v>
      </c>
      <c r="Z1038">
        <v>1.4</v>
      </c>
      <c r="AA1038">
        <v>0</v>
      </c>
      <c r="AB1038">
        <v>0.7</v>
      </c>
      <c r="AC1038">
        <v>1</v>
      </c>
      <c r="AD1038">
        <v>0.7</v>
      </c>
      <c r="AE1038">
        <v>0</v>
      </c>
      <c r="AF1038">
        <v>0</v>
      </c>
      <c r="AG1038">
        <v>2.1</v>
      </c>
      <c r="AH1038">
        <v>0</v>
      </c>
      <c r="AI1038">
        <v>1</v>
      </c>
      <c r="AJ1038">
        <v>0</v>
      </c>
      <c r="AK1038">
        <v>0</v>
      </c>
      <c r="AL1038">
        <v>0.7</v>
      </c>
      <c r="AM1038">
        <v>0.7</v>
      </c>
      <c r="AN1038">
        <v>1.5</v>
      </c>
      <c r="AO1038">
        <v>1.5</v>
      </c>
      <c r="AP1038">
        <v>1</v>
      </c>
      <c r="AQ1038">
        <v>0</v>
      </c>
      <c r="AR1038">
        <v>0</v>
      </c>
      <c r="AS1038">
        <v>0</v>
      </c>
      <c r="AT1038">
        <v>0</v>
      </c>
      <c r="AU1038">
        <v>0</v>
      </c>
      <c r="AV1038">
        <v>1</v>
      </c>
      <c r="AW1038">
        <v>0</v>
      </c>
      <c r="AX1038">
        <v>0</v>
      </c>
      <c r="AY1038">
        <v>0</v>
      </c>
      <c r="AZ1038">
        <v>0</v>
      </c>
      <c r="BA1038">
        <v>2.2000000000000002</v>
      </c>
      <c r="BB1038">
        <v>0.7</v>
      </c>
      <c r="BC1038">
        <v>1</v>
      </c>
      <c r="BD1038">
        <v>0.7</v>
      </c>
      <c r="BE1038">
        <v>1</v>
      </c>
      <c r="BF1038">
        <v>1</v>
      </c>
      <c r="BG1038">
        <v>1.1000000000000001</v>
      </c>
      <c r="BH1038">
        <v>0</v>
      </c>
      <c r="BI1038">
        <v>1</v>
      </c>
      <c r="BJ1038">
        <v>0</v>
      </c>
      <c r="BK1038">
        <v>1.1000000000000001</v>
      </c>
    </row>
    <row r="1039" spans="1:63" x14ac:dyDescent="0.25">
      <c r="A1039">
        <v>13</v>
      </c>
      <c r="B1039" s="1">
        <v>13104</v>
      </c>
      <c r="C1039" t="s">
        <v>10680</v>
      </c>
      <c r="D1039" t="s">
        <v>1833</v>
      </c>
      <c r="E1039">
        <v>2</v>
      </c>
      <c r="F1039" t="s">
        <v>13769</v>
      </c>
      <c r="G1039">
        <v>220104005</v>
      </c>
      <c r="H1039">
        <v>220104</v>
      </c>
      <c r="I1039" t="s">
        <v>13768</v>
      </c>
      <c r="J1039" t="s">
        <v>10393</v>
      </c>
      <c r="K1039">
        <v>2</v>
      </c>
      <c r="L1039">
        <v>8.6</v>
      </c>
      <c r="M1039">
        <v>2.9</v>
      </c>
      <c r="N1039">
        <v>5.8</v>
      </c>
      <c r="O1039">
        <v>6.6</v>
      </c>
      <c r="P1039">
        <v>6.6</v>
      </c>
      <c r="Q1039">
        <v>3.7</v>
      </c>
      <c r="R1039">
        <v>5</v>
      </c>
      <c r="S1039">
        <v>2.1</v>
      </c>
      <c r="T1039">
        <v>4.2</v>
      </c>
      <c r="U1039">
        <v>6.5</v>
      </c>
      <c r="V1039">
        <v>5.6</v>
      </c>
      <c r="W1039">
        <v>5.8</v>
      </c>
      <c r="X1039">
        <v>7.9</v>
      </c>
      <c r="Y1039">
        <v>7.2</v>
      </c>
      <c r="Z1039">
        <v>6.5</v>
      </c>
      <c r="AA1039">
        <v>6.5</v>
      </c>
      <c r="AB1039">
        <v>7.3</v>
      </c>
      <c r="AC1039">
        <v>0.7</v>
      </c>
      <c r="AD1039">
        <v>2.2000000000000002</v>
      </c>
      <c r="AE1039">
        <v>6</v>
      </c>
      <c r="AF1039">
        <v>2.1</v>
      </c>
      <c r="AG1039">
        <v>5.3</v>
      </c>
      <c r="AH1039">
        <v>4.4000000000000004</v>
      </c>
      <c r="AI1039">
        <v>3.4</v>
      </c>
      <c r="AJ1039">
        <v>4.7</v>
      </c>
      <c r="AK1039">
        <v>2.2000000000000002</v>
      </c>
      <c r="AL1039">
        <v>5</v>
      </c>
      <c r="AM1039">
        <v>5.0999999999999996</v>
      </c>
      <c r="AN1039">
        <v>10.199999999999999</v>
      </c>
      <c r="AO1039">
        <v>4.4000000000000004</v>
      </c>
      <c r="AP1039">
        <v>2.2000000000000002</v>
      </c>
      <c r="AQ1039">
        <v>1.5</v>
      </c>
      <c r="AR1039">
        <v>3</v>
      </c>
      <c r="AS1039">
        <v>3.1</v>
      </c>
      <c r="AT1039">
        <v>6.4</v>
      </c>
      <c r="AU1039">
        <v>5.5</v>
      </c>
      <c r="AV1039">
        <v>11.4</v>
      </c>
      <c r="AW1039">
        <v>5.9</v>
      </c>
      <c r="AX1039">
        <v>2.2000000000000002</v>
      </c>
      <c r="AY1039">
        <v>4.3</v>
      </c>
      <c r="AZ1039">
        <v>6.5</v>
      </c>
      <c r="BA1039">
        <v>7.3</v>
      </c>
      <c r="BB1039">
        <v>5.8</v>
      </c>
      <c r="BC1039">
        <v>5.0999999999999996</v>
      </c>
      <c r="BD1039">
        <v>2.2000000000000002</v>
      </c>
      <c r="BE1039">
        <v>7.1</v>
      </c>
      <c r="BF1039">
        <v>6.3</v>
      </c>
      <c r="BG1039">
        <v>3.2</v>
      </c>
      <c r="BH1039">
        <v>6.7</v>
      </c>
      <c r="BI1039">
        <v>12.6</v>
      </c>
      <c r="BJ1039">
        <v>16.600000000000001</v>
      </c>
      <c r="BK1039">
        <v>4.2</v>
      </c>
    </row>
    <row r="1040" spans="1:63" x14ac:dyDescent="0.25">
      <c r="A1040">
        <v>13</v>
      </c>
      <c r="B1040" s="1">
        <v>13104</v>
      </c>
      <c r="C1040" t="s">
        <v>10680</v>
      </c>
      <c r="D1040" t="s">
        <v>1833</v>
      </c>
      <c r="E1040">
        <v>3</v>
      </c>
      <c r="F1040" t="s">
        <v>13367</v>
      </c>
      <c r="G1040">
        <v>220104005</v>
      </c>
      <c r="H1040">
        <v>220104</v>
      </c>
      <c r="I1040" t="s">
        <v>13768</v>
      </c>
      <c r="J1040" t="s">
        <v>10393</v>
      </c>
      <c r="K1040">
        <v>3</v>
      </c>
      <c r="L1040">
        <v>7.9</v>
      </c>
      <c r="M1040">
        <v>1.4</v>
      </c>
      <c r="N1040">
        <v>5.0999999999999996</v>
      </c>
      <c r="O1040">
        <v>5.0999999999999996</v>
      </c>
      <c r="P1040">
        <v>5.9</v>
      </c>
      <c r="Q1040">
        <v>3.7</v>
      </c>
      <c r="R1040">
        <v>4</v>
      </c>
      <c r="S1040">
        <v>1</v>
      </c>
      <c r="T1040">
        <v>3.2</v>
      </c>
      <c r="U1040">
        <v>5.4</v>
      </c>
      <c r="V1040">
        <v>4.5</v>
      </c>
      <c r="W1040">
        <v>5.8</v>
      </c>
      <c r="X1040">
        <v>7.9</v>
      </c>
      <c r="Y1040">
        <v>7.2</v>
      </c>
      <c r="Z1040">
        <v>6.5</v>
      </c>
      <c r="AA1040">
        <v>6.5</v>
      </c>
      <c r="AB1040">
        <v>7.3</v>
      </c>
      <c r="AC1040">
        <v>0.7</v>
      </c>
      <c r="AD1040">
        <v>2.2000000000000002</v>
      </c>
      <c r="AE1040">
        <v>6</v>
      </c>
      <c r="AF1040">
        <v>2.1</v>
      </c>
      <c r="AG1040">
        <v>3.2</v>
      </c>
      <c r="AH1040">
        <v>4.4000000000000004</v>
      </c>
      <c r="AI1040">
        <v>3.4</v>
      </c>
      <c r="AJ1040">
        <v>4.7</v>
      </c>
      <c r="AK1040">
        <v>2.2000000000000002</v>
      </c>
      <c r="AL1040">
        <v>4.3</v>
      </c>
      <c r="AM1040">
        <v>4.3</v>
      </c>
      <c r="AN1040">
        <v>8.6999999999999993</v>
      </c>
      <c r="AO1040">
        <v>2.9</v>
      </c>
      <c r="AP1040">
        <v>2.2000000000000002</v>
      </c>
      <c r="AQ1040">
        <v>1.5</v>
      </c>
      <c r="AR1040">
        <v>3</v>
      </c>
      <c r="AS1040">
        <v>3.1</v>
      </c>
      <c r="AT1040">
        <v>6.4</v>
      </c>
      <c r="AU1040">
        <v>5.5</v>
      </c>
      <c r="AV1040">
        <v>11.4</v>
      </c>
      <c r="AW1040">
        <v>5.9</v>
      </c>
      <c r="AX1040">
        <v>2.2000000000000002</v>
      </c>
      <c r="AY1040">
        <v>4.3</v>
      </c>
      <c r="AZ1040">
        <v>6.5</v>
      </c>
      <c r="BA1040">
        <v>5.8</v>
      </c>
      <c r="BB1040">
        <v>5.0999999999999996</v>
      </c>
      <c r="BC1040">
        <v>5.0999999999999996</v>
      </c>
      <c r="BD1040">
        <v>1.5</v>
      </c>
      <c r="BE1040">
        <v>6.1</v>
      </c>
      <c r="BF1040">
        <v>5.2</v>
      </c>
      <c r="BG1040">
        <v>2.2000000000000002</v>
      </c>
      <c r="BH1040">
        <v>6.7</v>
      </c>
      <c r="BI1040">
        <v>12.6</v>
      </c>
      <c r="BJ1040">
        <v>16.600000000000001</v>
      </c>
      <c r="BK1040">
        <v>3.2</v>
      </c>
    </row>
    <row r="1041" spans="1:63" x14ac:dyDescent="0.25">
      <c r="A1041">
        <v>13</v>
      </c>
      <c r="B1041" s="1">
        <v>13104</v>
      </c>
      <c r="C1041" t="s">
        <v>10680</v>
      </c>
      <c r="D1041" t="s">
        <v>1833</v>
      </c>
      <c r="E1041">
        <v>4</v>
      </c>
      <c r="F1041" t="s">
        <v>13369</v>
      </c>
      <c r="G1041">
        <v>220104005</v>
      </c>
      <c r="H1041">
        <v>220104</v>
      </c>
      <c r="I1041" t="s">
        <v>13768</v>
      </c>
      <c r="J1041" t="s">
        <v>10393</v>
      </c>
      <c r="K1041">
        <v>4</v>
      </c>
      <c r="L1041">
        <v>0.7</v>
      </c>
      <c r="M1041">
        <v>1.4</v>
      </c>
      <c r="N1041">
        <v>0.7</v>
      </c>
      <c r="O1041">
        <v>1.5</v>
      </c>
      <c r="P1041">
        <v>0.7</v>
      </c>
      <c r="Q1041">
        <v>0</v>
      </c>
      <c r="R1041">
        <v>1</v>
      </c>
      <c r="S1041">
        <v>1</v>
      </c>
      <c r="T1041">
        <v>1.1000000000000001</v>
      </c>
      <c r="U1041">
        <v>1.1000000000000001</v>
      </c>
      <c r="V1041">
        <v>1.1000000000000001</v>
      </c>
      <c r="W1041">
        <v>0</v>
      </c>
      <c r="X1041">
        <v>0</v>
      </c>
      <c r="Y1041">
        <v>0.7</v>
      </c>
      <c r="Z1041">
        <v>1.4</v>
      </c>
      <c r="AA1041">
        <v>0</v>
      </c>
      <c r="AB1041">
        <v>0.7</v>
      </c>
      <c r="AC1041">
        <v>1</v>
      </c>
      <c r="AD1041">
        <v>0.7</v>
      </c>
      <c r="AE1041">
        <v>0</v>
      </c>
      <c r="AF1041">
        <v>0</v>
      </c>
      <c r="AG1041">
        <v>2.1</v>
      </c>
      <c r="AH1041">
        <v>0</v>
      </c>
      <c r="AI1041">
        <v>1</v>
      </c>
      <c r="AJ1041">
        <v>0</v>
      </c>
      <c r="AK1041">
        <v>0</v>
      </c>
      <c r="AL1041">
        <v>0.7</v>
      </c>
      <c r="AM1041">
        <v>0.7</v>
      </c>
      <c r="AN1041">
        <v>1.5</v>
      </c>
      <c r="AO1041">
        <v>1.5</v>
      </c>
      <c r="AP1041">
        <v>1</v>
      </c>
      <c r="AQ1041">
        <v>0</v>
      </c>
      <c r="AR1041">
        <v>0</v>
      </c>
      <c r="AS1041">
        <v>0</v>
      </c>
      <c r="AT1041">
        <v>0</v>
      </c>
      <c r="AU1041">
        <v>0</v>
      </c>
      <c r="AV1041">
        <v>1</v>
      </c>
      <c r="AW1041">
        <v>0</v>
      </c>
      <c r="AX1041">
        <v>0</v>
      </c>
      <c r="AY1041">
        <v>0</v>
      </c>
      <c r="AZ1041">
        <v>0</v>
      </c>
      <c r="BA1041">
        <v>1.5</v>
      </c>
      <c r="BB1041">
        <v>0.7</v>
      </c>
      <c r="BC1041">
        <v>1</v>
      </c>
      <c r="BD1041">
        <v>0.7</v>
      </c>
      <c r="BE1041">
        <v>1</v>
      </c>
      <c r="BF1041">
        <v>1</v>
      </c>
      <c r="BG1041">
        <v>1.1000000000000001</v>
      </c>
      <c r="BH1041">
        <v>0</v>
      </c>
      <c r="BI1041">
        <v>1</v>
      </c>
      <c r="BJ1041">
        <v>0</v>
      </c>
      <c r="BK1041">
        <v>1.1000000000000001</v>
      </c>
    </row>
    <row r="1042" spans="1:63" x14ac:dyDescent="0.25">
      <c r="A1042">
        <v>13</v>
      </c>
      <c r="B1042" s="1">
        <v>13105</v>
      </c>
      <c r="C1042" t="s">
        <v>10680</v>
      </c>
      <c r="D1042" t="s">
        <v>1836</v>
      </c>
      <c r="E1042">
        <v>1</v>
      </c>
      <c r="F1042" t="s">
        <v>13767</v>
      </c>
      <c r="G1042">
        <v>220104005</v>
      </c>
      <c r="H1042">
        <v>220104</v>
      </c>
      <c r="I1042" t="s">
        <v>13768</v>
      </c>
      <c r="J1042" t="s">
        <v>10393</v>
      </c>
      <c r="K1042">
        <v>1</v>
      </c>
      <c r="L1042">
        <v>0.6</v>
      </c>
      <c r="M1042">
        <v>0.6</v>
      </c>
      <c r="N1042">
        <v>0</v>
      </c>
      <c r="O1042">
        <v>1.7</v>
      </c>
      <c r="P1042">
        <v>1</v>
      </c>
      <c r="Q1042">
        <v>0</v>
      </c>
      <c r="R1042">
        <v>0</v>
      </c>
      <c r="S1042">
        <v>1.2</v>
      </c>
      <c r="T1042">
        <v>0.6</v>
      </c>
      <c r="U1042">
        <v>0.6</v>
      </c>
      <c r="V1042">
        <v>1.2</v>
      </c>
      <c r="W1042">
        <v>0.6</v>
      </c>
      <c r="X1042">
        <v>0</v>
      </c>
      <c r="Y1042">
        <v>0</v>
      </c>
      <c r="Z1042">
        <v>0</v>
      </c>
      <c r="AA1042">
        <v>0</v>
      </c>
      <c r="AB1042">
        <v>0</v>
      </c>
      <c r="AC1042">
        <v>0.6</v>
      </c>
      <c r="AD1042">
        <v>1.2</v>
      </c>
      <c r="AE1042">
        <v>0</v>
      </c>
      <c r="AF1042">
        <v>0</v>
      </c>
      <c r="AG1042">
        <v>0</v>
      </c>
      <c r="AH1042">
        <v>0.6</v>
      </c>
      <c r="AI1042">
        <v>0.6</v>
      </c>
      <c r="AJ1042">
        <v>0</v>
      </c>
      <c r="AK1042">
        <v>0</v>
      </c>
      <c r="AL1042">
        <v>1.7</v>
      </c>
      <c r="AM1042">
        <v>1.1000000000000001</v>
      </c>
      <c r="AN1042">
        <v>0.6</v>
      </c>
      <c r="AO1042">
        <v>0</v>
      </c>
      <c r="AP1042">
        <v>1</v>
      </c>
      <c r="AQ1042">
        <v>0.6</v>
      </c>
      <c r="AR1042">
        <v>1.2</v>
      </c>
      <c r="AS1042">
        <v>1.2</v>
      </c>
      <c r="AT1042">
        <v>0.6</v>
      </c>
      <c r="AU1042">
        <v>0</v>
      </c>
      <c r="AV1042">
        <v>0.7</v>
      </c>
      <c r="AW1042">
        <v>0</v>
      </c>
      <c r="AX1042">
        <v>0.6</v>
      </c>
      <c r="AY1042">
        <v>0</v>
      </c>
      <c r="AZ1042">
        <v>0.6</v>
      </c>
      <c r="BA1042">
        <v>0</v>
      </c>
      <c r="BB1042">
        <v>0.6</v>
      </c>
      <c r="BC1042">
        <v>1</v>
      </c>
      <c r="BD1042">
        <v>0.6</v>
      </c>
      <c r="BE1042">
        <v>2.5</v>
      </c>
      <c r="BF1042">
        <v>0</v>
      </c>
      <c r="BG1042">
        <v>0.6</v>
      </c>
      <c r="BH1042">
        <v>0</v>
      </c>
      <c r="BI1042">
        <v>0.7</v>
      </c>
      <c r="BJ1042">
        <v>0.7</v>
      </c>
      <c r="BK1042">
        <v>0.6</v>
      </c>
    </row>
    <row r="1043" spans="1:63" x14ac:dyDescent="0.25">
      <c r="A1043">
        <v>13</v>
      </c>
      <c r="B1043" s="1">
        <v>13105</v>
      </c>
      <c r="C1043" t="s">
        <v>10680</v>
      </c>
      <c r="D1043" t="s">
        <v>1836</v>
      </c>
      <c r="E1043">
        <v>2</v>
      </c>
      <c r="F1043" t="s">
        <v>13769</v>
      </c>
      <c r="G1043">
        <v>220104005</v>
      </c>
      <c r="H1043">
        <v>220104</v>
      </c>
      <c r="I1043" t="s">
        <v>13768</v>
      </c>
      <c r="J1043" t="s">
        <v>10393</v>
      </c>
      <c r="K1043">
        <v>2</v>
      </c>
      <c r="L1043">
        <v>4.5</v>
      </c>
      <c r="M1043">
        <v>5.0999999999999996</v>
      </c>
      <c r="N1043">
        <v>3.4</v>
      </c>
      <c r="O1043">
        <v>4</v>
      </c>
      <c r="P1043">
        <v>2.9</v>
      </c>
      <c r="Q1043">
        <v>0</v>
      </c>
      <c r="R1043">
        <v>4.9000000000000004</v>
      </c>
      <c r="S1043">
        <v>6.2</v>
      </c>
      <c r="T1043">
        <v>6.9</v>
      </c>
      <c r="U1043">
        <v>1.3</v>
      </c>
      <c r="V1043">
        <v>6.5</v>
      </c>
      <c r="W1043">
        <v>4.5999999999999996</v>
      </c>
      <c r="X1043">
        <v>7.6</v>
      </c>
      <c r="Y1043">
        <v>6.2</v>
      </c>
      <c r="Z1043">
        <v>7.9</v>
      </c>
      <c r="AA1043">
        <v>4.5999999999999996</v>
      </c>
      <c r="AB1043">
        <v>6.3</v>
      </c>
      <c r="AC1043">
        <v>6.3</v>
      </c>
      <c r="AD1043">
        <v>5.2</v>
      </c>
      <c r="AE1043">
        <v>6.8</v>
      </c>
      <c r="AF1043">
        <v>6.2</v>
      </c>
      <c r="AG1043">
        <v>2.5</v>
      </c>
      <c r="AH1043">
        <v>3.2</v>
      </c>
      <c r="AI1043">
        <v>5.2</v>
      </c>
      <c r="AJ1043">
        <v>7.2</v>
      </c>
      <c r="AK1043">
        <v>0.6</v>
      </c>
      <c r="AL1043">
        <v>5.0999999999999996</v>
      </c>
      <c r="AM1043">
        <v>3.4</v>
      </c>
      <c r="AN1043">
        <v>2.2999999999999998</v>
      </c>
      <c r="AO1043">
        <v>2.9</v>
      </c>
      <c r="AP1043">
        <v>4.5999999999999996</v>
      </c>
      <c r="AQ1043">
        <v>5.8</v>
      </c>
      <c r="AR1043">
        <v>5.5</v>
      </c>
      <c r="AS1043">
        <v>3.7</v>
      </c>
      <c r="AT1043">
        <v>1.9</v>
      </c>
      <c r="AU1043">
        <v>3.2</v>
      </c>
      <c r="AV1043">
        <v>6.5</v>
      </c>
      <c r="AW1043">
        <v>5.3</v>
      </c>
      <c r="AX1043">
        <v>4.7</v>
      </c>
      <c r="AY1043">
        <v>5.6</v>
      </c>
      <c r="AZ1043">
        <v>2.2999999999999998</v>
      </c>
      <c r="BA1043">
        <v>2.2999999999999998</v>
      </c>
      <c r="BB1043">
        <v>4</v>
      </c>
      <c r="BC1043">
        <v>2.9</v>
      </c>
      <c r="BD1043">
        <v>4.5999999999999996</v>
      </c>
      <c r="BE1043">
        <v>6.8</v>
      </c>
      <c r="BF1043">
        <v>1.2</v>
      </c>
      <c r="BG1043">
        <v>6.3</v>
      </c>
      <c r="BH1043">
        <v>1.3</v>
      </c>
      <c r="BI1043">
        <v>4.5999999999999996</v>
      </c>
      <c r="BJ1043">
        <v>6.6</v>
      </c>
      <c r="BK1043">
        <v>6.9</v>
      </c>
    </row>
    <row r="1044" spans="1:63" x14ac:dyDescent="0.25">
      <c r="A1044">
        <v>13</v>
      </c>
      <c r="B1044" s="1">
        <v>13105</v>
      </c>
      <c r="C1044" t="s">
        <v>10680</v>
      </c>
      <c r="D1044" t="s">
        <v>1836</v>
      </c>
      <c r="E1044">
        <v>3</v>
      </c>
      <c r="F1044" t="s">
        <v>13367</v>
      </c>
      <c r="G1044">
        <v>220104005</v>
      </c>
      <c r="H1044">
        <v>220104</v>
      </c>
      <c r="I1044" t="s">
        <v>13768</v>
      </c>
      <c r="J1044" t="s">
        <v>10393</v>
      </c>
      <c r="K1044">
        <v>3</v>
      </c>
      <c r="L1044">
        <v>4</v>
      </c>
      <c r="M1044">
        <v>4.5</v>
      </c>
      <c r="N1044">
        <v>3.4</v>
      </c>
      <c r="O1044">
        <v>2.2999999999999998</v>
      </c>
      <c r="P1044">
        <v>2.9</v>
      </c>
      <c r="Q1044">
        <v>0</v>
      </c>
      <c r="R1044">
        <v>4.9000000000000004</v>
      </c>
      <c r="S1044">
        <v>5</v>
      </c>
      <c r="T1044">
        <v>6.3</v>
      </c>
      <c r="U1044">
        <v>0.6</v>
      </c>
      <c r="V1044">
        <v>5.8</v>
      </c>
      <c r="W1044">
        <v>3.9</v>
      </c>
      <c r="X1044">
        <v>7.6</v>
      </c>
      <c r="Y1044">
        <v>6.2</v>
      </c>
      <c r="Z1044">
        <v>7.9</v>
      </c>
      <c r="AA1044">
        <v>4.5999999999999996</v>
      </c>
      <c r="AB1044">
        <v>6.3</v>
      </c>
      <c r="AC1044">
        <v>6.3</v>
      </c>
      <c r="AD1044">
        <v>5.2</v>
      </c>
      <c r="AE1044">
        <v>6.8</v>
      </c>
      <c r="AF1044">
        <v>6.2</v>
      </c>
      <c r="AG1044">
        <v>2.5</v>
      </c>
      <c r="AH1044">
        <v>2.6</v>
      </c>
      <c r="AI1044">
        <v>4.5</v>
      </c>
      <c r="AJ1044">
        <v>7.2</v>
      </c>
      <c r="AK1044">
        <v>0.6</v>
      </c>
      <c r="AL1044">
        <v>3.4</v>
      </c>
      <c r="AM1044">
        <v>2.2999999999999998</v>
      </c>
      <c r="AN1044">
        <v>1.7</v>
      </c>
      <c r="AO1044">
        <v>2.9</v>
      </c>
      <c r="AP1044">
        <v>4.5999999999999996</v>
      </c>
      <c r="AQ1044">
        <v>5.2</v>
      </c>
      <c r="AR1044">
        <v>4.3</v>
      </c>
      <c r="AS1044">
        <v>2.5</v>
      </c>
      <c r="AT1044">
        <v>1.3</v>
      </c>
      <c r="AU1044">
        <v>3.2</v>
      </c>
      <c r="AV1044">
        <v>5.9</v>
      </c>
      <c r="AW1044">
        <v>5.3</v>
      </c>
      <c r="AX1044">
        <v>4.0999999999999996</v>
      </c>
      <c r="AY1044">
        <v>5.6</v>
      </c>
      <c r="AZ1044">
        <v>1.7</v>
      </c>
      <c r="BA1044">
        <v>2.2999999999999998</v>
      </c>
      <c r="BB1044">
        <v>3.4</v>
      </c>
      <c r="BC1044">
        <v>2.9</v>
      </c>
      <c r="BD1044">
        <v>4</v>
      </c>
      <c r="BE1044">
        <v>4.3</v>
      </c>
      <c r="BF1044">
        <v>1.2</v>
      </c>
      <c r="BG1044">
        <v>5.7</v>
      </c>
      <c r="BH1044">
        <v>1.3</v>
      </c>
      <c r="BI1044">
        <v>3.9</v>
      </c>
      <c r="BJ1044">
        <v>6</v>
      </c>
      <c r="BK1044">
        <v>6.3</v>
      </c>
    </row>
    <row r="1045" spans="1:63" x14ac:dyDescent="0.25">
      <c r="A1045">
        <v>13</v>
      </c>
      <c r="B1045" s="1">
        <v>13105</v>
      </c>
      <c r="C1045" t="s">
        <v>10680</v>
      </c>
      <c r="D1045" t="s">
        <v>1836</v>
      </c>
      <c r="E1045">
        <v>4</v>
      </c>
      <c r="F1045" t="s">
        <v>13369</v>
      </c>
      <c r="G1045">
        <v>220104005</v>
      </c>
      <c r="H1045">
        <v>220104</v>
      </c>
      <c r="I1045" t="s">
        <v>13768</v>
      </c>
      <c r="J1045" t="s">
        <v>10393</v>
      </c>
      <c r="K1045">
        <v>4</v>
      </c>
      <c r="L1045">
        <v>0.6</v>
      </c>
      <c r="M1045">
        <v>0.6</v>
      </c>
      <c r="N1045">
        <v>0</v>
      </c>
      <c r="O1045">
        <v>1.7</v>
      </c>
      <c r="P1045">
        <v>1</v>
      </c>
      <c r="Q1045">
        <v>0</v>
      </c>
      <c r="R1045">
        <v>0</v>
      </c>
      <c r="S1045">
        <v>1.2</v>
      </c>
      <c r="T1045">
        <v>0.6</v>
      </c>
      <c r="U1045">
        <v>0.6</v>
      </c>
      <c r="V1045">
        <v>0.6</v>
      </c>
      <c r="W1045">
        <v>0.7</v>
      </c>
      <c r="X1045">
        <v>0</v>
      </c>
      <c r="Y1045">
        <v>0</v>
      </c>
      <c r="Z1045">
        <v>0</v>
      </c>
      <c r="AA1045">
        <v>0</v>
      </c>
      <c r="AB1045">
        <v>0</v>
      </c>
      <c r="AC1045">
        <v>0.6</v>
      </c>
      <c r="AD1045">
        <v>1.2</v>
      </c>
      <c r="AE1045">
        <v>0</v>
      </c>
      <c r="AF1045">
        <v>0</v>
      </c>
      <c r="AG1045">
        <v>0</v>
      </c>
      <c r="AH1045">
        <v>0.6</v>
      </c>
      <c r="AI1045">
        <v>0.6</v>
      </c>
      <c r="AJ1045">
        <v>0</v>
      </c>
      <c r="AK1045">
        <v>0</v>
      </c>
      <c r="AL1045">
        <v>1.7</v>
      </c>
      <c r="AM1045">
        <v>1.1000000000000001</v>
      </c>
      <c r="AN1045">
        <v>0.6</v>
      </c>
      <c r="AO1045">
        <v>0</v>
      </c>
      <c r="AP1045">
        <v>1</v>
      </c>
      <c r="AQ1045">
        <v>0.6</v>
      </c>
      <c r="AR1045">
        <v>1.2</v>
      </c>
      <c r="AS1045">
        <v>1.2</v>
      </c>
      <c r="AT1045">
        <v>0.6</v>
      </c>
      <c r="AU1045">
        <v>0</v>
      </c>
      <c r="AV1045">
        <v>0.7</v>
      </c>
      <c r="AW1045">
        <v>0</v>
      </c>
      <c r="AX1045">
        <v>0.6</v>
      </c>
      <c r="AY1045">
        <v>0</v>
      </c>
      <c r="AZ1045">
        <v>0.6</v>
      </c>
      <c r="BA1045">
        <v>0</v>
      </c>
      <c r="BB1045">
        <v>0.6</v>
      </c>
      <c r="BC1045">
        <v>1</v>
      </c>
      <c r="BD1045">
        <v>0.6</v>
      </c>
      <c r="BE1045">
        <v>2.5</v>
      </c>
      <c r="BF1045">
        <v>0</v>
      </c>
      <c r="BG1045">
        <v>0.6</v>
      </c>
      <c r="BH1045">
        <v>0</v>
      </c>
      <c r="BI1045">
        <v>0.7</v>
      </c>
      <c r="BJ1045">
        <v>0.7</v>
      </c>
      <c r="BK1045">
        <v>0.6</v>
      </c>
    </row>
    <row r="1046" spans="1:63" x14ac:dyDescent="0.25">
      <c r="A1046">
        <v>13</v>
      </c>
      <c r="B1046" s="1">
        <v>13106</v>
      </c>
      <c r="C1046" t="s">
        <v>10680</v>
      </c>
      <c r="D1046" t="s">
        <v>1839</v>
      </c>
      <c r="E1046">
        <v>1</v>
      </c>
      <c r="F1046" t="s">
        <v>13767</v>
      </c>
      <c r="G1046">
        <v>220104005</v>
      </c>
      <c r="H1046">
        <v>220104</v>
      </c>
      <c r="I1046" t="s">
        <v>13768</v>
      </c>
      <c r="J1046" t="s">
        <v>10393</v>
      </c>
      <c r="K1046">
        <v>1</v>
      </c>
      <c r="L1046">
        <v>1.6</v>
      </c>
      <c r="M1046">
        <v>1.6</v>
      </c>
      <c r="N1046">
        <v>0</v>
      </c>
      <c r="O1046">
        <v>1.5</v>
      </c>
      <c r="P1046">
        <v>0.7</v>
      </c>
      <c r="Q1046">
        <v>0</v>
      </c>
      <c r="R1046">
        <v>0</v>
      </c>
      <c r="S1046">
        <v>0</v>
      </c>
      <c r="T1046">
        <v>0.7</v>
      </c>
      <c r="U1046">
        <v>0</v>
      </c>
      <c r="V1046">
        <v>1.2</v>
      </c>
      <c r="W1046">
        <v>0</v>
      </c>
      <c r="X1046">
        <v>0.5</v>
      </c>
      <c r="Y1046">
        <v>0.8</v>
      </c>
      <c r="Z1046">
        <v>3.2</v>
      </c>
      <c r="AA1046">
        <v>0.8</v>
      </c>
      <c r="AB1046">
        <v>2.2999999999999998</v>
      </c>
      <c r="AC1046">
        <v>2.2000000000000002</v>
      </c>
      <c r="AD1046">
        <v>0.7</v>
      </c>
      <c r="AE1046">
        <v>1.9</v>
      </c>
      <c r="AF1046">
        <v>0</v>
      </c>
      <c r="AG1046">
        <v>0</v>
      </c>
      <c r="AH1046">
        <v>0</v>
      </c>
      <c r="AI1046">
        <v>2.1</v>
      </c>
      <c r="AJ1046">
        <v>1.1000000000000001</v>
      </c>
      <c r="AK1046">
        <v>0</v>
      </c>
      <c r="AL1046">
        <v>0</v>
      </c>
      <c r="AM1046">
        <v>0.8</v>
      </c>
      <c r="AN1046">
        <v>0</v>
      </c>
      <c r="AO1046">
        <v>1.5</v>
      </c>
      <c r="AP1046">
        <v>0.7</v>
      </c>
      <c r="AQ1046">
        <v>0.7</v>
      </c>
      <c r="AR1046">
        <v>0</v>
      </c>
      <c r="AS1046">
        <v>0</v>
      </c>
      <c r="AT1046">
        <v>1</v>
      </c>
      <c r="AU1046">
        <v>0</v>
      </c>
      <c r="AV1046">
        <v>1</v>
      </c>
      <c r="AW1046">
        <v>1.1000000000000001</v>
      </c>
      <c r="AX1046">
        <v>1.5</v>
      </c>
      <c r="AY1046">
        <v>0</v>
      </c>
      <c r="AZ1046">
        <v>0</v>
      </c>
      <c r="BA1046">
        <v>3.1</v>
      </c>
      <c r="BB1046">
        <v>1.5</v>
      </c>
      <c r="BC1046">
        <v>1</v>
      </c>
      <c r="BD1046">
        <v>0.7</v>
      </c>
      <c r="BE1046">
        <v>1</v>
      </c>
      <c r="BF1046">
        <v>0</v>
      </c>
      <c r="BG1046">
        <v>1</v>
      </c>
      <c r="BH1046">
        <v>1</v>
      </c>
      <c r="BI1046">
        <v>1</v>
      </c>
      <c r="BJ1046">
        <v>1.1000000000000001</v>
      </c>
      <c r="BK1046">
        <v>1</v>
      </c>
    </row>
    <row r="1047" spans="1:63" x14ac:dyDescent="0.25">
      <c r="A1047">
        <v>13</v>
      </c>
      <c r="B1047" s="1">
        <v>13106</v>
      </c>
      <c r="C1047" t="s">
        <v>10680</v>
      </c>
      <c r="D1047" t="s">
        <v>1839</v>
      </c>
      <c r="E1047">
        <v>2</v>
      </c>
      <c r="F1047" t="s">
        <v>13769</v>
      </c>
      <c r="G1047">
        <v>220104005</v>
      </c>
      <c r="H1047">
        <v>220104</v>
      </c>
      <c r="I1047" t="s">
        <v>13768</v>
      </c>
      <c r="J1047" t="s">
        <v>10393</v>
      </c>
      <c r="K1047">
        <v>2</v>
      </c>
      <c r="L1047">
        <v>10.4</v>
      </c>
      <c r="M1047">
        <v>7.9</v>
      </c>
      <c r="N1047">
        <v>3.1</v>
      </c>
      <c r="O1047">
        <v>8.4</v>
      </c>
      <c r="P1047">
        <v>9</v>
      </c>
      <c r="Q1047">
        <v>5.9</v>
      </c>
      <c r="R1047">
        <v>6.6</v>
      </c>
      <c r="S1047">
        <v>4.8</v>
      </c>
      <c r="T1047">
        <v>12.8</v>
      </c>
      <c r="U1047">
        <v>9.1</v>
      </c>
      <c r="V1047">
        <v>17.5</v>
      </c>
      <c r="W1047">
        <v>8.4</v>
      </c>
      <c r="X1047">
        <v>7.3</v>
      </c>
      <c r="Y1047">
        <v>6.4</v>
      </c>
      <c r="Z1047">
        <v>6.3</v>
      </c>
      <c r="AA1047">
        <v>4.7</v>
      </c>
      <c r="AB1047">
        <v>6.9</v>
      </c>
      <c r="AC1047">
        <v>5.2</v>
      </c>
      <c r="AD1047">
        <v>11.8</v>
      </c>
      <c r="AE1047">
        <v>3.8</v>
      </c>
      <c r="AF1047">
        <v>8.6999999999999993</v>
      </c>
      <c r="AG1047">
        <v>4</v>
      </c>
      <c r="AH1047">
        <v>5.0999999999999996</v>
      </c>
      <c r="AI1047">
        <v>10.3</v>
      </c>
      <c r="AJ1047">
        <v>10.6</v>
      </c>
      <c r="AK1047">
        <v>1.9</v>
      </c>
      <c r="AL1047">
        <v>4.8</v>
      </c>
      <c r="AM1047">
        <v>6.3</v>
      </c>
      <c r="AN1047">
        <v>6.2</v>
      </c>
      <c r="AO1047">
        <v>7.6</v>
      </c>
      <c r="AP1047">
        <v>9</v>
      </c>
      <c r="AQ1047">
        <v>8.9</v>
      </c>
      <c r="AR1047">
        <v>6.7</v>
      </c>
      <c r="AS1047">
        <v>10.7</v>
      </c>
      <c r="AT1047">
        <v>11.9</v>
      </c>
      <c r="AU1047">
        <v>9.1</v>
      </c>
      <c r="AV1047">
        <v>12.5</v>
      </c>
      <c r="AW1047">
        <v>10.7</v>
      </c>
      <c r="AX1047">
        <v>3.9</v>
      </c>
      <c r="AY1047">
        <v>8.8000000000000007</v>
      </c>
      <c r="AZ1047">
        <v>2.4</v>
      </c>
      <c r="BA1047">
        <v>12.4</v>
      </c>
      <c r="BB1047">
        <v>9.9</v>
      </c>
      <c r="BC1047">
        <v>4.5</v>
      </c>
      <c r="BD1047">
        <v>8.9</v>
      </c>
      <c r="BE1047">
        <v>10.5</v>
      </c>
      <c r="BF1047">
        <v>10.8</v>
      </c>
      <c r="BG1047">
        <v>7</v>
      </c>
      <c r="BH1047">
        <v>11.2</v>
      </c>
      <c r="BI1047">
        <v>15.7</v>
      </c>
      <c r="BJ1047">
        <v>13.9</v>
      </c>
      <c r="BK1047">
        <v>12.8</v>
      </c>
    </row>
    <row r="1048" spans="1:63" x14ac:dyDescent="0.25">
      <c r="A1048">
        <v>13</v>
      </c>
      <c r="B1048" s="1">
        <v>13106</v>
      </c>
      <c r="C1048" t="s">
        <v>10680</v>
      </c>
      <c r="D1048" t="s">
        <v>1839</v>
      </c>
      <c r="E1048">
        <v>3</v>
      </c>
      <c r="F1048" t="s">
        <v>13367</v>
      </c>
      <c r="G1048">
        <v>220104005</v>
      </c>
      <c r="H1048">
        <v>220104</v>
      </c>
      <c r="I1048" t="s">
        <v>13768</v>
      </c>
      <c r="J1048" t="s">
        <v>10393</v>
      </c>
      <c r="K1048">
        <v>3</v>
      </c>
      <c r="L1048">
        <v>8.8000000000000007</v>
      </c>
      <c r="M1048">
        <v>6.3</v>
      </c>
      <c r="N1048">
        <v>3.1</v>
      </c>
      <c r="O1048">
        <v>6.9</v>
      </c>
      <c r="P1048">
        <v>8.1999999999999993</v>
      </c>
      <c r="Q1048">
        <v>5.9</v>
      </c>
      <c r="R1048">
        <v>6.6</v>
      </c>
      <c r="S1048">
        <v>4.8</v>
      </c>
      <c r="T1048">
        <v>11.8</v>
      </c>
      <c r="U1048">
        <v>9.1</v>
      </c>
      <c r="V1048">
        <v>16.399999999999999</v>
      </c>
      <c r="W1048">
        <v>8.4</v>
      </c>
      <c r="X1048">
        <v>6.8</v>
      </c>
      <c r="Y1048">
        <v>6.4</v>
      </c>
      <c r="Z1048">
        <v>6.3</v>
      </c>
      <c r="AA1048">
        <v>4.7</v>
      </c>
      <c r="AB1048">
        <v>6.9</v>
      </c>
      <c r="AC1048">
        <v>5.2</v>
      </c>
      <c r="AD1048">
        <v>11.8</v>
      </c>
      <c r="AE1048">
        <v>1.9</v>
      </c>
      <c r="AF1048">
        <v>8.6999999999999993</v>
      </c>
      <c r="AG1048">
        <v>4</v>
      </c>
      <c r="AH1048">
        <v>5.0999999999999996</v>
      </c>
      <c r="AI1048">
        <v>8.3000000000000007</v>
      </c>
      <c r="AJ1048">
        <v>8.5</v>
      </c>
      <c r="AK1048">
        <v>1.9</v>
      </c>
      <c r="AL1048">
        <v>4.8</v>
      </c>
      <c r="AM1048">
        <v>5.5</v>
      </c>
      <c r="AN1048">
        <v>6.2</v>
      </c>
      <c r="AO1048">
        <v>6.1</v>
      </c>
      <c r="AP1048">
        <v>8.1999999999999993</v>
      </c>
      <c r="AQ1048">
        <v>8.1</v>
      </c>
      <c r="AR1048">
        <v>6.7</v>
      </c>
      <c r="AS1048">
        <v>10.7</v>
      </c>
      <c r="AT1048">
        <v>10.9</v>
      </c>
      <c r="AU1048">
        <v>9.1</v>
      </c>
      <c r="AV1048">
        <v>11.4</v>
      </c>
      <c r="AW1048">
        <v>9.6</v>
      </c>
      <c r="AX1048">
        <v>2.9</v>
      </c>
      <c r="AY1048">
        <v>8.8000000000000007</v>
      </c>
      <c r="AZ1048">
        <v>2.4</v>
      </c>
      <c r="BA1048">
        <v>9.3000000000000007</v>
      </c>
      <c r="BB1048">
        <v>8.4</v>
      </c>
      <c r="BC1048">
        <v>4.5</v>
      </c>
      <c r="BD1048">
        <v>8.1</v>
      </c>
      <c r="BE1048">
        <v>9.6</v>
      </c>
      <c r="BF1048">
        <v>10.8</v>
      </c>
      <c r="BG1048">
        <v>6</v>
      </c>
      <c r="BH1048">
        <v>10.199999999999999</v>
      </c>
      <c r="BI1048">
        <v>14.6</v>
      </c>
      <c r="BJ1048">
        <v>12.9</v>
      </c>
      <c r="BK1048">
        <v>11.8</v>
      </c>
    </row>
    <row r="1049" spans="1:63" x14ac:dyDescent="0.25">
      <c r="A1049">
        <v>13</v>
      </c>
      <c r="B1049" s="1">
        <v>13106</v>
      </c>
      <c r="C1049" t="s">
        <v>10680</v>
      </c>
      <c r="D1049" t="s">
        <v>1839</v>
      </c>
      <c r="E1049">
        <v>4</v>
      </c>
      <c r="F1049" t="s">
        <v>13369</v>
      </c>
      <c r="G1049">
        <v>220104005</v>
      </c>
      <c r="H1049">
        <v>220104</v>
      </c>
      <c r="I1049" t="s">
        <v>13768</v>
      </c>
      <c r="J1049" t="s">
        <v>10393</v>
      </c>
      <c r="K1049">
        <v>4</v>
      </c>
      <c r="L1049">
        <v>1.6</v>
      </c>
      <c r="M1049">
        <v>1.6</v>
      </c>
      <c r="N1049">
        <v>0</v>
      </c>
      <c r="O1049">
        <v>1.5</v>
      </c>
      <c r="P1049">
        <v>0.7</v>
      </c>
      <c r="Q1049">
        <v>0</v>
      </c>
      <c r="R1049">
        <v>0</v>
      </c>
      <c r="S1049">
        <v>0</v>
      </c>
      <c r="T1049">
        <v>1</v>
      </c>
      <c r="U1049">
        <v>0</v>
      </c>
      <c r="V1049">
        <v>1</v>
      </c>
      <c r="W1049">
        <v>0</v>
      </c>
      <c r="X1049">
        <v>0.5</v>
      </c>
      <c r="Y1049">
        <v>0.8</v>
      </c>
      <c r="Z1049">
        <v>2.4</v>
      </c>
      <c r="AA1049">
        <v>0.8</v>
      </c>
      <c r="AB1049">
        <v>2.2999999999999998</v>
      </c>
      <c r="AC1049">
        <v>2.2000000000000002</v>
      </c>
      <c r="AD1049">
        <v>0.7</v>
      </c>
      <c r="AE1049">
        <v>1.9</v>
      </c>
      <c r="AF1049">
        <v>0</v>
      </c>
      <c r="AG1049">
        <v>0</v>
      </c>
      <c r="AH1049">
        <v>0</v>
      </c>
      <c r="AI1049">
        <v>2.1</v>
      </c>
      <c r="AJ1049">
        <v>2.1</v>
      </c>
      <c r="AK1049">
        <v>0</v>
      </c>
      <c r="AL1049">
        <v>0</v>
      </c>
      <c r="AM1049">
        <v>0.8</v>
      </c>
      <c r="AN1049">
        <v>0</v>
      </c>
      <c r="AO1049">
        <v>1.5</v>
      </c>
      <c r="AP1049">
        <v>0.7</v>
      </c>
      <c r="AQ1049">
        <v>0.7</v>
      </c>
      <c r="AR1049">
        <v>0</v>
      </c>
      <c r="AS1049">
        <v>0</v>
      </c>
      <c r="AT1049">
        <v>1</v>
      </c>
      <c r="AU1049">
        <v>0</v>
      </c>
      <c r="AV1049">
        <v>1</v>
      </c>
      <c r="AW1049">
        <v>1.1000000000000001</v>
      </c>
      <c r="AX1049">
        <v>1</v>
      </c>
      <c r="AY1049">
        <v>0</v>
      </c>
      <c r="AZ1049">
        <v>0</v>
      </c>
      <c r="BA1049">
        <v>3.1</v>
      </c>
      <c r="BB1049">
        <v>1.5</v>
      </c>
      <c r="BC1049">
        <v>1</v>
      </c>
      <c r="BD1049">
        <v>0.7</v>
      </c>
      <c r="BE1049">
        <v>1</v>
      </c>
      <c r="BF1049">
        <v>0</v>
      </c>
      <c r="BG1049">
        <v>1</v>
      </c>
      <c r="BH1049">
        <v>1</v>
      </c>
      <c r="BI1049">
        <v>1</v>
      </c>
      <c r="BJ1049">
        <v>1.1000000000000001</v>
      </c>
      <c r="BK1049">
        <v>1</v>
      </c>
    </row>
    <row r="1050" spans="1:63" x14ac:dyDescent="0.25">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1</v>
      </c>
      <c r="Q1050">
        <v>0</v>
      </c>
      <c r="R1050">
        <v>1</v>
      </c>
      <c r="S1050">
        <v>0</v>
      </c>
      <c r="T1050">
        <v>0</v>
      </c>
      <c r="U1050">
        <v>0</v>
      </c>
      <c r="V1050">
        <v>1</v>
      </c>
      <c r="W1050">
        <v>0</v>
      </c>
      <c r="X1050">
        <v>0</v>
      </c>
      <c r="Y1050">
        <v>2.2999999999999998</v>
      </c>
      <c r="Z1050">
        <v>2.2000000000000002</v>
      </c>
      <c r="AA1050">
        <v>1.1000000000000001</v>
      </c>
      <c r="AB1050">
        <v>1.1000000000000001</v>
      </c>
      <c r="AC1050">
        <v>1</v>
      </c>
      <c r="AD1050">
        <v>0</v>
      </c>
      <c r="AE1050">
        <v>0</v>
      </c>
      <c r="AF1050">
        <v>0</v>
      </c>
      <c r="AG1050">
        <v>0</v>
      </c>
      <c r="AH1050">
        <v>0</v>
      </c>
      <c r="AI1050">
        <v>1.1000000000000001</v>
      </c>
      <c r="AJ1050">
        <v>0</v>
      </c>
      <c r="AK1050">
        <v>0</v>
      </c>
      <c r="AL1050">
        <v>0</v>
      </c>
      <c r="AM1050">
        <v>0</v>
      </c>
      <c r="AN1050">
        <v>1.1000000000000001</v>
      </c>
      <c r="AO1050">
        <v>0</v>
      </c>
      <c r="AP1050">
        <v>1</v>
      </c>
      <c r="AQ1050">
        <v>0</v>
      </c>
      <c r="AR1050">
        <v>0</v>
      </c>
      <c r="AS1050">
        <v>0</v>
      </c>
      <c r="AT1050">
        <v>1.1000000000000001</v>
      </c>
      <c r="AU1050">
        <v>0</v>
      </c>
      <c r="AV1050">
        <v>1</v>
      </c>
      <c r="AW1050">
        <v>1.1000000000000001</v>
      </c>
      <c r="AX1050">
        <v>0</v>
      </c>
      <c r="AY1050">
        <v>0</v>
      </c>
      <c r="AZ1050">
        <v>0</v>
      </c>
      <c r="BA1050">
        <v>1.1000000000000001</v>
      </c>
      <c r="BB1050">
        <v>0</v>
      </c>
      <c r="BC1050">
        <v>1</v>
      </c>
      <c r="BD1050">
        <v>0</v>
      </c>
      <c r="BE1050">
        <v>2.2999999999999998</v>
      </c>
      <c r="BF1050">
        <v>0</v>
      </c>
      <c r="BG1050">
        <v>0</v>
      </c>
      <c r="BH1050">
        <v>0</v>
      </c>
      <c r="BI1050">
        <v>1</v>
      </c>
      <c r="BJ1050">
        <v>0</v>
      </c>
      <c r="BK1050">
        <v>0</v>
      </c>
    </row>
    <row r="1051" spans="1:63" x14ac:dyDescent="0.25">
      <c r="A1051">
        <v>13</v>
      </c>
      <c r="B1051" s="1">
        <v>13107</v>
      </c>
      <c r="C1051" t="s">
        <v>10680</v>
      </c>
      <c r="D1051" t="s">
        <v>1842</v>
      </c>
      <c r="E1051">
        <v>2</v>
      </c>
      <c r="F1051" t="s">
        <v>13769</v>
      </c>
      <c r="G1051">
        <v>220104005</v>
      </c>
      <c r="H1051">
        <v>220104</v>
      </c>
      <c r="I1051" t="s">
        <v>13768</v>
      </c>
      <c r="J1051" t="s">
        <v>10393</v>
      </c>
      <c r="K1051">
        <v>2</v>
      </c>
      <c r="L1051">
        <v>6.8</v>
      </c>
      <c r="M1051">
        <v>5.6</v>
      </c>
      <c r="N1051">
        <v>2.2000000000000002</v>
      </c>
      <c r="O1051">
        <v>6.4</v>
      </c>
      <c r="P1051">
        <v>5.2</v>
      </c>
      <c r="Q1051">
        <v>2.1</v>
      </c>
      <c r="R1051">
        <v>4.5999999999999996</v>
      </c>
      <c r="S1051">
        <v>1.1000000000000001</v>
      </c>
      <c r="T1051">
        <v>3.4</v>
      </c>
      <c r="U1051">
        <v>1.1000000000000001</v>
      </c>
      <c r="V1051">
        <v>4.5999999999999996</v>
      </c>
      <c r="W1051">
        <v>4.5999999999999996</v>
      </c>
      <c r="X1051">
        <v>6.2</v>
      </c>
      <c r="Y1051">
        <v>5.7</v>
      </c>
      <c r="Z1051">
        <v>7.8</v>
      </c>
      <c r="AA1051">
        <v>8.6999999999999993</v>
      </c>
      <c r="AB1051">
        <v>2.1</v>
      </c>
      <c r="AC1051">
        <v>4.2</v>
      </c>
      <c r="AD1051">
        <v>5.2</v>
      </c>
      <c r="AE1051">
        <v>4.5999999999999996</v>
      </c>
      <c r="AF1051">
        <v>6.9</v>
      </c>
      <c r="AG1051">
        <v>3.4</v>
      </c>
      <c r="AH1051">
        <v>8</v>
      </c>
      <c r="AI1051">
        <v>5.7</v>
      </c>
      <c r="AJ1051">
        <v>5.7</v>
      </c>
      <c r="AK1051">
        <v>0</v>
      </c>
      <c r="AL1051">
        <v>1.1000000000000001</v>
      </c>
      <c r="AM1051">
        <v>1.1000000000000001</v>
      </c>
      <c r="AN1051">
        <v>3.3</v>
      </c>
      <c r="AO1051">
        <v>1.1000000000000001</v>
      </c>
      <c r="AP1051">
        <v>3.1</v>
      </c>
      <c r="AQ1051">
        <v>3.1</v>
      </c>
      <c r="AR1051">
        <v>2.2999999999999998</v>
      </c>
      <c r="AS1051">
        <v>2.2999999999999998</v>
      </c>
      <c r="AT1051">
        <v>5.7</v>
      </c>
      <c r="AU1051">
        <v>5.7</v>
      </c>
      <c r="AV1051">
        <v>2.2999999999999998</v>
      </c>
      <c r="AW1051">
        <v>8</v>
      </c>
      <c r="AX1051">
        <v>2.7</v>
      </c>
      <c r="AY1051">
        <v>1.1000000000000001</v>
      </c>
      <c r="AZ1051">
        <v>7.8</v>
      </c>
      <c r="BA1051">
        <v>3.3</v>
      </c>
      <c r="BB1051">
        <v>9.6</v>
      </c>
      <c r="BC1051">
        <v>7.3</v>
      </c>
      <c r="BD1051">
        <v>5.2</v>
      </c>
      <c r="BE1051">
        <v>6.9</v>
      </c>
      <c r="BF1051">
        <v>2.2999999999999998</v>
      </c>
      <c r="BG1051">
        <v>3.4</v>
      </c>
      <c r="BH1051">
        <v>1.1000000000000001</v>
      </c>
      <c r="BI1051">
        <v>5.7</v>
      </c>
      <c r="BJ1051">
        <v>14.8</v>
      </c>
      <c r="BK1051">
        <v>3.4</v>
      </c>
    </row>
    <row r="1052" spans="1:63" x14ac:dyDescent="0.25">
      <c r="A1052">
        <v>13</v>
      </c>
      <c r="B1052" s="1">
        <v>13107</v>
      </c>
      <c r="C1052" t="s">
        <v>10680</v>
      </c>
      <c r="D1052" t="s">
        <v>1842</v>
      </c>
      <c r="E1052">
        <v>3</v>
      </c>
      <c r="F1052" t="s">
        <v>13367</v>
      </c>
      <c r="G1052">
        <v>220104005</v>
      </c>
      <c r="H1052">
        <v>220104</v>
      </c>
      <c r="I1052" t="s">
        <v>13768</v>
      </c>
      <c r="J1052" t="s">
        <v>10393</v>
      </c>
      <c r="K1052">
        <v>3</v>
      </c>
      <c r="L1052">
        <v>6.8</v>
      </c>
      <c r="M1052">
        <v>5.6</v>
      </c>
      <c r="N1052">
        <v>2.2000000000000002</v>
      </c>
      <c r="O1052">
        <v>6.4</v>
      </c>
      <c r="P1052">
        <v>5.2</v>
      </c>
      <c r="Q1052">
        <v>2.1</v>
      </c>
      <c r="R1052">
        <v>3.5</v>
      </c>
      <c r="S1052">
        <v>1.1000000000000001</v>
      </c>
      <c r="T1052">
        <v>3.4</v>
      </c>
      <c r="U1052">
        <v>1.1000000000000001</v>
      </c>
      <c r="V1052">
        <v>4.5999999999999996</v>
      </c>
      <c r="W1052">
        <v>4.5999999999999996</v>
      </c>
      <c r="X1052">
        <v>6.2</v>
      </c>
      <c r="Y1052">
        <v>5.7</v>
      </c>
      <c r="Z1052">
        <v>7.8</v>
      </c>
      <c r="AA1052">
        <v>8.6999999999999993</v>
      </c>
      <c r="AB1052">
        <v>2.1</v>
      </c>
      <c r="AC1052">
        <v>4.2</v>
      </c>
      <c r="AD1052">
        <v>5.2</v>
      </c>
      <c r="AE1052">
        <v>4.5999999999999996</v>
      </c>
      <c r="AF1052">
        <v>6.9</v>
      </c>
      <c r="AG1052">
        <v>3.4</v>
      </c>
      <c r="AH1052">
        <v>8</v>
      </c>
      <c r="AI1052">
        <v>4.5999999999999996</v>
      </c>
      <c r="AJ1052">
        <v>5.7</v>
      </c>
      <c r="AK1052">
        <v>0</v>
      </c>
      <c r="AL1052">
        <v>1.1000000000000001</v>
      </c>
      <c r="AM1052">
        <v>1.1000000000000001</v>
      </c>
      <c r="AN1052">
        <v>2.2000000000000002</v>
      </c>
      <c r="AO1052">
        <v>1.1000000000000001</v>
      </c>
      <c r="AP1052">
        <v>2.1</v>
      </c>
      <c r="AQ1052">
        <v>3.1</v>
      </c>
      <c r="AR1052">
        <v>2.2999999999999998</v>
      </c>
      <c r="AS1052">
        <v>2.2999999999999998</v>
      </c>
      <c r="AT1052">
        <v>4.5999999999999996</v>
      </c>
      <c r="AU1052">
        <v>5.7</v>
      </c>
      <c r="AV1052">
        <v>2.2999999999999998</v>
      </c>
      <c r="AW1052">
        <v>6.8</v>
      </c>
      <c r="AX1052">
        <v>2.7</v>
      </c>
      <c r="AY1052">
        <v>1.1000000000000001</v>
      </c>
      <c r="AZ1052">
        <v>7.8</v>
      </c>
      <c r="BA1052">
        <v>2.2000000000000002</v>
      </c>
      <c r="BB1052">
        <v>9.6</v>
      </c>
      <c r="BC1052">
        <v>6.3</v>
      </c>
      <c r="BD1052">
        <v>5.2</v>
      </c>
      <c r="BE1052">
        <v>4.5999999999999996</v>
      </c>
      <c r="BF1052">
        <v>2.2999999999999998</v>
      </c>
      <c r="BG1052">
        <v>3.4</v>
      </c>
      <c r="BH1052">
        <v>1.1000000000000001</v>
      </c>
      <c r="BI1052">
        <v>5.7</v>
      </c>
      <c r="BJ1052">
        <v>14.8</v>
      </c>
      <c r="BK1052">
        <v>3.4</v>
      </c>
    </row>
    <row r="1053" spans="1:63" x14ac:dyDescent="0.25">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1</v>
      </c>
      <c r="Q1053">
        <v>0</v>
      </c>
      <c r="R1053">
        <v>1.2</v>
      </c>
      <c r="S1053">
        <v>0</v>
      </c>
      <c r="T1053">
        <v>0</v>
      </c>
      <c r="U1053">
        <v>0</v>
      </c>
      <c r="V1053">
        <v>1</v>
      </c>
      <c r="W1053">
        <v>0</v>
      </c>
      <c r="X1053">
        <v>0</v>
      </c>
      <c r="Y1053">
        <v>2.2999999999999998</v>
      </c>
      <c r="Z1053">
        <v>2.2000000000000002</v>
      </c>
      <c r="AA1053">
        <v>1.1000000000000001</v>
      </c>
      <c r="AB1053">
        <v>1.1000000000000001</v>
      </c>
      <c r="AC1053">
        <v>1</v>
      </c>
      <c r="AD1053">
        <v>0</v>
      </c>
      <c r="AE1053">
        <v>0</v>
      </c>
      <c r="AF1053">
        <v>0</v>
      </c>
      <c r="AG1053">
        <v>0</v>
      </c>
      <c r="AH1053">
        <v>0</v>
      </c>
      <c r="AI1053">
        <v>1.1000000000000001</v>
      </c>
      <c r="AJ1053">
        <v>0</v>
      </c>
      <c r="AK1053">
        <v>0</v>
      </c>
      <c r="AL1053">
        <v>0</v>
      </c>
      <c r="AM1053">
        <v>0</v>
      </c>
      <c r="AN1053">
        <v>1.1000000000000001</v>
      </c>
      <c r="AO1053">
        <v>0</v>
      </c>
      <c r="AP1053">
        <v>1</v>
      </c>
      <c r="AQ1053">
        <v>0</v>
      </c>
      <c r="AR1053">
        <v>0</v>
      </c>
      <c r="AS1053">
        <v>0</v>
      </c>
      <c r="AT1053">
        <v>1.1000000000000001</v>
      </c>
      <c r="AU1053">
        <v>0</v>
      </c>
      <c r="AV1053">
        <v>1</v>
      </c>
      <c r="AW1053">
        <v>1.1000000000000001</v>
      </c>
      <c r="AX1053">
        <v>0</v>
      </c>
      <c r="AY1053">
        <v>0</v>
      </c>
      <c r="AZ1053">
        <v>0</v>
      </c>
      <c r="BA1053">
        <v>1.1000000000000001</v>
      </c>
      <c r="BB1053">
        <v>0</v>
      </c>
      <c r="BC1053">
        <v>1</v>
      </c>
      <c r="BD1053">
        <v>0</v>
      </c>
      <c r="BE1053">
        <v>2.2999999999999998</v>
      </c>
      <c r="BF1053">
        <v>0</v>
      </c>
      <c r="BG1053">
        <v>0</v>
      </c>
      <c r="BH1053">
        <v>0</v>
      </c>
      <c r="BI1053">
        <v>1</v>
      </c>
      <c r="BJ1053">
        <v>0</v>
      </c>
      <c r="BK1053">
        <v>0</v>
      </c>
    </row>
    <row r="1054" spans="1:63" x14ac:dyDescent="0.25">
      <c r="A1054">
        <v>13</v>
      </c>
      <c r="B1054" s="1">
        <v>13108</v>
      </c>
      <c r="C1054" t="s">
        <v>10680</v>
      </c>
      <c r="D1054" t="s">
        <v>847</v>
      </c>
      <c r="E1054">
        <v>1</v>
      </c>
      <c r="F1054" t="s">
        <v>13767</v>
      </c>
      <c r="G1054">
        <v>220104005</v>
      </c>
      <c r="H1054">
        <v>220104</v>
      </c>
      <c r="I1054" t="s">
        <v>13768</v>
      </c>
      <c r="J1054" t="s">
        <v>10393</v>
      </c>
      <c r="K1054">
        <v>1</v>
      </c>
      <c r="L1054">
        <v>1.2</v>
      </c>
      <c r="M1054">
        <v>0</v>
      </c>
      <c r="N1054">
        <v>0</v>
      </c>
      <c r="O1054">
        <v>0</v>
      </c>
      <c r="P1054">
        <v>1</v>
      </c>
      <c r="Q1054">
        <v>1.1000000000000001</v>
      </c>
      <c r="R1054">
        <v>0</v>
      </c>
      <c r="S1054">
        <v>1</v>
      </c>
      <c r="T1054">
        <v>2</v>
      </c>
      <c r="U1054">
        <v>0</v>
      </c>
      <c r="V1054">
        <v>1</v>
      </c>
      <c r="W1054">
        <v>0</v>
      </c>
      <c r="X1054">
        <v>0</v>
      </c>
      <c r="Y1054">
        <v>1.2</v>
      </c>
      <c r="Z1054">
        <v>2.4</v>
      </c>
      <c r="AA1054">
        <v>1.2</v>
      </c>
      <c r="AB1054">
        <v>2.2999999999999998</v>
      </c>
      <c r="AC1054">
        <v>1</v>
      </c>
      <c r="AD1054">
        <v>0</v>
      </c>
      <c r="AE1054">
        <v>0</v>
      </c>
      <c r="AF1054">
        <v>2.2000000000000002</v>
      </c>
      <c r="AG1054">
        <v>0</v>
      </c>
      <c r="AH1054">
        <v>0</v>
      </c>
      <c r="AI1054">
        <v>4.8</v>
      </c>
      <c r="AJ1054">
        <v>0</v>
      </c>
      <c r="AK1054">
        <v>0</v>
      </c>
      <c r="AL1054">
        <v>0</v>
      </c>
      <c r="AM1054">
        <v>0</v>
      </c>
      <c r="AN1054">
        <v>0</v>
      </c>
      <c r="AO1054">
        <v>1.1000000000000001</v>
      </c>
      <c r="AP1054">
        <v>1.1000000000000001</v>
      </c>
      <c r="AQ1054">
        <v>0</v>
      </c>
      <c r="AR1054">
        <v>0</v>
      </c>
      <c r="AS1054">
        <v>0</v>
      </c>
      <c r="AT1054">
        <v>2.2000000000000002</v>
      </c>
      <c r="AU1054">
        <v>2.2999999999999998</v>
      </c>
      <c r="AV1054">
        <v>1</v>
      </c>
      <c r="AW1054">
        <v>2.5</v>
      </c>
      <c r="AX1054">
        <v>0</v>
      </c>
      <c r="AY1054">
        <v>1.2</v>
      </c>
      <c r="AZ1054">
        <v>1.2</v>
      </c>
      <c r="BA1054">
        <v>2.4</v>
      </c>
      <c r="BB1054">
        <v>1.1000000000000001</v>
      </c>
      <c r="BC1054">
        <v>1.1000000000000001</v>
      </c>
      <c r="BD1054">
        <v>0</v>
      </c>
      <c r="BE1054">
        <v>0</v>
      </c>
      <c r="BF1054">
        <v>0</v>
      </c>
      <c r="BG1054">
        <v>2.2999999999999998</v>
      </c>
      <c r="BH1054">
        <v>2.2999999999999998</v>
      </c>
      <c r="BI1054">
        <v>1</v>
      </c>
      <c r="BJ1054">
        <v>0</v>
      </c>
      <c r="BK1054">
        <v>4.4000000000000004</v>
      </c>
    </row>
    <row r="1055" spans="1:63" x14ac:dyDescent="0.25">
      <c r="A1055">
        <v>13</v>
      </c>
      <c r="B1055" s="1">
        <v>13108</v>
      </c>
      <c r="C1055" t="s">
        <v>10680</v>
      </c>
      <c r="D1055" t="s">
        <v>847</v>
      </c>
      <c r="E1055">
        <v>2</v>
      </c>
      <c r="F1055" t="s">
        <v>13769</v>
      </c>
      <c r="G1055">
        <v>220104005</v>
      </c>
      <c r="H1055">
        <v>220104</v>
      </c>
      <c r="I1055" t="s">
        <v>13768</v>
      </c>
      <c r="J1055" t="s">
        <v>10393</v>
      </c>
      <c r="K1055">
        <v>2</v>
      </c>
      <c r="L1055">
        <v>8.6</v>
      </c>
      <c r="M1055">
        <v>3.6</v>
      </c>
      <c r="N1055">
        <v>5.9</v>
      </c>
      <c r="O1055">
        <v>3.4</v>
      </c>
      <c r="P1055">
        <v>2.2000000000000002</v>
      </c>
      <c r="Q1055">
        <v>8.8000000000000007</v>
      </c>
      <c r="R1055">
        <v>2.1</v>
      </c>
      <c r="S1055">
        <v>21.6</v>
      </c>
      <c r="T1055">
        <v>6.6</v>
      </c>
      <c r="U1055">
        <v>13.7</v>
      </c>
      <c r="V1055">
        <v>9.4</v>
      </c>
      <c r="W1055">
        <v>19.5</v>
      </c>
      <c r="X1055">
        <v>2.1</v>
      </c>
      <c r="Y1055">
        <v>6.1</v>
      </c>
      <c r="Z1055">
        <v>2.4</v>
      </c>
      <c r="AA1055">
        <v>9.4</v>
      </c>
      <c r="AB1055">
        <v>11.5</v>
      </c>
      <c r="AC1055">
        <v>3.4</v>
      </c>
      <c r="AD1055">
        <v>2.2000000000000002</v>
      </c>
      <c r="AE1055">
        <v>6.3</v>
      </c>
      <c r="AF1055">
        <v>8.6999999999999993</v>
      </c>
      <c r="AG1055">
        <v>13.4</v>
      </c>
      <c r="AH1055">
        <v>9.1999999999999993</v>
      </c>
      <c r="AI1055">
        <v>16.600000000000001</v>
      </c>
      <c r="AJ1055">
        <v>9.8000000000000007</v>
      </c>
      <c r="AK1055">
        <v>3.5</v>
      </c>
      <c r="AL1055">
        <v>0</v>
      </c>
      <c r="AM1055">
        <v>4.8</v>
      </c>
      <c r="AN1055">
        <v>4.7</v>
      </c>
      <c r="AO1055">
        <v>5.7</v>
      </c>
      <c r="AP1055">
        <v>6.7</v>
      </c>
      <c r="AQ1055">
        <v>2.2000000000000002</v>
      </c>
      <c r="AR1055">
        <v>4.3</v>
      </c>
      <c r="AS1055">
        <v>13.1</v>
      </c>
      <c r="AT1055">
        <v>9</v>
      </c>
      <c r="AU1055">
        <v>20.9</v>
      </c>
      <c r="AV1055">
        <v>9.6</v>
      </c>
      <c r="AW1055">
        <v>24.8</v>
      </c>
      <c r="AX1055">
        <v>2.1</v>
      </c>
      <c r="AY1055">
        <v>7.4</v>
      </c>
      <c r="AZ1055">
        <v>8.4</v>
      </c>
      <c r="BA1055">
        <v>3.5</v>
      </c>
      <c r="BB1055">
        <v>4.5999999999999996</v>
      </c>
      <c r="BC1055">
        <v>7.8</v>
      </c>
      <c r="BD1055">
        <v>4.4000000000000004</v>
      </c>
      <c r="BE1055">
        <v>12.8</v>
      </c>
      <c r="BF1055">
        <v>11</v>
      </c>
      <c r="BG1055">
        <v>22.7</v>
      </c>
      <c r="BH1055">
        <v>11.7</v>
      </c>
      <c r="BI1055">
        <v>4.8</v>
      </c>
      <c r="BJ1055">
        <v>10</v>
      </c>
      <c r="BK1055">
        <v>6.6</v>
      </c>
    </row>
    <row r="1056" spans="1:63" x14ac:dyDescent="0.25">
      <c r="A1056">
        <v>13</v>
      </c>
      <c r="B1056" s="1">
        <v>13108</v>
      </c>
      <c r="C1056" t="s">
        <v>10680</v>
      </c>
      <c r="D1056" t="s">
        <v>847</v>
      </c>
      <c r="E1056">
        <v>3</v>
      </c>
      <c r="F1056" t="s">
        <v>13367</v>
      </c>
      <c r="G1056">
        <v>220104005</v>
      </c>
      <c r="H1056">
        <v>220104</v>
      </c>
      <c r="I1056" t="s">
        <v>13768</v>
      </c>
      <c r="J1056" t="s">
        <v>10393</v>
      </c>
      <c r="K1056">
        <v>3</v>
      </c>
      <c r="L1056">
        <v>7.4</v>
      </c>
      <c r="M1056">
        <v>3.6</v>
      </c>
      <c r="N1056">
        <v>5.9</v>
      </c>
      <c r="O1056">
        <v>3.4</v>
      </c>
      <c r="P1056">
        <v>2.2000000000000002</v>
      </c>
      <c r="Q1056">
        <v>7.7</v>
      </c>
      <c r="R1056">
        <v>2.1</v>
      </c>
      <c r="S1056">
        <v>19.399999999999999</v>
      </c>
      <c r="T1056">
        <v>2.2000000000000002</v>
      </c>
      <c r="U1056">
        <v>13.7</v>
      </c>
      <c r="V1056">
        <v>9.4</v>
      </c>
      <c r="W1056">
        <v>19.5</v>
      </c>
      <c r="X1056">
        <v>2.1</v>
      </c>
      <c r="Y1056">
        <v>6.1</v>
      </c>
      <c r="Z1056">
        <v>2.4</v>
      </c>
      <c r="AA1056">
        <v>9.4</v>
      </c>
      <c r="AB1056">
        <v>11.5</v>
      </c>
      <c r="AC1056">
        <v>3.4</v>
      </c>
      <c r="AD1056">
        <v>2.2000000000000002</v>
      </c>
      <c r="AE1056">
        <v>6.3</v>
      </c>
      <c r="AF1056">
        <v>6.5</v>
      </c>
      <c r="AG1056">
        <v>13.4</v>
      </c>
      <c r="AH1056">
        <v>9.1999999999999993</v>
      </c>
      <c r="AI1056">
        <v>11.9</v>
      </c>
      <c r="AJ1056">
        <v>9.8000000000000007</v>
      </c>
      <c r="AK1056">
        <v>3.5</v>
      </c>
      <c r="AL1056">
        <v>0</v>
      </c>
      <c r="AM1056">
        <v>4.8</v>
      </c>
      <c r="AN1056">
        <v>4.7</v>
      </c>
      <c r="AO1056">
        <v>4.5999999999999996</v>
      </c>
      <c r="AP1056">
        <v>5.6</v>
      </c>
      <c r="AQ1056">
        <v>2.2000000000000002</v>
      </c>
      <c r="AR1056">
        <v>4.3</v>
      </c>
      <c r="AS1056">
        <v>13.1</v>
      </c>
      <c r="AT1056">
        <v>6.7</v>
      </c>
      <c r="AU1056">
        <v>18.600000000000001</v>
      </c>
      <c r="AV1056">
        <v>9.6</v>
      </c>
      <c r="AW1056">
        <v>22.3</v>
      </c>
      <c r="AX1056">
        <v>2.1</v>
      </c>
      <c r="AY1056">
        <v>6.1</v>
      </c>
      <c r="AZ1056">
        <v>7.2</v>
      </c>
      <c r="BA1056">
        <v>1.2</v>
      </c>
      <c r="BB1056">
        <v>3.4</v>
      </c>
      <c r="BC1056">
        <v>6.7</v>
      </c>
      <c r="BD1056">
        <v>4.4000000000000004</v>
      </c>
      <c r="BE1056">
        <v>12.8</v>
      </c>
      <c r="BF1056">
        <v>11</v>
      </c>
      <c r="BG1056">
        <v>20.399999999999999</v>
      </c>
      <c r="BH1056">
        <v>9.4</v>
      </c>
      <c r="BI1056">
        <v>2.4</v>
      </c>
      <c r="BJ1056">
        <v>10</v>
      </c>
      <c r="BK1056">
        <v>2.2000000000000002</v>
      </c>
    </row>
    <row r="1057" spans="1:63" x14ac:dyDescent="0.25">
      <c r="A1057">
        <v>13</v>
      </c>
      <c r="B1057" s="1">
        <v>13108</v>
      </c>
      <c r="C1057" t="s">
        <v>10680</v>
      </c>
      <c r="D1057" t="s">
        <v>847</v>
      </c>
      <c r="E1057">
        <v>4</v>
      </c>
      <c r="F1057" t="s">
        <v>13369</v>
      </c>
      <c r="G1057">
        <v>220104005</v>
      </c>
      <c r="H1057">
        <v>220104</v>
      </c>
      <c r="I1057" t="s">
        <v>13768</v>
      </c>
      <c r="J1057" t="s">
        <v>10393</v>
      </c>
      <c r="K1057">
        <v>4</v>
      </c>
      <c r="L1057">
        <v>1.2</v>
      </c>
      <c r="M1057">
        <v>0</v>
      </c>
      <c r="N1057">
        <v>0</v>
      </c>
      <c r="O1057">
        <v>0</v>
      </c>
      <c r="P1057">
        <v>1</v>
      </c>
      <c r="Q1057">
        <v>1.1000000000000001</v>
      </c>
      <c r="R1057">
        <v>0</v>
      </c>
      <c r="S1057">
        <v>2.2000000000000002</v>
      </c>
      <c r="T1057">
        <v>4.4000000000000004</v>
      </c>
      <c r="U1057">
        <v>0</v>
      </c>
      <c r="V1057">
        <v>1</v>
      </c>
      <c r="W1057">
        <v>0</v>
      </c>
      <c r="X1057">
        <v>0</v>
      </c>
      <c r="Y1057">
        <v>1.2</v>
      </c>
      <c r="Z1057">
        <v>2.4</v>
      </c>
      <c r="AA1057">
        <v>1.2</v>
      </c>
      <c r="AB1057">
        <v>2.2999999999999998</v>
      </c>
      <c r="AC1057">
        <v>1</v>
      </c>
      <c r="AD1057">
        <v>0</v>
      </c>
      <c r="AE1057">
        <v>0</v>
      </c>
      <c r="AF1057">
        <v>2.2000000000000002</v>
      </c>
      <c r="AG1057">
        <v>0</v>
      </c>
      <c r="AH1057">
        <v>0</v>
      </c>
      <c r="AI1057">
        <v>4.8</v>
      </c>
      <c r="AJ1057">
        <v>0</v>
      </c>
      <c r="AK1057">
        <v>0</v>
      </c>
      <c r="AL1057">
        <v>0</v>
      </c>
      <c r="AM1057">
        <v>0</v>
      </c>
      <c r="AN1057">
        <v>0</v>
      </c>
      <c r="AO1057">
        <v>1.1000000000000001</v>
      </c>
      <c r="AP1057">
        <v>1.1000000000000001</v>
      </c>
      <c r="AQ1057">
        <v>0</v>
      </c>
      <c r="AR1057">
        <v>0</v>
      </c>
      <c r="AS1057">
        <v>0</v>
      </c>
      <c r="AT1057">
        <v>2.2000000000000002</v>
      </c>
      <c r="AU1057">
        <v>2.2999999999999998</v>
      </c>
      <c r="AV1057">
        <v>1</v>
      </c>
      <c r="AW1057">
        <v>2.5</v>
      </c>
      <c r="AX1057">
        <v>0</v>
      </c>
      <c r="AY1057">
        <v>1.2</v>
      </c>
      <c r="AZ1057">
        <v>1.2</v>
      </c>
      <c r="BA1057">
        <v>2.4</v>
      </c>
      <c r="BB1057">
        <v>1.1000000000000001</v>
      </c>
      <c r="BC1057">
        <v>1.1000000000000001</v>
      </c>
      <c r="BD1057">
        <v>0</v>
      </c>
      <c r="BE1057">
        <v>0</v>
      </c>
      <c r="BF1057">
        <v>0</v>
      </c>
      <c r="BG1057">
        <v>2.2999999999999998</v>
      </c>
      <c r="BH1057">
        <v>2.2999999999999998</v>
      </c>
      <c r="BI1057">
        <v>2.4</v>
      </c>
      <c r="BJ1057">
        <v>0</v>
      </c>
      <c r="BK1057">
        <v>4.4000000000000004</v>
      </c>
    </row>
    <row r="1058" spans="1:63" x14ac:dyDescent="0.25">
      <c r="A1058">
        <v>13</v>
      </c>
      <c r="B1058" s="1">
        <v>13109</v>
      </c>
      <c r="C1058" t="s">
        <v>10680</v>
      </c>
      <c r="D1058" t="s">
        <v>1847</v>
      </c>
      <c r="E1058">
        <v>1</v>
      </c>
      <c r="F1058" t="s">
        <v>13767</v>
      </c>
      <c r="G1058">
        <v>220104005</v>
      </c>
      <c r="H1058">
        <v>220104</v>
      </c>
      <c r="I1058" t="s">
        <v>13768</v>
      </c>
      <c r="J1058" t="s">
        <v>10393</v>
      </c>
      <c r="K1058">
        <v>1</v>
      </c>
      <c r="L1058">
        <v>1.1000000000000001</v>
      </c>
      <c r="M1058">
        <v>0</v>
      </c>
      <c r="N1058">
        <v>3.2</v>
      </c>
      <c r="O1058">
        <v>1.1000000000000001</v>
      </c>
      <c r="P1058">
        <v>1.1000000000000001</v>
      </c>
      <c r="Q1058">
        <v>3.2</v>
      </c>
      <c r="R1058">
        <v>1.1000000000000001</v>
      </c>
      <c r="S1058">
        <v>2.1</v>
      </c>
      <c r="T1058">
        <v>1.1000000000000001</v>
      </c>
      <c r="U1058">
        <v>1</v>
      </c>
      <c r="V1058">
        <v>1</v>
      </c>
      <c r="W1058">
        <v>0</v>
      </c>
      <c r="X1058">
        <v>0</v>
      </c>
      <c r="Y1058">
        <v>0</v>
      </c>
      <c r="Z1058">
        <v>0</v>
      </c>
      <c r="AA1058">
        <v>0</v>
      </c>
      <c r="AB1058">
        <v>0</v>
      </c>
      <c r="AC1058">
        <v>1</v>
      </c>
      <c r="AD1058">
        <v>0</v>
      </c>
      <c r="AE1058">
        <v>0</v>
      </c>
      <c r="AF1058">
        <v>0</v>
      </c>
      <c r="AG1058">
        <v>0</v>
      </c>
      <c r="AH1058">
        <v>0</v>
      </c>
      <c r="AI1058">
        <v>1</v>
      </c>
      <c r="AJ1058">
        <v>0</v>
      </c>
      <c r="AK1058">
        <v>0</v>
      </c>
      <c r="AL1058">
        <v>1.1000000000000001</v>
      </c>
      <c r="AM1058">
        <v>3.2</v>
      </c>
      <c r="AN1058">
        <v>0</v>
      </c>
      <c r="AO1058">
        <v>1.1000000000000001</v>
      </c>
      <c r="AP1058">
        <v>1.1000000000000001</v>
      </c>
      <c r="AQ1058">
        <v>0</v>
      </c>
      <c r="AR1058">
        <v>0</v>
      </c>
      <c r="AS1058">
        <v>1.5</v>
      </c>
      <c r="AT1058">
        <v>0</v>
      </c>
      <c r="AU1058">
        <v>0</v>
      </c>
      <c r="AV1058">
        <v>1.7</v>
      </c>
      <c r="AW1058">
        <v>0</v>
      </c>
      <c r="AX1058">
        <v>0</v>
      </c>
      <c r="AY1058">
        <v>0</v>
      </c>
      <c r="AZ1058">
        <v>0</v>
      </c>
      <c r="BA1058">
        <v>4.3</v>
      </c>
      <c r="BB1058">
        <v>1.1000000000000001</v>
      </c>
      <c r="BC1058">
        <v>2.1</v>
      </c>
      <c r="BD1058">
        <v>0</v>
      </c>
      <c r="BE1058">
        <v>0</v>
      </c>
      <c r="BF1058">
        <v>0</v>
      </c>
      <c r="BG1058">
        <v>1.6</v>
      </c>
      <c r="BH1058">
        <v>4.9000000000000004</v>
      </c>
      <c r="BI1058">
        <v>1.7</v>
      </c>
      <c r="BJ1058">
        <v>0</v>
      </c>
      <c r="BK1058">
        <v>1.6</v>
      </c>
    </row>
    <row r="1059" spans="1:63" x14ac:dyDescent="0.25">
      <c r="A1059">
        <v>13</v>
      </c>
      <c r="B1059" s="1">
        <v>13109</v>
      </c>
      <c r="C1059" t="s">
        <v>10680</v>
      </c>
      <c r="D1059" t="s">
        <v>1847</v>
      </c>
      <c r="E1059">
        <v>2</v>
      </c>
      <c r="F1059" t="s">
        <v>13769</v>
      </c>
      <c r="G1059">
        <v>220104005</v>
      </c>
      <c r="H1059">
        <v>220104</v>
      </c>
      <c r="I1059" t="s">
        <v>13768</v>
      </c>
      <c r="J1059" t="s">
        <v>10393</v>
      </c>
      <c r="K1059">
        <v>2</v>
      </c>
      <c r="L1059">
        <v>3.3</v>
      </c>
      <c r="M1059">
        <v>3.2</v>
      </c>
      <c r="N1059">
        <v>6.5</v>
      </c>
      <c r="O1059">
        <v>5.4</v>
      </c>
      <c r="P1059">
        <v>1.1000000000000001</v>
      </c>
      <c r="Q1059">
        <v>7.5</v>
      </c>
      <c r="R1059">
        <v>4.4000000000000004</v>
      </c>
      <c r="S1059">
        <v>10.6</v>
      </c>
      <c r="T1059">
        <v>1.6</v>
      </c>
      <c r="U1059">
        <v>3.2</v>
      </c>
      <c r="V1059">
        <v>4.9000000000000004</v>
      </c>
      <c r="W1059">
        <v>8.4</v>
      </c>
      <c r="X1059">
        <v>2</v>
      </c>
      <c r="Y1059">
        <v>3.3</v>
      </c>
      <c r="Z1059">
        <v>3.2</v>
      </c>
      <c r="AA1059">
        <v>3.2</v>
      </c>
      <c r="AB1059">
        <v>5.4</v>
      </c>
      <c r="AC1059">
        <v>4.3</v>
      </c>
      <c r="AD1059">
        <v>4.3</v>
      </c>
      <c r="AE1059">
        <v>1.5</v>
      </c>
      <c r="AF1059">
        <v>6.1</v>
      </c>
      <c r="AG1059">
        <v>4.7</v>
      </c>
      <c r="AH1059">
        <v>3.2</v>
      </c>
      <c r="AI1059">
        <v>6.6</v>
      </c>
      <c r="AJ1059">
        <v>6.8</v>
      </c>
      <c r="AK1059">
        <v>1</v>
      </c>
      <c r="AL1059">
        <v>2.2000000000000002</v>
      </c>
      <c r="AM1059">
        <v>6.5</v>
      </c>
      <c r="AN1059">
        <v>8.6</v>
      </c>
      <c r="AO1059">
        <v>5.4</v>
      </c>
      <c r="AP1059">
        <v>3.2</v>
      </c>
      <c r="AQ1059">
        <v>4.3</v>
      </c>
      <c r="AR1059">
        <v>4.5</v>
      </c>
      <c r="AS1059">
        <v>9.1999999999999993</v>
      </c>
      <c r="AT1059">
        <v>6.3</v>
      </c>
      <c r="AU1059">
        <v>12.9</v>
      </c>
      <c r="AV1059">
        <v>6.6</v>
      </c>
      <c r="AW1059">
        <v>10.199999999999999</v>
      </c>
      <c r="AX1059">
        <v>2</v>
      </c>
      <c r="AY1059">
        <v>2.2000000000000002</v>
      </c>
      <c r="AZ1059">
        <v>4.3</v>
      </c>
      <c r="BA1059">
        <v>5.4</v>
      </c>
      <c r="BB1059">
        <v>8.6</v>
      </c>
      <c r="BC1059">
        <v>2.1</v>
      </c>
      <c r="BD1059">
        <v>6.4</v>
      </c>
      <c r="BE1059">
        <v>0</v>
      </c>
      <c r="BF1059">
        <v>1.5</v>
      </c>
      <c r="BG1059">
        <v>3.2</v>
      </c>
      <c r="BH1059">
        <v>11.4</v>
      </c>
      <c r="BI1059">
        <v>16.7</v>
      </c>
      <c r="BJ1059">
        <v>13.7</v>
      </c>
      <c r="BK1059">
        <v>1.6</v>
      </c>
    </row>
    <row r="1060" spans="1:63" x14ac:dyDescent="0.25">
      <c r="A1060">
        <v>13</v>
      </c>
      <c r="B1060" s="1">
        <v>13109</v>
      </c>
      <c r="C1060" t="s">
        <v>10680</v>
      </c>
      <c r="D1060" t="s">
        <v>1847</v>
      </c>
      <c r="E1060">
        <v>3</v>
      </c>
      <c r="F1060" t="s">
        <v>13367</v>
      </c>
      <c r="G1060">
        <v>220104005</v>
      </c>
      <c r="H1060">
        <v>220104</v>
      </c>
      <c r="I1060" t="s">
        <v>13768</v>
      </c>
      <c r="J1060" t="s">
        <v>10393</v>
      </c>
      <c r="K1060">
        <v>3</v>
      </c>
      <c r="L1060">
        <v>2.2000000000000002</v>
      </c>
      <c r="M1060">
        <v>3.2</v>
      </c>
      <c r="N1060">
        <v>3.2</v>
      </c>
      <c r="O1060">
        <v>4.3</v>
      </c>
      <c r="P1060">
        <v>1</v>
      </c>
      <c r="Q1060">
        <v>4.3</v>
      </c>
      <c r="R1060">
        <v>3</v>
      </c>
      <c r="S1060">
        <v>7.6</v>
      </c>
      <c r="T1060">
        <v>0</v>
      </c>
      <c r="U1060">
        <v>1.6</v>
      </c>
      <c r="V1060">
        <v>4.9000000000000004</v>
      </c>
      <c r="W1060">
        <v>8.4</v>
      </c>
      <c r="X1060">
        <v>2</v>
      </c>
      <c r="Y1060">
        <v>3.3</v>
      </c>
      <c r="Z1060">
        <v>3.2</v>
      </c>
      <c r="AA1060">
        <v>3.2</v>
      </c>
      <c r="AB1060">
        <v>5.4</v>
      </c>
      <c r="AC1060">
        <v>4.3</v>
      </c>
      <c r="AD1060">
        <v>4.3</v>
      </c>
      <c r="AE1060">
        <v>1.5</v>
      </c>
      <c r="AF1060">
        <v>6.1</v>
      </c>
      <c r="AG1060">
        <v>4.7</v>
      </c>
      <c r="AH1060">
        <v>3.2</v>
      </c>
      <c r="AI1060">
        <v>6.6</v>
      </c>
      <c r="AJ1060">
        <v>6.8</v>
      </c>
      <c r="AK1060">
        <v>1</v>
      </c>
      <c r="AL1060">
        <v>1.1000000000000001</v>
      </c>
      <c r="AM1060">
        <v>5.4</v>
      </c>
      <c r="AN1060">
        <v>8.6</v>
      </c>
      <c r="AO1060">
        <v>4.3</v>
      </c>
      <c r="AP1060">
        <v>2.1</v>
      </c>
      <c r="AQ1060">
        <v>4.3</v>
      </c>
      <c r="AR1060">
        <v>4.5</v>
      </c>
      <c r="AS1060">
        <v>7.7</v>
      </c>
      <c r="AT1060">
        <v>6.3</v>
      </c>
      <c r="AU1060">
        <v>12.9</v>
      </c>
      <c r="AV1060">
        <v>5</v>
      </c>
      <c r="AW1060">
        <v>10.199999999999999</v>
      </c>
      <c r="AX1060">
        <v>2</v>
      </c>
      <c r="AY1060">
        <v>2.2000000000000002</v>
      </c>
      <c r="AZ1060">
        <v>4.3</v>
      </c>
      <c r="BA1060">
        <v>3.2</v>
      </c>
      <c r="BB1060">
        <v>7.5</v>
      </c>
      <c r="BC1060">
        <v>1.1000000000000001</v>
      </c>
      <c r="BD1060">
        <v>6.4</v>
      </c>
      <c r="BE1060">
        <v>0</v>
      </c>
      <c r="BF1060">
        <v>1.5</v>
      </c>
      <c r="BG1060">
        <v>1.6</v>
      </c>
      <c r="BH1060">
        <v>8.1</v>
      </c>
      <c r="BI1060">
        <v>15</v>
      </c>
      <c r="BJ1060">
        <v>13.7</v>
      </c>
      <c r="BK1060">
        <v>0</v>
      </c>
    </row>
    <row r="1061" spans="1:63" x14ac:dyDescent="0.25">
      <c r="A1061">
        <v>13</v>
      </c>
      <c r="B1061" s="1">
        <v>13109</v>
      </c>
      <c r="C1061" t="s">
        <v>10680</v>
      </c>
      <c r="D1061" t="s">
        <v>1847</v>
      </c>
      <c r="E1061">
        <v>4</v>
      </c>
      <c r="F1061" t="s">
        <v>13369</v>
      </c>
      <c r="G1061">
        <v>220104005</v>
      </c>
      <c r="H1061">
        <v>220104</v>
      </c>
      <c r="I1061" t="s">
        <v>13768</v>
      </c>
      <c r="J1061" t="s">
        <v>10393</v>
      </c>
      <c r="K1061">
        <v>4</v>
      </c>
      <c r="L1061">
        <v>1.1000000000000001</v>
      </c>
      <c r="M1061">
        <v>0</v>
      </c>
      <c r="N1061">
        <v>3.2</v>
      </c>
      <c r="O1061">
        <v>1.1000000000000001</v>
      </c>
      <c r="P1061">
        <v>1.1000000000000001</v>
      </c>
      <c r="Q1061">
        <v>3.2</v>
      </c>
      <c r="R1061">
        <v>1.5</v>
      </c>
      <c r="S1061">
        <v>3</v>
      </c>
      <c r="T1061">
        <v>1.6</v>
      </c>
      <c r="U1061">
        <v>1.6</v>
      </c>
      <c r="V1061">
        <v>1</v>
      </c>
      <c r="W1061">
        <v>0</v>
      </c>
      <c r="X1061">
        <v>0</v>
      </c>
      <c r="Y1061">
        <v>0</v>
      </c>
      <c r="Z1061">
        <v>0</v>
      </c>
      <c r="AA1061">
        <v>0</v>
      </c>
      <c r="AB1061">
        <v>0</v>
      </c>
      <c r="AC1061">
        <v>1</v>
      </c>
      <c r="AD1061">
        <v>0</v>
      </c>
      <c r="AE1061">
        <v>0</v>
      </c>
      <c r="AF1061">
        <v>0</v>
      </c>
      <c r="AG1061">
        <v>0</v>
      </c>
      <c r="AH1061">
        <v>0</v>
      </c>
      <c r="AI1061">
        <v>1</v>
      </c>
      <c r="AJ1061">
        <v>0</v>
      </c>
      <c r="AK1061">
        <v>0</v>
      </c>
      <c r="AL1061">
        <v>1.1000000000000001</v>
      </c>
      <c r="AM1061">
        <v>1.1000000000000001</v>
      </c>
      <c r="AN1061">
        <v>0</v>
      </c>
      <c r="AO1061">
        <v>1.1000000000000001</v>
      </c>
      <c r="AP1061">
        <v>1.1000000000000001</v>
      </c>
      <c r="AQ1061">
        <v>0</v>
      </c>
      <c r="AR1061">
        <v>0</v>
      </c>
      <c r="AS1061">
        <v>1.5</v>
      </c>
      <c r="AT1061">
        <v>0</v>
      </c>
      <c r="AU1061">
        <v>0</v>
      </c>
      <c r="AV1061">
        <v>1.7</v>
      </c>
      <c r="AW1061">
        <v>0</v>
      </c>
      <c r="AX1061">
        <v>0</v>
      </c>
      <c r="AY1061">
        <v>0</v>
      </c>
      <c r="AZ1061">
        <v>0</v>
      </c>
      <c r="BA1061">
        <v>2.2000000000000002</v>
      </c>
      <c r="BB1061">
        <v>1.1000000000000001</v>
      </c>
      <c r="BC1061">
        <v>1.1000000000000001</v>
      </c>
      <c r="BD1061">
        <v>0</v>
      </c>
      <c r="BE1061">
        <v>0</v>
      </c>
      <c r="BF1061">
        <v>0</v>
      </c>
      <c r="BG1061">
        <v>1.6</v>
      </c>
      <c r="BH1061">
        <v>3.2</v>
      </c>
      <c r="BI1061">
        <v>1.7</v>
      </c>
      <c r="BJ1061">
        <v>0</v>
      </c>
      <c r="BK1061">
        <v>1.6</v>
      </c>
    </row>
    <row r="1062" spans="1:63" x14ac:dyDescent="0.25">
      <c r="A1062">
        <v>13</v>
      </c>
      <c r="B1062" s="1">
        <v>13110</v>
      </c>
      <c r="C1062" t="s">
        <v>10680</v>
      </c>
      <c r="D1062" t="s">
        <v>1850</v>
      </c>
      <c r="E1062">
        <v>1</v>
      </c>
      <c r="F1062" t="s">
        <v>13767</v>
      </c>
      <c r="G1062">
        <v>220104005</v>
      </c>
      <c r="H1062">
        <v>220104</v>
      </c>
      <c r="I1062" t="s">
        <v>13768</v>
      </c>
      <c r="J1062" t="s">
        <v>10393</v>
      </c>
      <c r="K1062">
        <v>1</v>
      </c>
      <c r="L1062">
        <v>0.3</v>
      </c>
      <c r="M1062">
        <v>0</v>
      </c>
      <c r="N1062">
        <v>0.3</v>
      </c>
      <c r="O1062">
        <v>0.5</v>
      </c>
      <c r="P1062">
        <v>0.3</v>
      </c>
      <c r="Q1062">
        <v>0.8</v>
      </c>
      <c r="R1062">
        <v>0</v>
      </c>
      <c r="S1062">
        <v>0.3</v>
      </c>
      <c r="T1062">
        <v>0.5</v>
      </c>
      <c r="U1062">
        <v>0.3</v>
      </c>
      <c r="V1062">
        <v>1</v>
      </c>
      <c r="W1062">
        <v>0.3</v>
      </c>
      <c r="X1062">
        <v>0</v>
      </c>
      <c r="Y1062">
        <v>0.3</v>
      </c>
      <c r="Z1062">
        <v>0.3</v>
      </c>
      <c r="AA1062">
        <v>0</v>
      </c>
      <c r="AB1062">
        <v>0.8</v>
      </c>
      <c r="AC1062">
        <v>0.5</v>
      </c>
      <c r="AD1062">
        <v>1.3</v>
      </c>
      <c r="AE1062">
        <v>0.3</v>
      </c>
      <c r="AF1062">
        <v>0</v>
      </c>
      <c r="AG1062">
        <v>0.5</v>
      </c>
      <c r="AH1062">
        <v>0</v>
      </c>
      <c r="AI1062">
        <v>1</v>
      </c>
      <c r="AJ1062">
        <v>0.8</v>
      </c>
      <c r="AK1062">
        <v>0.5</v>
      </c>
      <c r="AL1062">
        <v>0.3</v>
      </c>
      <c r="AM1062">
        <v>0.5</v>
      </c>
      <c r="AN1062">
        <v>0.5</v>
      </c>
      <c r="AO1062">
        <v>0.5</v>
      </c>
      <c r="AP1062">
        <v>0.8</v>
      </c>
      <c r="AQ1062">
        <v>0</v>
      </c>
      <c r="AR1062">
        <v>0.8</v>
      </c>
      <c r="AS1062">
        <v>0.5</v>
      </c>
      <c r="AT1062">
        <v>0</v>
      </c>
      <c r="AU1062">
        <v>0</v>
      </c>
      <c r="AV1062">
        <v>0.3</v>
      </c>
      <c r="AW1062">
        <v>0.3</v>
      </c>
      <c r="AX1062">
        <v>0.2</v>
      </c>
      <c r="AY1062">
        <v>0</v>
      </c>
      <c r="AZ1062">
        <v>0.5</v>
      </c>
      <c r="BA1062">
        <v>1.1000000000000001</v>
      </c>
      <c r="BB1062">
        <v>0</v>
      </c>
      <c r="BC1062">
        <v>0.3</v>
      </c>
      <c r="BD1062">
        <v>0.3</v>
      </c>
      <c r="BE1062">
        <v>0.5</v>
      </c>
      <c r="BF1062">
        <v>0</v>
      </c>
      <c r="BG1062">
        <v>0</v>
      </c>
      <c r="BH1062">
        <v>0.8</v>
      </c>
      <c r="BI1062">
        <v>0.3</v>
      </c>
      <c r="BJ1062">
        <v>0.8</v>
      </c>
      <c r="BK1062">
        <v>0.5</v>
      </c>
    </row>
    <row r="1063" spans="1:63" x14ac:dyDescent="0.25">
      <c r="A1063">
        <v>13</v>
      </c>
      <c r="B1063" s="1">
        <v>13110</v>
      </c>
      <c r="C1063" t="s">
        <v>10680</v>
      </c>
      <c r="D1063" t="s">
        <v>1850</v>
      </c>
      <c r="E1063">
        <v>2</v>
      </c>
      <c r="F1063" t="s">
        <v>13769</v>
      </c>
      <c r="G1063">
        <v>220104005</v>
      </c>
      <c r="H1063">
        <v>220104</v>
      </c>
      <c r="I1063" t="s">
        <v>13768</v>
      </c>
      <c r="J1063" t="s">
        <v>10393</v>
      </c>
      <c r="K1063">
        <v>2</v>
      </c>
      <c r="L1063">
        <v>3.4</v>
      </c>
      <c r="M1063">
        <v>3.2</v>
      </c>
      <c r="N1063">
        <v>3.4</v>
      </c>
      <c r="O1063">
        <v>3.4</v>
      </c>
      <c r="P1063">
        <v>4.2</v>
      </c>
      <c r="Q1063">
        <v>4.4000000000000004</v>
      </c>
      <c r="R1063">
        <v>3.5</v>
      </c>
      <c r="S1063">
        <v>3.8</v>
      </c>
      <c r="T1063">
        <v>3.8</v>
      </c>
      <c r="U1063">
        <v>4.3</v>
      </c>
      <c r="V1063">
        <v>3.1</v>
      </c>
      <c r="W1063">
        <v>4.9000000000000004</v>
      </c>
      <c r="X1063">
        <v>4.7</v>
      </c>
      <c r="Y1063">
        <v>3.2</v>
      </c>
      <c r="Z1063">
        <v>4.5</v>
      </c>
      <c r="AA1063">
        <v>3.2</v>
      </c>
      <c r="AB1063">
        <v>3.7</v>
      </c>
      <c r="AC1063">
        <v>4.7</v>
      </c>
      <c r="AD1063">
        <v>5.5</v>
      </c>
      <c r="AE1063">
        <v>2.5</v>
      </c>
      <c r="AF1063">
        <v>2.8</v>
      </c>
      <c r="AG1063">
        <v>4.0999999999999996</v>
      </c>
      <c r="AH1063">
        <v>2.2999999999999998</v>
      </c>
      <c r="AI1063">
        <v>5.9</v>
      </c>
      <c r="AJ1063">
        <v>3.6</v>
      </c>
      <c r="AK1063">
        <v>1.5</v>
      </c>
      <c r="AL1063">
        <v>5.8</v>
      </c>
      <c r="AM1063">
        <v>5.3</v>
      </c>
      <c r="AN1063">
        <v>4.2</v>
      </c>
      <c r="AO1063">
        <v>3.7</v>
      </c>
      <c r="AP1063">
        <v>5</v>
      </c>
      <c r="AQ1063">
        <v>2.6</v>
      </c>
      <c r="AR1063">
        <v>3.3</v>
      </c>
      <c r="AS1063">
        <v>5.8</v>
      </c>
      <c r="AT1063">
        <v>2.2999999999999998</v>
      </c>
      <c r="AU1063">
        <v>3.1</v>
      </c>
      <c r="AV1063">
        <v>3.6</v>
      </c>
      <c r="AW1063">
        <v>5.5</v>
      </c>
      <c r="AX1063">
        <v>5.2</v>
      </c>
      <c r="AY1063">
        <v>5.8</v>
      </c>
      <c r="AZ1063">
        <v>4.5</v>
      </c>
      <c r="BA1063">
        <v>4.7</v>
      </c>
      <c r="BB1063">
        <v>4.7</v>
      </c>
      <c r="BC1063">
        <v>3.1</v>
      </c>
      <c r="BD1063">
        <v>4.2</v>
      </c>
      <c r="BE1063">
        <v>4.3</v>
      </c>
      <c r="BF1063">
        <v>4.0999999999999996</v>
      </c>
      <c r="BG1063">
        <v>2.5</v>
      </c>
      <c r="BH1063">
        <v>3.8</v>
      </c>
      <c r="BI1063">
        <v>4.4000000000000004</v>
      </c>
      <c r="BJ1063">
        <v>6</v>
      </c>
      <c r="BK1063">
        <v>3.8</v>
      </c>
    </row>
    <row r="1064" spans="1:63" x14ac:dyDescent="0.25">
      <c r="A1064">
        <v>13</v>
      </c>
      <c r="B1064" s="1">
        <v>13110</v>
      </c>
      <c r="C1064" t="s">
        <v>10680</v>
      </c>
      <c r="D1064" t="s">
        <v>1850</v>
      </c>
      <c r="E1064">
        <v>3</v>
      </c>
      <c r="F1064" t="s">
        <v>13367</v>
      </c>
      <c r="G1064">
        <v>220104005</v>
      </c>
      <c r="H1064">
        <v>220104</v>
      </c>
      <c r="I1064" t="s">
        <v>13768</v>
      </c>
      <c r="J1064" t="s">
        <v>10393</v>
      </c>
      <c r="K1064">
        <v>3</v>
      </c>
      <c r="L1064">
        <v>3.2</v>
      </c>
      <c r="M1064">
        <v>3.2</v>
      </c>
      <c r="N1064">
        <v>3.2</v>
      </c>
      <c r="O1064">
        <v>2.9</v>
      </c>
      <c r="P1064">
        <v>3.9</v>
      </c>
      <c r="Q1064">
        <v>3.9</v>
      </c>
      <c r="R1064">
        <v>3.5</v>
      </c>
      <c r="S1064">
        <v>3.5</v>
      </c>
      <c r="T1064">
        <v>3.3</v>
      </c>
      <c r="U1064">
        <v>4.0999999999999996</v>
      </c>
      <c r="V1064">
        <v>3.1</v>
      </c>
      <c r="W1064">
        <v>4.7</v>
      </c>
      <c r="X1064">
        <v>4.7</v>
      </c>
      <c r="Y1064">
        <v>3.2</v>
      </c>
      <c r="Z1064">
        <v>4.5</v>
      </c>
      <c r="AA1064">
        <v>3.2</v>
      </c>
      <c r="AB1064">
        <v>3.7</v>
      </c>
      <c r="AC1064">
        <v>4.7</v>
      </c>
      <c r="AD1064">
        <v>5.5</v>
      </c>
      <c r="AE1064">
        <v>2.2999999999999998</v>
      </c>
      <c r="AF1064">
        <v>2.8</v>
      </c>
      <c r="AG1064">
        <v>3.6</v>
      </c>
      <c r="AH1064">
        <v>2.2999999999999998</v>
      </c>
      <c r="AI1064">
        <v>5.0999999999999996</v>
      </c>
      <c r="AJ1064">
        <v>2.9</v>
      </c>
      <c r="AK1064">
        <v>1</v>
      </c>
      <c r="AL1064">
        <v>5.5</v>
      </c>
      <c r="AM1064">
        <v>4.7</v>
      </c>
      <c r="AN1064">
        <v>3.7</v>
      </c>
      <c r="AO1064">
        <v>3.1</v>
      </c>
      <c r="AP1064">
        <v>4.5</v>
      </c>
      <c r="AQ1064">
        <v>2.6</v>
      </c>
      <c r="AR1064">
        <v>2.5</v>
      </c>
      <c r="AS1064">
        <v>5.3</v>
      </c>
      <c r="AT1064">
        <v>2.2999999999999998</v>
      </c>
      <c r="AU1064">
        <v>3.1</v>
      </c>
      <c r="AV1064">
        <v>3.4</v>
      </c>
      <c r="AW1064">
        <v>5.2</v>
      </c>
      <c r="AX1064">
        <v>5</v>
      </c>
      <c r="AY1064">
        <v>5.8</v>
      </c>
      <c r="AZ1064">
        <v>3.9</v>
      </c>
      <c r="BA1064">
        <v>3.7</v>
      </c>
      <c r="BB1064">
        <v>4.7</v>
      </c>
      <c r="BC1064">
        <v>2.9</v>
      </c>
      <c r="BD1064">
        <v>3.9</v>
      </c>
      <c r="BE1064">
        <v>3.8</v>
      </c>
      <c r="BF1064">
        <v>4.0999999999999996</v>
      </c>
      <c r="BG1064">
        <v>2.5</v>
      </c>
      <c r="BH1064">
        <v>3.1</v>
      </c>
      <c r="BI1064">
        <v>4.0999999999999996</v>
      </c>
      <c r="BJ1064">
        <v>5.2</v>
      </c>
      <c r="BK1064">
        <v>3.3</v>
      </c>
    </row>
    <row r="1065" spans="1:63" x14ac:dyDescent="0.25">
      <c r="A1065">
        <v>13</v>
      </c>
      <c r="B1065" s="1">
        <v>13110</v>
      </c>
      <c r="C1065" t="s">
        <v>10680</v>
      </c>
      <c r="D1065" t="s">
        <v>1850</v>
      </c>
      <c r="E1065">
        <v>4</v>
      </c>
      <c r="F1065" t="s">
        <v>13369</v>
      </c>
      <c r="G1065">
        <v>220104005</v>
      </c>
      <c r="H1065">
        <v>220104</v>
      </c>
      <c r="I1065" t="s">
        <v>13768</v>
      </c>
      <c r="J1065" t="s">
        <v>10393</v>
      </c>
      <c r="K1065">
        <v>4</v>
      </c>
      <c r="L1065">
        <v>0.3</v>
      </c>
      <c r="M1065">
        <v>0</v>
      </c>
      <c r="N1065">
        <v>0.3</v>
      </c>
      <c r="O1065">
        <v>0.5</v>
      </c>
      <c r="P1065">
        <v>0.3</v>
      </c>
      <c r="Q1065">
        <v>0.5</v>
      </c>
      <c r="R1065">
        <v>0</v>
      </c>
      <c r="S1065">
        <v>0.3</v>
      </c>
      <c r="T1065">
        <v>0.5</v>
      </c>
      <c r="U1065">
        <v>0.3</v>
      </c>
      <c r="V1065">
        <v>1</v>
      </c>
      <c r="W1065">
        <v>0.3</v>
      </c>
      <c r="X1065">
        <v>0</v>
      </c>
      <c r="Y1065">
        <v>0.3</v>
      </c>
      <c r="Z1065">
        <v>0.3</v>
      </c>
      <c r="AA1065">
        <v>0</v>
      </c>
      <c r="AB1065">
        <v>0.8</v>
      </c>
      <c r="AC1065">
        <v>0.5</v>
      </c>
      <c r="AD1065">
        <v>1.3</v>
      </c>
      <c r="AE1065">
        <v>0.3</v>
      </c>
      <c r="AF1065">
        <v>0</v>
      </c>
      <c r="AG1065">
        <v>0.5</v>
      </c>
      <c r="AH1065">
        <v>0</v>
      </c>
      <c r="AI1065">
        <v>0.8</v>
      </c>
      <c r="AJ1065">
        <v>0.8</v>
      </c>
      <c r="AK1065">
        <v>0.5</v>
      </c>
      <c r="AL1065">
        <v>0.3</v>
      </c>
      <c r="AM1065">
        <v>0.5</v>
      </c>
      <c r="AN1065">
        <v>0.5</v>
      </c>
      <c r="AO1065">
        <v>0.5</v>
      </c>
      <c r="AP1065">
        <v>0.5</v>
      </c>
      <c r="AQ1065">
        <v>0</v>
      </c>
      <c r="AR1065">
        <v>0.8</v>
      </c>
      <c r="AS1065">
        <v>0.5</v>
      </c>
      <c r="AT1065">
        <v>0</v>
      </c>
      <c r="AU1065">
        <v>0</v>
      </c>
      <c r="AV1065">
        <v>0.3</v>
      </c>
      <c r="AW1065">
        <v>0.3</v>
      </c>
      <c r="AX1065">
        <v>0.2</v>
      </c>
      <c r="AY1065">
        <v>0</v>
      </c>
      <c r="AZ1065">
        <v>0.5</v>
      </c>
      <c r="BA1065">
        <v>1.1000000000000001</v>
      </c>
      <c r="BB1065">
        <v>0</v>
      </c>
      <c r="BC1065">
        <v>0.3</v>
      </c>
      <c r="BD1065">
        <v>0.3</v>
      </c>
      <c r="BE1065">
        <v>0.5</v>
      </c>
      <c r="BF1065">
        <v>0</v>
      </c>
      <c r="BG1065">
        <v>0</v>
      </c>
      <c r="BH1065">
        <v>0.8</v>
      </c>
      <c r="BI1065">
        <v>0.3</v>
      </c>
      <c r="BJ1065">
        <v>0.8</v>
      </c>
      <c r="BK1065">
        <v>0.5</v>
      </c>
    </row>
    <row r="1066" spans="1:63" x14ac:dyDescent="0.25">
      <c r="A1066">
        <v>13</v>
      </c>
      <c r="B1066" s="1">
        <v>13111</v>
      </c>
      <c r="C1066" t="s">
        <v>10680</v>
      </c>
      <c r="D1066" t="s">
        <v>1853</v>
      </c>
      <c r="E1066">
        <v>1</v>
      </c>
      <c r="F1066" t="s">
        <v>13767</v>
      </c>
      <c r="G1066">
        <v>220104005</v>
      </c>
      <c r="H1066">
        <v>220104</v>
      </c>
      <c r="I1066" t="s">
        <v>13768</v>
      </c>
      <c r="J1066" t="s">
        <v>10393</v>
      </c>
      <c r="K1066">
        <v>1</v>
      </c>
      <c r="L1066">
        <v>0</v>
      </c>
      <c r="M1066">
        <v>3.1</v>
      </c>
      <c r="N1066">
        <v>0.8</v>
      </c>
      <c r="O1066">
        <v>0.8</v>
      </c>
      <c r="P1066">
        <v>2.4</v>
      </c>
      <c r="Q1066">
        <v>0</v>
      </c>
      <c r="R1066">
        <v>0</v>
      </c>
      <c r="S1066">
        <v>0.8</v>
      </c>
      <c r="T1066">
        <v>0.8</v>
      </c>
      <c r="U1066">
        <v>0</v>
      </c>
      <c r="V1066">
        <v>1</v>
      </c>
      <c r="W1066">
        <v>0</v>
      </c>
      <c r="X1066">
        <v>0.8</v>
      </c>
      <c r="Y1066">
        <v>0.8</v>
      </c>
      <c r="Z1066">
        <v>0.8</v>
      </c>
      <c r="AA1066">
        <v>1.5</v>
      </c>
      <c r="AB1066">
        <v>0</v>
      </c>
      <c r="AC1066">
        <v>0.8</v>
      </c>
      <c r="AD1066">
        <v>0</v>
      </c>
      <c r="AE1066">
        <v>0.8</v>
      </c>
      <c r="AF1066">
        <v>1.7</v>
      </c>
      <c r="AG1066">
        <v>2.6</v>
      </c>
      <c r="AH1066">
        <v>0</v>
      </c>
      <c r="AI1066">
        <v>1</v>
      </c>
      <c r="AJ1066">
        <v>0</v>
      </c>
      <c r="AK1066">
        <v>0</v>
      </c>
      <c r="AL1066">
        <v>2.2999999999999998</v>
      </c>
      <c r="AM1066">
        <v>1.5</v>
      </c>
      <c r="AN1066">
        <v>0.8</v>
      </c>
      <c r="AO1066">
        <v>0</v>
      </c>
      <c r="AP1066">
        <v>0.8</v>
      </c>
      <c r="AQ1066">
        <v>0</v>
      </c>
      <c r="AR1066">
        <v>0</v>
      </c>
      <c r="AS1066">
        <v>0</v>
      </c>
      <c r="AT1066">
        <v>0</v>
      </c>
      <c r="AU1066">
        <v>0.9</v>
      </c>
      <c r="AV1066">
        <v>0.9</v>
      </c>
      <c r="AW1066">
        <v>0</v>
      </c>
      <c r="AX1066">
        <v>0</v>
      </c>
      <c r="AY1066">
        <v>0.8</v>
      </c>
      <c r="AZ1066">
        <v>0</v>
      </c>
      <c r="BA1066">
        <v>0</v>
      </c>
      <c r="BB1066">
        <v>2.2999999999999998</v>
      </c>
      <c r="BC1066">
        <v>0.8</v>
      </c>
      <c r="BD1066">
        <v>0.8</v>
      </c>
      <c r="BE1066">
        <v>0</v>
      </c>
      <c r="BF1066">
        <v>0.9</v>
      </c>
      <c r="BG1066">
        <v>0</v>
      </c>
      <c r="BH1066">
        <v>0</v>
      </c>
      <c r="BI1066">
        <v>1</v>
      </c>
      <c r="BJ1066">
        <v>0.9</v>
      </c>
      <c r="BK1066">
        <v>0.9</v>
      </c>
    </row>
    <row r="1067" spans="1:63" x14ac:dyDescent="0.25">
      <c r="A1067">
        <v>13</v>
      </c>
      <c r="B1067" s="1">
        <v>13111</v>
      </c>
      <c r="C1067" t="s">
        <v>10680</v>
      </c>
      <c r="D1067" t="s">
        <v>1853</v>
      </c>
      <c r="E1067">
        <v>2</v>
      </c>
      <c r="F1067" t="s">
        <v>13769</v>
      </c>
      <c r="G1067">
        <v>220104005</v>
      </c>
      <c r="H1067">
        <v>220104</v>
      </c>
      <c r="I1067" t="s">
        <v>13768</v>
      </c>
      <c r="J1067" t="s">
        <v>10393</v>
      </c>
      <c r="K1067">
        <v>2</v>
      </c>
      <c r="L1067">
        <v>4.5999999999999996</v>
      </c>
      <c r="M1067">
        <v>12.3</v>
      </c>
      <c r="N1067">
        <v>2.2999999999999998</v>
      </c>
      <c r="O1067">
        <v>3.1</v>
      </c>
      <c r="P1067">
        <v>6.3</v>
      </c>
      <c r="Q1067">
        <v>4.8</v>
      </c>
      <c r="R1067">
        <v>2.5</v>
      </c>
      <c r="S1067">
        <v>11.9</v>
      </c>
      <c r="T1067">
        <v>6.9</v>
      </c>
      <c r="U1067">
        <v>2.6</v>
      </c>
      <c r="V1067">
        <v>4.5</v>
      </c>
      <c r="W1067">
        <v>10</v>
      </c>
      <c r="X1067">
        <v>7.3</v>
      </c>
      <c r="Y1067">
        <v>5.3</v>
      </c>
      <c r="Z1067">
        <v>3.1</v>
      </c>
      <c r="AA1067">
        <v>4.5999999999999996</v>
      </c>
      <c r="AB1067">
        <v>2.2999999999999998</v>
      </c>
      <c r="AC1067">
        <v>2.4</v>
      </c>
      <c r="AD1067">
        <v>6.3</v>
      </c>
      <c r="AE1067">
        <v>3.4</v>
      </c>
      <c r="AF1067">
        <v>6</v>
      </c>
      <c r="AG1067">
        <v>4.3</v>
      </c>
      <c r="AH1067">
        <v>4.4000000000000004</v>
      </c>
      <c r="AI1067">
        <v>9.9</v>
      </c>
      <c r="AJ1067">
        <v>14.6</v>
      </c>
      <c r="AK1067">
        <v>0.8</v>
      </c>
      <c r="AL1067">
        <v>5.3</v>
      </c>
      <c r="AM1067">
        <v>5.4</v>
      </c>
      <c r="AN1067">
        <v>3.1</v>
      </c>
      <c r="AO1067">
        <v>4.7</v>
      </c>
      <c r="AP1067">
        <v>1.6</v>
      </c>
      <c r="AQ1067">
        <v>4</v>
      </c>
      <c r="AR1067">
        <v>0.8</v>
      </c>
      <c r="AS1067">
        <v>2.6</v>
      </c>
      <c r="AT1067">
        <v>3.5</v>
      </c>
      <c r="AU1067">
        <v>4.4000000000000004</v>
      </c>
      <c r="AV1067">
        <v>5.4</v>
      </c>
      <c r="AW1067">
        <v>2.8</v>
      </c>
      <c r="AX1067">
        <v>1.6</v>
      </c>
      <c r="AY1067">
        <v>5.3</v>
      </c>
      <c r="AZ1067">
        <v>7.7</v>
      </c>
      <c r="BA1067">
        <v>4.5999999999999996</v>
      </c>
      <c r="BB1067">
        <v>3.1</v>
      </c>
      <c r="BC1067">
        <v>3.1</v>
      </c>
      <c r="BD1067">
        <v>4.8</v>
      </c>
      <c r="BE1067">
        <v>2.5</v>
      </c>
      <c r="BF1067">
        <v>5.2</v>
      </c>
      <c r="BG1067">
        <v>2.6</v>
      </c>
      <c r="BH1067">
        <v>5.3</v>
      </c>
      <c r="BI1067">
        <v>5.4</v>
      </c>
      <c r="BJ1067">
        <v>4.5999999999999996</v>
      </c>
      <c r="BK1067">
        <v>6.9</v>
      </c>
    </row>
    <row r="1068" spans="1:63" x14ac:dyDescent="0.25">
      <c r="A1068">
        <v>13</v>
      </c>
      <c r="B1068" s="1">
        <v>13111</v>
      </c>
      <c r="C1068" t="s">
        <v>10680</v>
      </c>
      <c r="D1068" t="s">
        <v>1853</v>
      </c>
      <c r="E1068">
        <v>3</v>
      </c>
      <c r="F1068" t="s">
        <v>13367</v>
      </c>
      <c r="G1068">
        <v>220104005</v>
      </c>
      <c r="H1068">
        <v>220104</v>
      </c>
      <c r="I1068" t="s">
        <v>13768</v>
      </c>
      <c r="J1068" t="s">
        <v>10393</v>
      </c>
      <c r="K1068">
        <v>3</v>
      </c>
      <c r="L1068">
        <v>4.5999999999999996</v>
      </c>
      <c r="M1068">
        <v>10</v>
      </c>
      <c r="N1068">
        <v>1.5</v>
      </c>
      <c r="O1068">
        <v>2.2999999999999998</v>
      </c>
      <c r="P1068">
        <v>3.9</v>
      </c>
      <c r="Q1068">
        <v>4.8</v>
      </c>
      <c r="R1068">
        <v>2.5</v>
      </c>
      <c r="S1068">
        <v>11.1</v>
      </c>
      <c r="T1068">
        <v>6</v>
      </c>
      <c r="U1068">
        <v>2.6</v>
      </c>
      <c r="V1068">
        <v>4.5</v>
      </c>
      <c r="W1068">
        <v>10</v>
      </c>
      <c r="X1068">
        <v>6.5</v>
      </c>
      <c r="Y1068">
        <v>5.3</v>
      </c>
      <c r="Z1068">
        <v>3.1</v>
      </c>
      <c r="AA1068">
        <v>4.5999999999999996</v>
      </c>
      <c r="AB1068">
        <v>2.2999999999999998</v>
      </c>
      <c r="AC1068">
        <v>2.4</v>
      </c>
      <c r="AD1068">
        <v>6.3</v>
      </c>
      <c r="AE1068">
        <v>2.5</v>
      </c>
      <c r="AF1068">
        <v>4.3</v>
      </c>
      <c r="AG1068">
        <v>1.7</v>
      </c>
      <c r="AH1068">
        <v>4.4000000000000004</v>
      </c>
      <c r="AI1068">
        <v>9.9</v>
      </c>
      <c r="AJ1068">
        <v>14.6</v>
      </c>
      <c r="AK1068">
        <v>0.8</v>
      </c>
      <c r="AL1068">
        <v>3</v>
      </c>
      <c r="AM1068">
        <v>3.8</v>
      </c>
      <c r="AN1068">
        <v>2.2999999999999998</v>
      </c>
      <c r="AO1068">
        <v>4.7</v>
      </c>
      <c r="AP1068">
        <v>0.8</v>
      </c>
      <c r="AQ1068">
        <v>4</v>
      </c>
      <c r="AR1068">
        <v>0.8</v>
      </c>
      <c r="AS1068">
        <v>2.6</v>
      </c>
      <c r="AT1068">
        <v>3.5</v>
      </c>
      <c r="AU1068">
        <v>3.5</v>
      </c>
      <c r="AV1068">
        <v>4.5</v>
      </c>
      <c r="AW1068">
        <v>2.8</v>
      </c>
      <c r="AX1068">
        <v>1.6</v>
      </c>
      <c r="AY1068">
        <v>4.5999999999999996</v>
      </c>
      <c r="AZ1068">
        <v>7.7</v>
      </c>
      <c r="BA1068">
        <v>4.5999999999999996</v>
      </c>
      <c r="BB1068">
        <v>0.8</v>
      </c>
      <c r="BC1068">
        <v>2.4</v>
      </c>
      <c r="BD1068">
        <v>4</v>
      </c>
      <c r="BE1068">
        <v>2.5</v>
      </c>
      <c r="BF1068">
        <v>4.3</v>
      </c>
      <c r="BG1068">
        <v>2.6</v>
      </c>
      <c r="BH1068">
        <v>5.3</v>
      </c>
      <c r="BI1068">
        <v>5.4</v>
      </c>
      <c r="BJ1068">
        <v>3.7</v>
      </c>
      <c r="BK1068">
        <v>6</v>
      </c>
    </row>
    <row r="1069" spans="1:63" x14ac:dyDescent="0.25">
      <c r="A1069">
        <v>13</v>
      </c>
      <c r="B1069" s="1">
        <v>13111</v>
      </c>
      <c r="C1069" t="s">
        <v>10680</v>
      </c>
      <c r="D1069" t="s">
        <v>1853</v>
      </c>
      <c r="E1069">
        <v>4</v>
      </c>
      <c r="F1069" t="s">
        <v>13369</v>
      </c>
      <c r="G1069">
        <v>220104005</v>
      </c>
      <c r="H1069">
        <v>220104</v>
      </c>
      <c r="I1069" t="s">
        <v>13768</v>
      </c>
      <c r="J1069" t="s">
        <v>10393</v>
      </c>
      <c r="K1069">
        <v>4</v>
      </c>
      <c r="L1069">
        <v>0</v>
      </c>
      <c r="M1069">
        <v>2.2999999999999998</v>
      </c>
      <c r="N1069">
        <v>0.8</v>
      </c>
      <c r="O1069">
        <v>0.8</v>
      </c>
      <c r="P1069">
        <v>2.4</v>
      </c>
      <c r="Q1069">
        <v>0</v>
      </c>
      <c r="R1069">
        <v>0</v>
      </c>
      <c r="S1069">
        <v>0.9</v>
      </c>
      <c r="T1069">
        <v>0.9</v>
      </c>
      <c r="U1069">
        <v>0</v>
      </c>
      <c r="V1069">
        <v>1</v>
      </c>
      <c r="W1069">
        <v>0</v>
      </c>
      <c r="X1069">
        <v>0.8</v>
      </c>
      <c r="Y1069">
        <v>0.8</v>
      </c>
      <c r="Z1069">
        <v>0.8</v>
      </c>
      <c r="AA1069">
        <v>1.5</v>
      </c>
      <c r="AB1069">
        <v>0</v>
      </c>
      <c r="AC1069">
        <v>0.8</v>
      </c>
      <c r="AD1069">
        <v>0</v>
      </c>
      <c r="AE1069">
        <v>0.8</v>
      </c>
      <c r="AF1069">
        <v>1.7</v>
      </c>
      <c r="AG1069">
        <v>2.6</v>
      </c>
      <c r="AH1069">
        <v>0</v>
      </c>
      <c r="AI1069">
        <v>1</v>
      </c>
      <c r="AJ1069">
        <v>0</v>
      </c>
      <c r="AK1069">
        <v>0</v>
      </c>
      <c r="AL1069">
        <v>2.2999999999999998</v>
      </c>
      <c r="AM1069">
        <v>1.5</v>
      </c>
      <c r="AN1069">
        <v>0.8</v>
      </c>
      <c r="AO1069">
        <v>0</v>
      </c>
      <c r="AP1069">
        <v>0.8</v>
      </c>
      <c r="AQ1069">
        <v>0</v>
      </c>
      <c r="AR1069">
        <v>0</v>
      </c>
      <c r="AS1069">
        <v>0</v>
      </c>
      <c r="AT1069">
        <v>0</v>
      </c>
      <c r="AU1069">
        <v>0.9</v>
      </c>
      <c r="AV1069">
        <v>0.9</v>
      </c>
      <c r="AW1069">
        <v>0</v>
      </c>
      <c r="AX1069">
        <v>0</v>
      </c>
      <c r="AY1069">
        <v>0.8</v>
      </c>
      <c r="AZ1069">
        <v>0</v>
      </c>
      <c r="BA1069">
        <v>0</v>
      </c>
      <c r="BB1069">
        <v>2.2999999999999998</v>
      </c>
      <c r="BC1069">
        <v>0.8</v>
      </c>
      <c r="BD1069">
        <v>0.8</v>
      </c>
      <c r="BE1069">
        <v>0</v>
      </c>
      <c r="BF1069">
        <v>0.9</v>
      </c>
      <c r="BG1069">
        <v>0</v>
      </c>
      <c r="BH1069">
        <v>0</v>
      </c>
      <c r="BI1069">
        <v>1</v>
      </c>
      <c r="BJ1069">
        <v>0.9</v>
      </c>
      <c r="BK1069">
        <v>0.9</v>
      </c>
    </row>
    <row r="1070" spans="1:63" x14ac:dyDescent="0.25">
      <c r="A1070">
        <v>13</v>
      </c>
      <c r="B1070" s="1">
        <v>13112</v>
      </c>
      <c r="C1070" t="s">
        <v>10680</v>
      </c>
      <c r="D1070" t="s">
        <v>1856</v>
      </c>
      <c r="E1070">
        <v>1</v>
      </c>
      <c r="F1070" t="s">
        <v>13767</v>
      </c>
      <c r="G1070">
        <v>220104005</v>
      </c>
      <c r="H1070">
        <v>220104</v>
      </c>
      <c r="I1070" t="s">
        <v>13768</v>
      </c>
      <c r="J1070" t="s">
        <v>10393</v>
      </c>
      <c r="K1070">
        <v>1</v>
      </c>
      <c r="L1070">
        <v>0.5</v>
      </c>
      <c r="M1070">
        <v>0.5</v>
      </c>
      <c r="N1070">
        <v>0</v>
      </c>
      <c r="O1070">
        <v>1.1000000000000001</v>
      </c>
      <c r="P1070">
        <v>1.1000000000000001</v>
      </c>
      <c r="Q1070">
        <v>1.1000000000000001</v>
      </c>
      <c r="R1070">
        <v>0.5</v>
      </c>
      <c r="S1070">
        <v>2.1</v>
      </c>
      <c r="T1070">
        <v>1.1000000000000001</v>
      </c>
      <c r="U1070">
        <v>0.5</v>
      </c>
      <c r="V1070">
        <v>1</v>
      </c>
      <c r="W1070">
        <v>0.5</v>
      </c>
      <c r="X1070">
        <v>0</v>
      </c>
      <c r="Y1070">
        <v>1</v>
      </c>
      <c r="Z1070">
        <v>1</v>
      </c>
      <c r="AA1070">
        <v>0.5</v>
      </c>
      <c r="AB1070">
        <v>0</v>
      </c>
      <c r="AC1070">
        <v>1</v>
      </c>
      <c r="AD1070">
        <v>1.6</v>
      </c>
      <c r="AE1070">
        <v>0.5</v>
      </c>
      <c r="AF1070">
        <v>0.5</v>
      </c>
      <c r="AG1070">
        <v>0.5</v>
      </c>
      <c r="AH1070">
        <v>0</v>
      </c>
      <c r="AI1070">
        <v>1</v>
      </c>
      <c r="AJ1070">
        <v>1.5</v>
      </c>
      <c r="AK1070">
        <v>0.5</v>
      </c>
      <c r="AL1070">
        <v>1.6</v>
      </c>
      <c r="AM1070">
        <v>1</v>
      </c>
      <c r="AN1070">
        <v>1</v>
      </c>
      <c r="AO1070">
        <v>0.5</v>
      </c>
      <c r="AP1070">
        <v>1</v>
      </c>
      <c r="AQ1070">
        <v>1.6</v>
      </c>
      <c r="AR1070">
        <v>0</v>
      </c>
      <c r="AS1070">
        <v>1</v>
      </c>
      <c r="AT1070">
        <v>0</v>
      </c>
      <c r="AU1070">
        <v>0</v>
      </c>
      <c r="AV1070">
        <v>0.5</v>
      </c>
      <c r="AW1070">
        <v>0</v>
      </c>
      <c r="AX1070">
        <v>0.5</v>
      </c>
      <c r="AY1070">
        <v>0</v>
      </c>
      <c r="AZ1070">
        <v>1</v>
      </c>
      <c r="BA1070">
        <v>1.6</v>
      </c>
      <c r="BB1070">
        <v>0</v>
      </c>
      <c r="BC1070">
        <v>1.1000000000000001</v>
      </c>
      <c r="BD1070">
        <v>3.2</v>
      </c>
      <c r="BE1070">
        <v>1</v>
      </c>
      <c r="BF1070">
        <v>0.5</v>
      </c>
      <c r="BG1070">
        <v>1</v>
      </c>
      <c r="BH1070">
        <v>0.5</v>
      </c>
      <c r="BI1070">
        <v>0.5</v>
      </c>
      <c r="BJ1070">
        <v>0.5</v>
      </c>
      <c r="BK1070">
        <v>1</v>
      </c>
    </row>
    <row r="1071" spans="1:63" x14ac:dyDescent="0.25">
      <c r="A1071">
        <v>13</v>
      </c>
      <c r="B1071" s="1">
        <v>13112</v>
      </c>
      <c r="C1071" t="s">
        <v>10680</v>
      </c>
      <c r="D1071" t="s">
        <v>1856</v>
      </c>
      <c r="E1071">
        <v>2</v>
      </c>
      <c r="F1071" t="s">
        <v>13769</v>
      </c>
      <c r="G1071">
        <v>220104005</v>
      </c>
      <c r="H1071">
        <v>220104</v>
      </c>
      <c r="I1071" t="s">
        <v>13768</v>
      </c>
      <c r="J1071" t="s">
        <v>10393</v>
      </c>
      <c r="K1071">
        <v>2</v>
      </c>
      <c r="L1071">
        <v>8.9</v>
      </c>
      <c r="M1071">
        <v>8.9</v>
      </c>
      <c r="N1071">
        <v>5.8</v>
      </c>
      <c r="O1071">
        <v>5.3</v>
      </c>
      <c r="P1071">
        <v>6.3</v>
      </c>
      <c r="Q1071">
        <v>10.6</v>
      </c>
      <c r="R1071">
        <v>9.9</v>
      </c>
      <c r="S1071">
        <v>9</v>
      </c>
      <c r="T1071">
        <v>8</v>
      </c>
      <c r="U1071">
        <v>3</v>
      </c>
      <c r="V1071">
        <v>5.6</v>
      </c>
      <c r="W1071">
        <v>7.1</v>
      </c>
      <c r="X1071">
        <v>3.7</v>
      </c>
      <c r="Y1071">
        <v>8.3000000000000007</v>
      </c>
      <c r="Z1071">
        <v>9.9</v>
      </c>
      <c r="AA1071">
        <v>6.3</v>
      </c>
      <c r="AB1071">
        <v>4.2</v>
      </c>
      <c r="AC1071">
        <v>8.4</v>
      </c>
      <c r="AD1071">
        <v>7.4</v>
      </c>
      <c r="AE1071">
        <v>4.5</v>
      </c>
      <c r="AF1071">
        <v>5</v>
      </c>
      <c r="AG1071">
        <v>5.5</v>
      </c>
      <c r="AH1071">
        <v>3.5</v>
      </c>
      <c r="AI1071">
        <v>5.0999999999999996</v>
      </c>
      <c r="AJ1071">
        <v>9.6999999999999993</v>
      </c>
      <c r="AK1071">
        <v>3.7</v>
      </c>
      <c r="AL1071">
        <v>9.4</v>
      </c>
      <c r="AM1071">
        <v>10.5</v>
      </c>
      <c r="AN1071">
        <v>8.9</v>
      </c>
      <c r="AO1071">
        <v>7.9</v>
      </c>
      <c r="AP1071">
        <v>9</v>
      </c>
      <c r="AQ1071">
        <v>7.4</v>
      </c>
      <c r="AR1071">
        <v>6</v>
      </c>
      <c r="AS1071">
        <v>5</v>
      </c>
      <c r="AT1071">
        <v>2.5</v>
      </c>
      <c r="AU1071">
        <v>5</v>
      </c>
      <c r="AV1071">
        <v>9.6</v>
      </c>
      <c r="AW1071">
        <v>4.5999999999999996</v>
      </c>
      <c r="AX1071">
        <v>3.7</v>
      </c>
      <c r="AY1071">
        <v>7.8</v>
      </c>
      <c r="AZ1071">
        <v>10.5</v>
      </c>
      <c r="BA1071">
        <v>5.8</v>
      </c>
      <c r="BB1071">
        <v>3.7</v>
      </c>
      <c r="BC1071">
        <v>10</v>
      </c>
      <c r="BD1071">
        <v>11.6</v>
      </c>
      <c r="BE1071">
        <v>4</v>
      </c>
      <c r="BF1071">
        <v>7</v>
      </c>
      <c r="BG1071">
        <v>6</v>
      </c>
      <c r="BH1071">
        <v>5.5</v>
      </c>
      <c r="BI1071">
        <v>10.7</v>
      </c>
      <c r="BJ1071">
        <v>8.6999999999999993</v>
      </c>
      <c r="BK1071">
        <v>8</v>
      </c>
    </row>
    <row r="1072" spans="1:63" x14ac:dyDescent="0.25">
      <c r="A1072">
        <v>13</v>
      </c>
      <c r="B1072" s="1">
        <v>13112</v>
      </c>
      <c r="C1072" t="s">
        <v>10680</v>
      </c>
      <c r="D1072" t="s">
        <v>1856</v>
      </c>
      <c r="E1072">
        <v>3</v>
      </c>
      <c r="F1072" t="s">
        <v>13367</v>
      </c>
      <c r="G1072">
        <v>220104005</v>
      </c>
      <c r="H1072">
        <v>220104</v>
      </c>
      <c r="I1072" t="s">
        <v>13768</v>
      </c>
      <c r="J1072" t="s">
        <v>10393</v>
      </c>
      <c r="K1072">
        <v>3</v>
      </c>
      <c r="L1072">
        <v>8.3000000000000007</v>
      </c>
      <c r="M1072">
        <v>8.4</v>
      </c>
      <c r="N1072">
        <v>5.8</v>
      </c>
      <c r="O1072">
        <v>4.2</v>
      </c>
      <c r="P1072">
        <v>5.3</v>
      </c>
      <c r="Q1072">
        <v>9.5</v>
      </c>
      <c r="R1072">
        <v>9.4</v>
      </c>
      <c r="S1072">
        <v>6.5</v>
      </c>
      <c r="T1072">
        <v>7</v>
      </c>
      <c r="U1072">
        <v>2.5</v>
      </c>
      <c r="V1072">
        <v>5.6</v>
      </c>
      <c r="W1072">
        <v>6.6</v>
      </c>
      <c r="X1072">
        <v>3.7</v>
      </c>
      <c r="Y1072">
        <v>8.3000000000000007</v>
      </c>
      <c r="Z1072">
        <v>9.9</v>
      </c>
      <c r="AA1072">
        <v>6.3</v>
      </c>
      <c r="AB1072">
        <v>4.2</v>
      </c>
      <c r="AC1072">
        <v>8.4</v>
      </c>
      <c r="AD1072">
        <v>7.4</v>
      </c>
      <c r="AE1072">
        <v>4</v>
      </c>
      <c r="AF1072">
        <v>4.5</v>
      </c>
      <c r="AG1072">
        <v>5</v>
      </c>
      <c r="AH1072">
        <v>3.5</v>
      </c>
      <c r="AI1072">
        <v>5.0999999999999996</v>
      </c>
      <c r="AJ1072">
        <v>8.1999999999999993</v>
      </c>
      <c r="AK1072">
        <v>3.2</v>
      </c>
      <c r="AL1072">
        <v>7.8</v>
      </c>
      <c r="AM1072">
        <v>9.4</v>
      </c>
      <c r="AN1072">
        <v>7.9</v>
      </c>
      <c r="AO1072">
        <v>7.4</v>
      </c>
      <c r="AP1072">
        <v>9</v>
      </c>
      <c r="AQ1072">
        <v>5.8</v>
      </c>
      <c r="AR1072">
        <v>6</v>
      </c>
      <c r="AS1072">
        <v>4</v>
      </c>
      <c r="AT1072">
        <v>2.5</v>
      </c>
      <c r="AU1072">
        <v>5</v>
      </c>
      <c r="AV1072">
        <v>9.1</v>
      </c>
      <c r="AW1072">
        <v>4.5999999999999996</v>
      </c>
      <c r="AX1072">
        <v>3.2</v>
      </c>
      <c r="AY1072">
        <v>7.8</v>
      </c>
      <c r="AZ1072">
        <v>9.4</v>
      </c>
      <c r="BA1072">
        <v>4.2</v>
      </c>
      <c r="BB1072">
        <v>3.7</v>
      </c>
      <c r="BC1072">
        <v>9</v>
      </c>
      <c r="BD1072">
        <v>8.5</v>
      </c>
      <c r="BE1072">
        <v>3</v>
      </c>
      <c r="BF1072">
        <v>6.5</v>
      </c>
      <c r="BG1072">
        <v>5</v>
      </c>
      <c r="BH1072">
        <v>5</v>
      </c>
      <c r="BI1072">
        <v>9.6</v>
      </c>
      <c r="BJ1072">
        <v>8.1999999999999993</v>
      </c>
      <c r="BK1072">
        <v>7</v>
      </c>
    </row>
    <row r="1073" spans="1:63" x14ac:dyDescent="0.25">
      <c r="A1073">
        <v>13</v>
      </c>
      <c r="B1073" s="1">
        <v>13112</v>
      </c>
      <c r="C1073" t="s">
        <v>10680</v>
      </c>
      <c r="D1073" t="s">
        <v>1856</v>
      </c>
      <c r="E1073">
        <v>4</v>
      </c>
      <c r="F1073" t="s">
        <v>13369</v>
      </c>
      <c r="G1073">
        <v>220104005</v>
      </c>
      <c r="H1073">
        <v>220104</v>
      </c>
      <c r="I1073" t="s">
        <v>13768</v>
      </c>
      <c r="J1073" t="s">
        <v>10393</v>
      </c>
      <c r="K1073">
        <v>4</v>
      </c>
      <c r="L1073">
        <v>0.5</v>
      </c>
      <c r="M1073">
        <v>0.5</v>
      </c>
      <c r="N1073">
        <v>0</v>
      </c>
      <c r="O1073">
        <v>1.1000000000000001</v>
      </c>
      <c r="P1073">
        <v>1.1000000000000001</v>
      </c>
      <c r="Q1073">
        <v>1.1000000000000001</v>
      </c>
      <c r="R1073">
        <v>0.5</v>
      </c>
      <c r="S1073">
        <v>2.5</v>
      </c>
      <c r="T1073">
        <v>1</v>
      </c>
      <c r="U1073">
        <v>0.5</v>
      </c>
      <c r="V1073">
        <v>1</v>
      </c>
      <c r="W1073">
        <v>0.5</v>
      </c>
      <c r="X1073">
        <v>0</v>
      </c>
      <c r="Y1073">
        <v>1</v>
      </c>
      <c r="Z1073">
        <v>1</v>
      </c>
      <c r="AA1073">
        <v>0.5</v>
      </c>
      <c r="AB1073">
        <v>0</v>
      </c>
      <c r="AC1073">
        <v>1</v>
      </c>
      <c r="AD1073">
        <v>1.1000000000000001</v>
      </c>
      <c r="AE1073">
        <v>0.5</v>
      </c>
      <c r="AF1073">
        <v>0.5</v>
      </c>
      <c r="AG1073">
        <v>0.5</v>
      </c>
      <c r="AH1073">
        <v>0</v>
      </c>
      <c r="AI1073">
        <v>1</v>
      </c>
      <c r="AJ1073">
        <v>1.5</v>
      </c>
      <c r="AK1073">
        <v>0.5</v>
      </c>
      <c r="AL1073">
        <v>1.6</v>
      </c>
      <c r="AM1073">
        <v>1</v>
      </c>
      <c r="AN1073">
        <v>1</v>
      </c>
      <c r="AO1073">
        <v>0.5</v>
      </c>
      <c r="AP1073">
        <v>1</v>
      </c>
      <c r="AQ1073">
        <v>1.6</v>
      </c>
      <c r="AR1073">
        <v>0</v>
      </c>
      <c r="AS1073">
        <v>1</v>
      </c>
      <c r="AT1073">
        <v>0</v>
      </c>
      <c r="AU1073">
        <v>0</v>
      </c>
      <c r="AV1073">
        <v>0.5</v>
      </c>
      <c r="AW1073">
        <v>0</v>
      </c>
      <c r="AX1073">
        <v>0.5</v>
      </c>
      <c r="AY1073">
        <v>0</v>
      </c>
      <c r="AZ1073">
        <v>1</v>
      </c>
      <c r="BA1073">
        <v>1.6</v>
      </c>
      <c r="BB1073">
        <v>0</v>
      </c>
      <c r="BC1073">
        <v>1.1000000000000001</v>
      </c>
      <c r="BD1073">
        <v>3.2</v>
      </c>
      <c r="BE1073">
        <v>1</v>
      </c>
      <c r="BF1073">
        <v>0.5</v>
      </c>
      <c r="BG1073">
        <v>1</v>
      </c>
      <c r="BH1073">
        <v>0.5</v>
      </c>
      <c r="BI1073">
        <v>1</v>
      </c>
      <c r="BJ1073">
        <v>0.5</v>
      </c>
      <c r="BK1073">
        <v>1</v>
      </c>
    </row>
    <row r="1074" spans="1:63" x14ac:dyDescent="0.25">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1</v>
      </c>
      <c r="Q1074">
        <v>0</v>
      </c>
      <c r="R1074">
        <v>0</v>
      </c>
      <c r="S1074">
        <v>1</v>
      </c>
      <c r="T1074">
        <v>0</v>
      </c>
      <c r="U1074">
        <v>1</v>
      </c>
      <c r="V1074">
        <v>1</v>
      </c>
      <c r="W1074">
        <v>1</v>
      </c>
      <c r="X1074">
        <v>0</v>
      </c>
      <c r="Y1074">
        <v>0</v>
      </c>
      <c r="Z1074">
        <v>0</v>
      </c>
      <c r="AA1074">
        <v>0</v>
      </c>
      <c r="AB1074">
        <v>0</v>
      </c>
      <c r="AC1074">
        <v>1</v>
      </c>
      <c r="AD1074">
        <v>0</v>
      </c>
      <c r="AE1074">
        <v>0</v>
      </c>
      <c r="AF1074">
        <v>0</v>
      </c>
      <c r="AG1074">
        <v>0</v>
      </c>
      <c r="AH1074">
        <v>1.1000000000000001</v>
      </c>
      <c r="AI1074">
        <v>1</v>
      </c>
      <c r="AJ1074">
        <v>0</v>
      </c>
      <c r="AK1074">
        <v>0</v>
      </c>
      <c r="AL1074">
        <v>0</v>
      </c>
      <c r="AM1074">
        <v>0</v>
      </c>
      <c r="AN1074">
        <v>0</v>
      </c>
      <c r="AO1074">
        <v>0</v>
      </c>
      <c r="AP1074">
        <v>1</v>
      </c>
      <c r="AQ1074">
        <v>0</v>
      </c>
      <c r="AR1074">
        <v>0</v>
      </c>
      <c r="AS1074">
        <v>1.1000000000000001</v>
      </c>
      <c r="AT1074">
        <v>0</v>
      </c>
      <c r="AU1074">
        <v>0</v>
      </c>
      <c r="AV1074">
        <v>1</v>
      </c>
      <c r="AW1074">
        <v>2.2999999999999998</v>
      </c>
      <c r="AX1074">
        <v>0</v>
      </c>
      <c r="AY1074">
        <v>0</v>
      </c>
      <c r="AZ1074">
        <v>0</v>
      </c>
      <c r="BA1074">
        <v>0</v>
      </c>
      <c r="BB1074">
        <v>0</v>
      </c>
      <c r="BC1074">
        <v>1</v>
      </c>
      <c r="BD1074">
        <v>0</v>
      </c>
      <c r="BE1074">
        <v>1.1000000000000001</v>
      </c>
      <c r="BF1074">
        <v>0</v>
      </c>
      <c r="BG1074">
        <v>0</v>
      </c>
      <c r="BH1074">
        <v>0</v>
      </c>
      <c r="BI1074">
        <v>2.2000000000000002</v>
      </c>
      <c r="BJ1074">
        <v>0</v>
      </c>
      <c r="BK1074">
        <v>0</v>
      </c>
    </row>
    <row r="1075" spans="1:63" x14ac:dyDescent="0.25">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1.1000000000000001</v>
      </c>
      <c r="T1075">
        <v>1.1000000000000001</v>
      </c>
      <c r="U1075">
        <v>3.3</v>
      </c>
      <c r="V1075">
        <v>1.1000000000000001</v>
      </c>
      <c r="W1075">
        <v>6.7</v>
      </c>
      <c r="X1075">
        <v>3</v>
      </c>
      <c r="Y1075">
        <v>2</v>
      </c>
      <c r="Z1075">
        <v>0</v>
      </c>
      <c r="AA1075">
        <v>0</v>
      </c>
      <c r="AB1075">
        <v>0</v>
      </c>
      <c r="AC1075">
        <v>1</v>
      </c>
      <c r="AD1075">
        <v>3.1</v>
      </c>
      <c r="AE1075">
        <v>1.1000000000000001</v>
      </c>
      <c r="AF1075">
        <v>1.1000000000000001</v>
      </c>
      <c r="AG1075">
        <v>1.1000000000000001</v>
      </c>
      <c r="AH1075">
        <v>1.1000000000000001</v>
      </c>
      <c r="AI1075">
        <v>2.2000000000000002</v>
      </c>
      <c r="AJ1075">
        <v>1.1000000000000001</v>
      </c>
      <c r="AK1075">
        <v>2</v>
      </c>
      <c r="AL1075">
        <v>5.0999999999999996</v>
      </c>
      <c r="AM1075">
        <v>0</v>
      </c>
      <c r="AN1075">
        <v>3.1</v>
      </c>
      <c r="AO1075">
        <v>1</v>
      </c>
      <c r="AP1075">
        <v>1</v>
      </c>
      <c r="AQ1075">
        <v>2.1</v>
      </c>
      <c r="AR1075">
        <v>2.1</v>
      </c>
      <c r="AS1075">
        <v>2.2000000000000002</v>
      </c>
      <c r="AT1075">
        <v>2.2000000000000002</v>
      </c>
      <c r="AU1075">
        <v>2.2000000000000002</v>
      </c>
      <c r="AV1075">
        <v>4.5</v>
      </c>
      <c r="AW1075">
        <v>5.7</v>
      </c>
      <c r="AX1075">
        <v>2</v>
      </c>
      <c r="AY1075">
        <v>3</v>
      </c>
      <c r="AZ1075">
        <v>4.0999999999999996</v>
      </c>
      <c r="BA1075">
        <v>0</v>
      </c>
      <c r="BB1075">
        <v>2</v>
      </c>
      <c r="BC1075">
        <v>3.1</v>
      </c>
      <c r="BD1075">
        <v>1</v>
      </c>
      <c r="BE1075">
        <v>2.1</v>
      </c>
      <c r="BF1075">
        <v>3.3</v>
      </c>
      <c r="BG1075">
        <v>0</v>
      </c>
      <c r="BH1075">
        <v>0</v>
      </c>
      <c r="BI1075">
        <v>5.6</v>
      </c>
      <c r="BJ1075">
        <v>5.7</v>
      </c>
      <c r="BK1075">
        <v>1.1000000000000001</v>
      </c>
    </row>
    <row r="1076" spans="1:63" x14ac:dyDescent="0.25">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1.1000000000000001</v>
      </c>
      <c r="U1076">
        <v>2.2000000000000002</v>
      </c>
      <c r="V1076">
        <v>1.1000000000000001</v>
      </c>
      <c r="W1076">
        <v>5.6</v>
      </c>
      <c r="X1076">
        <v>3</v>
      </c>
      <c r="Y1076">
        <v>2</v>
      </c>
      <c r="Z1076">
        <v>0</v>
      </c>
      <c r="AA1076">
        <v>0</v>
      </c>
      <c r="AB1076">
        <v>0</v>
      </c>
      <c r="AC1076">
        <v>1</v>
      </c>
      <c r="AD1076">
        <v>3.1</v>
      </c>
      <c r="AE1076">
        <v>1.1000000000000001</v>
      </c>
      <c r="AF1076">
        <v>1.1000000000000001</v>
      </c>
      <c r="AG1076">
        <v>1.1000000000000001</v>
      </c>
      <c r="AH1076">
        <v>0</v>
      </c>
      <c r="AI1076">
        <v>2.2000000000000002</v>
      </c>
      <c r="AJ1076">
        <v>1.1000000000000001</v>
      </c>
      <c r="AK1076">
        <v>2</v>
      </c>
      <c r="AL1076">
        <v>5.0999999999999996</v>
      </c>
      <c r="AM1076">
        <v>0</v>
      </c>
      <c r="AN1076">
        <v>3.1</v>
      </c>
      <c r="AO1076">
        <v>1</v>
      </c>
      <c r="AP1076">
        <v>1</v>
      </c>
      <c r="AQ1076">
        <v>2.1</v>
      </c>
      <c r="AR1076">
        <v>2.1</v>
      </c>
      <c r="AS1076">
        <v>1.1000000000000001</v>
      </c>
      <c r="AT1076">
        <v>2.2000000000000002</v>
      </c>
      <c r="AU1076">
        <v>2.2000000000000002</v>
      </c>
      <c r="AV1076">
        <v>4.5</v>
      </c>
      <c r="AW1076">
        <v>4.5</v>
      </c>
      <c r="AX1076">
        <v>2</v>
      </c>
      <c r="AY1076">
        <v>3</v>
      </c>
      <c r="AZ1076">
        <v>4.0999999999999996</v>
      </c>
      <c r="BA1076">
        <v>0</v>
      </c>
      <c r="BB1076">
        <v>2</v>
      </c>
      <c r="BC1076">
        <v>3.1</v>
      </c>
      <c r="BD1076">
        <v>1</v>
      </c>
      <c r="BE1076">
        <v>1.1000000000000001</v>
      </c>
      <c r="BF1076">
        <v>3.3</v>
      </c>
      <c r="BG1076">
        <v>0</v>
      </c>
      <c r="BH1076">
        <v>0</v>
      </c>
      <c r="BI1076">
        <v>3.4</v>
      </c>
      <c r="BJ1076">
        <v>5.7</v>
      </c>
      <c r="BK1076">
        <v>1.1000000000000001</v>
      </c>
    </row>
    <row r="1077" spans="1:63" x14ac:dyDescent="0.25">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1</v>
      </c>
      <c r="Q1077">
        <v>0</v>
      </c>
      <c r="R1077">
        <v>0</v>
      </c>
      <c r="S1077">
        <v>1.1000000000000001</v>
      </c>
      <c r="T1077">
        <v>0</v>
      </c>
      <c r="U1077">
        <v>1.1000000000000001</v>
      </c>
      <c r="V1077">
        <v>1</v>
      </c>
      <c r="W1077">
        <v>1.1000000000000001</v>
      </c>
      <c r="X1077">
        <v>0</v>
      </c>
      <c r="Y1077">
        <v>0</v>
      </c>
      <c r="Z1077">
        <v>0</v>
      </c>
      <c r="AA1077">
        <v>0</v>
      </c>
      <c r="AB1077">
        <v>0</v>
      </c>
      <c r="AC1077">
        <v>1</v>
      </c>
      <c r="AD1077">
        <v>0</v>
      </c>
      <c r="AE1077">
        <v>0</v>
      </c>
      <c r="AF1077">
        <v>0</v>
      </c>
      <c r="AG1077">
        <v>0</v>
      </c>
      <c r="AH1077">
        <v>1.1000000000000001</v>
      </c>
      <c r="AI1077">
        <v>1</v>
      </c>
      <c r="AJ1077">
        <v>0</v>
      </c>
      <c r="AK1077">
        <v>0</v>
      </c>
      <c r="AL1077">
        <v>0</v>
      </c>
      <c r="AM1077">
        <v>0</v>
      </c>
      <c r="AN1077">
        <v>0</v>
      </c>
      <c r="AO1077">
        <v>0</v>
      </c>
      <c r="AP1077">
        <v>1</v>
      </c>
      <c r="AQ1077">
        <v>0</v>
      </c>
      <c r="AR1077">
        <v>0</v>
      </c>
      <c r="AS1077">
        <v>1.1000000000000001</v>
      </c>
      <c r="AT1077">
        <v>0</v>
      </c>
      <c r="AU1077">
        <v>0</v>
      </c>
      <c r="AV1077">
        <v>1</v>
      </c>
      <c r="AW1077">
        <v>1.1000000000000001</v>
      </c>
      <c r="AX1077">
        <v>0</v>
      </c>
      <c r="AY1077">
        <v>0</v>
      </c>
      <c r="AZ1077">
        <v>0</v>
      </c>
      <c r="BA1077">
        <v>0</v>
      </c>
      <c r="BB1077">
        <v>0</v>
      </c>
      <c r="BC1077">
        <v>1</v>
      </c>
      <c r="BD1077">
        <v>0</v>
      </c>
      <c r="BE1077">
        <v>1.1000000000000001</v>
      </c>
      <c r="BF1077">
        <v>0</v>
      </c>
      <c r="BG1077">
        <v>0</v>
      </c>
      <c r="BH1077">
        <v>0</v>
      </c>
      <c r="BI1077">
        <v>2.2000000000000002</v>
      </c>
      <c r="BJ1077">
        <v>0</v>
      </c>
      <c r="BK1077">
        <v>0</v>
      </c>
    </row>
    <row r="1078" spans="1:63" x14ac:dyDescent="0.25">
      <c r="A1078">
        <v>13</v>
      </c>
      <c r="B1078" s="1">
        <v>13114</v>
      </c>
      <c r="C1078" t="s">
        <v>10680</v>
      </c>
      <c r="D1078" t="s">
        <v>1862</v>
      </c>
      <c r="E1078">
        <v>1</v>
      </c>
      <c r="F1078" t="s">
        <v>13767</v>
      </c>
      <c r="G1078">
        <v>220104005</v>
      </c>
      <c r="H1078">
        <v>220104</v>
      </c>
      <c r="I1078" t="s">
        <v>13768</v>
      </c>
      <c r="J1078" t="s">
        <v>10393</v>
      </c>
      <c r="K1078">
        <v>1</v>
      </c>
      <c r="L1078">
        <v>0</v>
      </c>
      <c r="M1078">
        <v>0</v>
      </c>
      <c r="N1078">
        <v>0.4</v>
      </c>
      <c r="O1078">
        <v>0</v>
      </c>
      <c r="P1078">
        <v>0.4</v>
      </c>
      <c r="Q1078">
        <v>0</v>
      </c>
      <c r="R1078">
        <v>0</v>
      </c>
      <c r="S1078">
        <v>0.7</v>
      </c>
      <c r="T1078">
        <v>0.7</v>
      </c>
      <c r="U1078">
        <v>0.3</v>
      </c>
      <c r="V1078">
        <v>1</v>
      </c>
      <c r="W1078">
        <v>0.3</v>
      </c>
      <c r="X1078">
        <v>0</v>
      </c>
      <c r="Y1078">
        <v>1.1000000000000001</v>
      </c>
      <c r="Z1078">
        <v>0.7</v>
      </c>
      <c r="AA1078">
        <v>0</v>
      </c>
      <c r="AB1078">
        <v>0</v>
      </c>
      <c r="AC1078">
        <v>0.4</v>
      </c>
      <c r="AD1078">
        <v>0.3</v>
      </c>
      <c r="AE1078">
        <v>0.7</v>
      </c>
      <c r="AF1078">
        <v>0</v>
      </c>
      <c r="AG1078">
        <v>0</v>
      </c>
      <c r="AH1078">
        <v>0</v>
      </c>
      <c r="AI1078">
        <v>1</v>
      </c>
      <c r="AJ1078">
        <v>0</v>
      </c>
      <c r="AK1078">
        <v>0</v>
      </c>
      <c r="AL1078">
        <v>0</v>
      </c>
      <c r="AM1078">
        <v>0.4</v>
      </c>
      <c r="AN1078">
        <v>0</v>
      </c>
      <c r="AO1078">
        <v>0</v>
      </c>
      <c r="AP1078">
        <v>1</v>
      </c>
      <c r="AQ1078">
        <v>0</v>
      </c>
      <c r="AR1078">
        <v>0</v>
      </c>
      <c r="AS1078">
        <v>0</v>
      </c>
      <c r="AT1078">
        <v>0.3</v>
      </c>
      <c r="AU1078">
        <v>0</v>
      </c>
      <c r="AV1078">
        <v>1</v>
      </c>
      <c r="AW1078">
        <v>0.7</v>
      </c>
      <c r="AX1078">
        <v>0.6</v>
      </c>
      <c r="AY1078">
        <v>0</v>
      </c>
      <c r="AZ1078">
        <v>0.4</v>
      </c>
      <c r="BA1078">
        <v>0</v>
      </c>
      <c r="BB1078">
        <v>0</v>
      </c>
      <c r="BC1078">
        <v>1</v>
      </c>
      <c r="BD1078">
        <v>0.7</v>
      </c>
      <c r="BE1078">
        <v>0</v>
      </c>
      <c r="BF1078">
        <v>0</v>
      </c>
      <c r="BG1078">
        <v>0</v>
      </c>
      <c r="BH1078">
        <v>0</v>
      </c>
      <c r="BI1078">
        <v>0.3</v>
      </c>
      <c r="BJ1078">
        <v>0</v>
      </c>
      <c r="BK1078">
        <v>0.7</v>
      </c>
    </row>
    <row r="1079" spans="1:63" x14ac:dyDescent="0.25">
      <c r="A1079">
        <v>13</v>
      </c>
      <c r="B1079" s="1">
        <v>13114</v>
      </c>
      <c r="C1079" t="s">
        <v>10680</v>
      </c>
      <c r="D1079" t="s">
        <v>1862</v>
      </c>
      <c r="E1079">
        <v>2</v>
      </c>
      <c r="F1079" t="s">
        <v>13769</v>
      </c>
      <c r="G1079">
        <v>220104005</v>
      </c>
      <c r="H1079">
        <v>220104</v>
      </c>
      <c r="I1079" t="s">
        <v>13768</v>
      </c>
      <c r="J1079" t="s">
        <v>10393</v>
      </c>
      <c r="K1079">
        <v>2</v>
      </c>
      <c r="L1079">
        <v>1.5</v>
      </c>
      <c r="M1079">
        <v>0.4</v>
      </c>
      <c r="N1079">
        <v>1.4</v>
      </c>
      <c r="O1079">
        <v>0</v>
      </c>
      <c r="P1079">
        <v>2.8</v>
      </c>
      <c r="Q1079">
        <v>2.1</v>
      </c>
      <c r="R1079">
        <v>0.7</v>
      </c>
      <c r="S1079">
        <v>1</v>
      </c>
      <c r="T1079">
        <v>1.7</v>
      </c>
      <c r="U1079">
        <v>1.3</v>
      </c>
      <c r="V1079">
        <v>1</v>
      </c>
      <c r="W1079">
        <v>2.7</v>
      </c>
      <c r="X1079">
        <v>2.1</v>
      </c>
      <c r="Y1079">
        <v>2.6</v>
      </c>
      <c r="Z1079">
        <v>2.2000000000000002</v>
      </c>
      <c r="AA1079">
        <v>1.1000000000000001</v>
      </c>
      <c r="AB1079">
        <v>0.4</v>
      </c>
      <c r="AC1079">
        <v>1.1000000000000001</v>
      </c>
      <c r="AD1079">
        <v>4.2</v>
      </c>
      <c r="AE1079">
        <v>1.7</v>
      </c>
      <c r="AF1079">
        <v>0.7</v>
      </c>
      <c r="AG1079">
        <v>0</v>
      </c>
      <c r="AH1079">
        <v>0.3</v>
      </c>
      <c r="AI1079">
        <v>1.7</v>
      </c>
      <c r="AJ1079">
        <v>3</v>
      </c>
      <c r="AK1079">
        <v>0</v>
      </c>
      <c r="AL1079">
        <v>1.5</v>
      </c>
      <c r="AM1079">
        <v>1.5</v>
      </c>
      <c r="AN1079">
        <v>0.4</v>
      </c>
      <c r="AO1079">
        <v>0.4</v>
      </c>
      <c r="AP1079">
        <v>0.4</v>
      </c>
      <c r="AQ1079">
        <v>0.7</v>
      </c>
      <c r="AR1079">
        <v>1</v>
      </c>
      <c r="AS1079">
        <v>0.3</v>
      </c>
      <c r="AT1079">
        <v>1</v>
      </c>
      <c r="AU1079">
        <v>1.3</v>
      </c>
      <c r="AV1079">
        <v>3</v>
      </c>
      <c r="AW1079">
        <v>3</v>
      </c>
      <c r="AX1079">
        <v>2.1</v>
      </c>
      <c r="AY1079">
        <v>1.8</v>
      </c>
      <c r="AZ1079">
        <v>1.1000000000000001</v>
      </c>
      <c r="BA1079">
        <v>1.1000000000000001</v>
      </c>
      <c r="BB1079">
        <v>1.4</v>
      </c>
      <c r="BC1079">
        <v>1.8</v>
      </c>
      <c r="BD1079">
        <v>3.1</v>
      </c>
      <c r="BE1079">
        <v>1.4</v>
      </c>
      <c r="BF1079">
        <v>0.7</v>
      </c>
      <c r="BG1079">
        <v>1</v>
      </c>
      <c r="BH1079">
        <v>1</v>
      </c>
      <c r="BI1079">
        <v>2</v>
      </c>
      <c r="BJ1079">
        <v>2.7</v>
      </c>
      <c r="BK1079">
        <v>1.7</v>
      </c>
    </row>
    <row r="1080" spans="1:63" x14ac:dyDescent="0.25">
      <c r="A1080">
        <v>13</v>
      </c>
      <c r="B1080" s="1">
        <v>13114</v>
      </c>
      <c r="C1080" t="s">
        <v>10680</v>
      </c>
      <c r="D1080" t="s">
        <v>1862</v>
      </c>
      <c r="E1080">
        <v>3</v>
      </c>
      <c r="F1080" t="s">
        <v>13367</v>
      </c>
      <c r="G1080">
        <v>220104005</v>
      </c>
      <c r="H1080">
        <v>220104</v>
      </c>
      <c r="I1080" t="s">
        <v>13768</v>
      </c>
      <c r="J1080" t="s">
        <v>10393</v>
      </c>
      <c r="K1080">
        <v>3</v>
      </c>
      <c r="L1080">
        <v>1.5</v>
      </c>
      <c r="M1080">
        <v>0.4</v>
      </c>
      <c r="N1080">
        <v>1.1000000000000001</v>
      </c>
      <c r="O1080">
        <v>0</v>
      </c>
      <c r="P1080">
        <v>2.5</v>
      </c>
      <c r="Q1080">
        <v>2.1</v>
      </c>
      <c r="R1080">
        <v>0.7</v>
      </c>
      <c r="S1080">
        <v>0.3</v>
      </c>
      <c r="T1080">
        <v>1</v>
      </c>
      <c r="U1080">
        <v>1</v>
      </c>
      <c r="V1080">
        <v>1</v>
      </c>
      <c r="W1080">
        <v>2.2999999999999998</v>
      </c>
      <c r="X1080">
        <v>2.1</v>
      </c>
      <c r="Y1080">
        <v>2.6</v>
      </c>
      <c r="Z1080">
        <v>2.2000000000000002</v>
      </c>
      <c r="AA1080">
        <v>1.1000000000000001</v>
      </c>
      <c r="AB1080">
        <v>0.4</v>
      </c>
      <c r="AC1080">
        <v>1.1000000000000001</v>
      </c>
      <c r="AD1080">
        <v>4.2</v>
      </c>
      <c r="AE1080">
        <v>1</v>
      </c>
      <c r="AF1080">
        <v>0.7</v>
      </c>
      <c r="AG1080">
        <v>0</v>
      </c>
      <c r="AH1080">
        <v>0.3</v>
      </c>
      <c r="AI1080">
        <v>1.7</v>
      </c>
      <c r="AJ1080">
        <v>3</v>
      </c>
      <c r="AK1080">
        <v>0</v>
      </c>
      <c r="AL1080">
        <v>1.5</v>
      </c>
      <c r="AM1080">
        <v>1.1000000000000001</v>
      </c>
      <c r="AN1080">
        <v>0.4</v>
      </c>
      <c r="AO1080">
        <v>0.4</v>
      </c>
      <c r="AP1080">
        <v>0.4</v>
      </c>
      <c r="AQ1080">
        <v>0.7</v>
      </c>
      <c r="AR1080">
        <v>1</v>
      </c>
      <c r="AS1080">
        <v>0.3</v>
      </c>
      <c r="AT1080">
        <v>0.7</v>
      </c>
      <c r="AU1080">
        <v>1.3</v>
      </c>
      <c r="AV1080">
        <v>2</v>
      </c>
      <c r="AW1080">
        <v>2.7</v>
      </c>
      <c r="AX1080">
        <v>1.5</v>
      </c>
      <c r="AY1080">
        <v>1.8</v>
      </c>
      <c r="AZ1080">
        <v>0.7</v>
      </c>
      <c r="BA1080">
        <v>1.1000000000000001</v>
      </c>
      <c r="BB1080">
        <v>1.4</v>
      </c>
      <c r="BC1080">
        <v>1.8</v>
      </c>
      <c r="BD1080">
        <v>2.4</v>
      </c>
      <c r="BE1080">
        <v>1.4</v>
      </c>
      <c r="BF1080">
        <v>0.7</v>
      </c>
      <c r="BG1080">
        <v>1</v>
      </c>
      <c r="BH1080">
        <v>1</v>
      </c>
      <c r="BI1080">
        <v>1.7</v>
      </c>
      <c r="BJ1080">
        <v>2.7</v>
      </c>
      <c r="BK1080">
        <v>1</v>
      </c>
    </row>
    <row r="1081" spans="1:63" x14ac:dyDescent="0.25">
      <c r="A1081">
        <v>13</v>
      </c>
      <c r="B1081" s="1">
        <v>13114</v>
      </c>
      <c r="C1081" t="s">
        <v>10680</v>
      </c>
      <c r="D1081" t="s">
        <v>1862</v>
      </c>
      <c r="E1081">
        <v>4</v>
      </c>
      <c r="F1081" t="s">
        <v>13369</v>
      </c>
      <c r="G1081">
        <v>220104005</v>
      </c>
      <c r="H1081">
        <v>220104</v>
      </c>
      <c r="I1081" t="s">
        <v>13768</v>
      </c>
      <c r="J1081" t="s">
        <v>10393</v>
      </c>
      <c r="K1081">
        <v>4</v>
      </c>
      <c r="L1081">
        <v>0</v>
      </c>
      <c r="M1081">
        <v>0</v>
      </c>
      <c r="N1081">
        <v>0.4</v>
      </c>
      <c r="O1081">
        <v>0</v>
      </c>
      <c r="P1081">
        <v>0.4</v>
      </c>
      <c r="Q1081">
        <v>0</v>
      </c>
      <c r="R1081">
        <v>0</v>
      </c>
      <c r="S1081">
        <v>0.7</v>
      </c>
      <c r="T1081">
        <v>0.7</v>
      </c>
      <c r="U1081">
        <v>0.3</v>
      </c>
      <c r="V1081">
        <v>1</v>
      </c>
      <c r="W1081">
        <v>0.3</v>
      </c>
      <c r="X1081">
        <v>0</v>
      </c>
      <c r="Y1081">
        <v>0.7</v>
      </c>
      <c r="Z1081">
        <v>0.4</v>
      </c>
      <c r="AA1081">
        <v>0</v>
      </c>
      <c r="AB1081">
        <v>0</v>
      </c>
      <c r="AC1081">
        <v>0.4</v>
      </c>
      <c r="AD1081">
        <v>0.3</v>
      </c>
      <c r="AE1081">
        <v>0.7</v>
      </c>
      <c r="AF1081">
        <v>0</v>
      </c>
      <c r="AG1081">
        <v>0</v>
      </c>
      <c r="AH1081">
        <v>0</v>
      </c>
      <c r="AI1081">
        <v>1</v>
      </c>
      <c r="AJ1081">
        <v>0</v>
      </c>
      <c r="AK1081">
        <v>0</v>
      </c>
      <c r="AL1081">
        <v>0</v>
      </c>
      <c r="AM1081">
        <v>0.4</v>
      </c>
      <c r="AN1081">
        <v>0</v>
      </c>
      <c r="AO1081">
        <v>0</v>
      </c>
      <c r="AP1081">
        <v>1</v>
      </c>
      <c r="AQ1081">
        <v>0</v>
      </c>
      <c r="AR1081">
        <v>0</v>
      </c>
      <c r="AS1081">
        <v>0</v>
      </c>
      <c r="AT1081">
        <v>0.3</v>
      </c>
      <c r="AU1081">
        <v>0</v>
      </c>
      <c r="AV1081">
        <v>1</v>
      </c>
      <c r="AW1081">
        <v>0.3</v>
      </c>
      <c r="AX1081">
        <v>0.6</v>
      </c>
      <c r="AY1081">
        <v>0</v>
      </c>
      <c r="AZ1081">
        <v>0.4</v>
      </c>
      <c r="BA1081">
        <v>0</v>
      </c>
      <c r="BB1081">
        <v>0</v>
      </c>
      <c r="BC1081">
        <v>1</v>
      </c>
      <c r="BD1081">
        <v>0.7</v>
      </c>
      <c r="BE1081">
        <v>0</v>
      </c>
      <c r="BF1081">
        <v>0</v>
      </c>
      <c r="BG1081">
        <v>0</v>
      </c>
      <c r="BH1081">
        <v>0</v>
      </c>
      <c r="BI1081">
        <v>0.3</v>
      </c>
      <c r="BJ1081">
        <v>0</v>
      </c>
      <c r="BK1081">
        <v>0.7</v>
      </c>
    </row>
    <row r="1082" spans="1:63" x14ac:dyDescent="0.25">
      <c r="A1082">
        <v>13</v>
      </c>
      <c r="B1082" s="1">
        <v>13115</v>
      </c>
      <c r="C1082" t="s">
        <v>10680</v>
      </c>
      <c r="D1082" t="s">
        <v>1865</v>
      </c>
      <c r="E1082">
        <v>1</v>
      </c>
      <c r="F1082" t="s">
        <v>13767</v>
      </c>
      <c r="G1082">
        <v>220104005</v>
      </c>
      <c r="H1082">
        <v>220104</v>
      </c>
      <c r="I1082" t="s">
        <v>13768</v>
      </c>
      <c r="J1082" t="s">
        <v>10393</v>
      </c>
      <c r="K1082">
        <v>1</v>
      </c>
      <c r="L1082">
        <v>0</v>
      </c>
      <c r="M1082">
        <v>2.2000000000000002</v>
      </c>
      <c r="N1082">
        <v>1.1000000000000001</v>
      </c>
      <c r="O1082">
        <v>0</v>
      </c>
      <c r="P1082">
        <v>1</v>
      </c>
      <c r="Q1082">
        <v>0</v>
      </c>
      <c r="R1082">
        <v>0</v>
      </c>
      <c r="S1082">
        <v>0</v>
      </c>
      <c r="T1082">
        <v>0</v>
      </c>
      <c r="U1082">
        <v>0</v>
      </c>
      <c r="V1082">
        <v>0.9</v>
      </c>
      <c r="W1082">
        <v>0</v>
      </c>
      <c r="X1082">
        <v>0.8</v>
      </c>
      <c r="Y1082">
        <v>0</v>
      </c>
      <c r="Z1082">
        <v>0</v>
      </c>
      <c r="AA1082">
        <v>0</v>
      </c>
      <c r="AB1082">
        <v>0</v>
      </c>
      <c r="AC1082">
        <v>1</v>
      </c>
      <c r="AD1082">
        <v>0</v>
      </c>
      <c r="AE1082">
        <v>0</v>
      </c>
      <c r="AF1082">
        <v>1</v>
      </c>
      <c r="AG1082">
        <v>0</v>
      </c>
      <c r="AH1082">
        <v>0</v>
      </c>
      <c r="AI1082">
        <v>1</v>
      </c>
      <c r="AJ1082">
        <v>1.7</v>
      </c>
      <c r="AK1082">
        <v>0</v>
      </c>
      <c r="AL1082">
        <v>0</v>
      </c>
      <c r="AM1082">
        <v>0</v>
      </c>
      <c r="AN1082">
        <v>0</v>
      </c>
      <c r="AO1082">
        <v>0</v>
      </c>
      <c r="AP1082">
        <v>1</v>
      </c>
      <c r="AQ1082">
        <v>0</v>
      </c>
      <c r="AR1082">
        <v>0</v>
      </c>
      <c r="AS1082">
        <v>0</v>
      </c>
      <c r="AT1082">
        <v>0</v>
      </c>
      <c r="AU1082">
        <v>0</v>
      </c>
      <c r="AV1082">
        <v>1</v>
      </c>
      <c r="AW1082">
        <v>1.5</v>
      </c>
      <c r="AX1082">
        <v>0</v>
      </c>
      <c r="AY1082">
        <v>2.2000000000000002</v>
      </c>
      <c r="AZ1082">
        <v>0</v>
      </c>
      <c r="BA1082">
        <v>1.1000000000000001</v>
      </c>
      <c r="BB1082">
        <v>0</v>
      </c>
      <c r="BC1082">
        <v>1</v>
      </c>
      <c r="BD1082">
        <v>1</v>
      </c>
      <c r="BE1082">
        <v>0</v>
      </c>
      <c r="BF1082">
        <v>0</v>
      </c>
      <c r="BG1082">
        <v>0</v>
      </c>
      <c r="BH1082">
        <v>0</v>
      </c>
      <c r="BI1082">
        <v>1</v>
      </c>
      <c r="BJ1082">
        <v>0</v>
      </c>
      <c r="BK1082">
        <v>0</v>
      </c>
    </row>
    <row r="1083" spans="1:63" x14ac:dyDescent="0.25">
      <c r="A1083">
        <v>13</v>
      </c>
      <c r="B1083" s="1">
        <v>13115</v>
      </c>
      <c r="C1083" t="s">
        <v>10680</v>
      </c>
      <c r="D1083" t="s">
        <v>1865</v>
      </c>
      <c r="E1083">
        <v>2</v>
      </c>
      <c r="F1083" t="s">
        <v>13769</v>
      </c>
      <c r="G1083">
        <v>220104005</v>
      </c>
      <c r="H1083">
        <v>220104</v>
      </c>
      <c r="I1083" t="s">
        <v>13768</v>
      </c>
      <c r="J1083" t="s">
        <v>10393</v>
      </c>
      <c r="K1083">
        <v>2</v>
      </c>
      <c r="L1083">
        <v>4.4000000000000004</v>
      </c>
      <c r="M1083">
        <v>1.1000000000000001</v>
      </c>
      <c r="N1083">
        <v>5.3</v>
      </c>
      <c r="O1083">
        <v>1</v>
      </c>
      <c r="P1083">
        <v>8.1</v>
      </c>
      <c r="Q1083">
        <v>1</v>
      </c>
      <c r="R1083">
        <v>2.5</v>
      </c>
      <c r="S1083">
        <v>1.7</v>
      </c>
      <c r="T1083">
        <v>2.4</v>
      </c>
      <c r="U1083">
        <v>1.6</v>
      </c>
      <c r="V1083">
        <v>0.8</v>
      </c>
      <c r="W1083">
        <v>2.2999999999999998</v>
      </c>
      <c r="X1083">
        <v>2.4</v>
      </c>
      <c r="Y1083">
        <v>2.2000000000000002</v>
      </c>
      <c r="Z1083">
        <v>1.1000000000000001</v>
      </c>
      <c r="AA1083">
        <v>3.2</v>
      </c>
      <c r="AB1083">
        <v>0</v>
      </c>
      <c r="AC1083">
        <v>2</v>
      </c>
      <c r="AD1083">
        <v>1</v>
      </c>
      <c r="AE1083">
        <v>0</v>
      </c>
      <c r="AF1083">
        <v>4.0999999999999996</v>
      </c>
      <c r="AG1083">
        <v>3.2</v>
      </c>
      <c r="AH1083">
        <v>1.6</v>
      </c>
      <c r="AI1083">
        <v>3.1</v>
      </c>
      <c r="AJ1083">
        <v>5.2</v>
      </c>
      <c r="AK1083">
        <v>0.8</v>
      </c>
      <c r="AL1083">
        <v>4.4000000000000004</v>
      </c>
      <c r="AM1083">
        <v>5.4</v>
      </c>
      <c r="AN1083">
        <v>4.2</v>
      </c>
      <c r="AO1083">
        <v>3.1</v>
      </c>
      <c r="AP1083">
        <v>4.0999999999999996</v>
      </c>
      <c r="AQ1083">
        <v>4</v>
      </c>
      <c r="AR1083">
        <v>1.7</v>
      </c>
      <c r="AS1083">
        <v>1.6</v>
      </c>
      <c r="AT1083">
        <v>0</v>
      </c>
      <c r="AU1083">
        <v>2.2999999999999998</v>
      </c>
      <c r="AV1083">
        <v>4.5999999999999996</v>
      </c>
      <c r="AW1083">
        <v>4.5</v>
      </c>
      <c r="AX1083">
        <v>0</v>
      </c>
      <c r="AY1083">
        <v>6.7</v>
      </c>
      <c r="AZ1083">
        <v>1.1000000000000001</v>
      </c>
      <c r="BA1083">
        <v>2.1</v>
      </c>
      <c r="BB1083">
        <v>2.1</v>
      </c>
      <c r="BC1083">
        <v>1</v>
      </c>
      <c r="BD1083">
        <v>3</v>
      </c>
      <c r="BE1083">
        <v>0</v>
      </c>
      <c r="BF1083">
        <v>0.8</v>
      </c>
      <c r="BG1083">
        <v>0.8</v>
      </c>
      <c r="BH1083">
        <v>1.5</v>
      </c>
      <c r="BI1083">
        <v>1.5</v>
      </c>
      <c r="BJ1083">
        <v>3.7</v>
      </c>
      <c r="BK1083">
        <v>2.4</v>
      </c>
    </row>
    <row r="1084" spans="1:63" x14ac:dyDescent="0.25">
      <c r="A1084">
        <v>13</v>
      </c>
      <c r="B1084" s="1">
        <v>13115</v>
      </c>
      <c r="C1084" t="s">
        <v>10680</v>
      </c>
      <c r="D1084" t="s">
        <v>1865</v>
      </c>
      <c r="E1084">
        <v>3</v>
      </c>
      <c r="F1084" t="s">
        <v>13367</v>
      </c>
      <c r="G1084">
        <v>220104005</v>
      </c>
      <c r="H1084">
        <v>220104</v>
      </c>
      <c r="I1084" t="s">
        <v>13768</v>
      </c>
      <c r="J1084" t="s">
        <v>10393</v>
      </c>
      <c r="K1084">
        <v>3</v>
      </c>
      <c r="L1084">
        <v>4.4000000000000004</v>
      </c>
      <c r="M1084">
        <v>0</v>
      </c>
      <c r="N1084">
        <v>4.2</v>
      </c>
      <c r="O1084">
        <v>1</v>
      </c>
      <c r="P1084">
        <v>8.1</v>
      </c>
      <c r="Q1084">
        <v>1</v>
      </c>
      <c r="R1084">
        <v>2.5</v>
      </c>
      <c r="S1084">
        <v>1.7</v>
      </c>
      <c r="T1084">
        <v>2.4</v>
      </c>
      <c r="U1084">
        <v>1.6</v>
      </c>
      <c r="V1084">
        <v>1</v>
      </c>
      <c r="W1084">
        <v>2.2999999999999998</v>
      </c>
      <c r="X1084">
        <v>1.6</v>
      </c>
      <c r="Y1084">
        <v>2.2000000000000002</v>
      </c>
      <c r="Z1084">
        <v>1.1000000000000001</v>
      </c>
      <c r="AA1084">
        <v>3.2</v>
      </c>
      <c r="AB1084">
        <v>0</v>
      </c>
      <c r="AC1084">
        <v>2</v>
      </c>
      <c r="AD1084">
        <v>1</v>
      </c>
      <c r="AE1084">
        <v>0</v>
      </c>
      <c r="AF1084">
        <v>3.3</v>
      </c>
      <c r="AG1084">
        <v>3.2</v>
      </c>
      <c r="AH1084">
        <v>1.6</v>
      </c>
      <c r="AI1084">
        <v>3.1</v>
      </c>
      <c r="AJ1084">
        <v>4.5</v>
      </c>
      <c r="AK1084">
        <v>0.8</v>
      </c>
      <c r="AL1084">
        <v>4.4000000000000004</v>
      </c>
      <c r="AM1084">
        <v>5.4</v>
      </c>
      <c r="AN1084">
        <v>4.2</v>
      </c>
      <c r="AO1084">
        <v>3.1</v>
      </c>
      <c r="AP1084">
        <v>3</v>
      </c>
      <c r="AQ1084">
        <v>4</v>
      </c>
      <c r="AR1084">
        <v>1.7</v>
      </c>
      <c r="AS1084">
        <v>1.6</v>
      </c>
      <c r="AT1084">
        <v>0</v>
      </c>
      <c r="AU1084">
        <v>2.2999999999999998</v>
      </c>
      <c r="AV1084">
        <v>4.5999999999999996</v>
      </c>
      <c r="AW1084">
        <v>3</v>
      </c>
      <c r="AX1084">
        <v>0</v>
      </c>
      <c r="AY1084">
        <v>4.4000000000000004</v>
      </c>
      <c r="AZ1084">
        <v>1.1000000000000001</v>
      </c>
      <c r="BA1084">
        <v>1.1000000000000001</v>
      </c>
      <c r="BB1084">
        <v>2.1</v>
      </c>
      <c r="BC1084">
        <v>1</v>
      </c>
      <c r="BD1084">
        <v>2</v>
      </c>
      <c r="BE1084">
        <v>0</v>
      </c>
      <c r="BF1084">
        <v>0.8</v>
      </c>
      <c r="BG1084">
        <v>0.8</v>
      </c>
      <c r="BH1084">
        <v>1.5</v>
      </c>
      <c r="BI1084">
        <v>1.5</v>
      </c>
      <c r="BJ1084">
        <v>3.7</v>
      </c>
      <c r="BK1084">
        <v>2.4</v>
      </c>
    </row>
    <row r="1085" spans="1:63" x14ac:dyDescent="0.25">
      <c r="A1085">
        <v>13</v>
      </c>
      <c r="B1085" s="1">
        <v>13115</v>
      </c>
      <c r="C1085" t="s">
        <v>10680</v>
      </c>
      <c r="D1085" t="s">
        <v>1865</v>
      </c>
      <c r="E1085">
        <v>4</v>
      </c>
      <c r="F1085" t="s">
        <v>13369</v>
      </c>
      <c r="G1085">
        <v>220104005</v>
      </c>
      <c r="H1085">
        <v>220104</v>
      </c>
      <c r="I1085" t="s">
        <v>13768</v>
      </c>
      <c r="J1085" t="s">
        <v>10393</v>
      </c>
      <c r="K1085">
        <v>4</v>
      </c>
      <c r="L1085">
        <v>0</v>
      </c>
      <c r="M1085">
        <v>1.1000000000000001</v>
      </c>
      <c r="N1085">
        <v>1.1000000000000001</v>
      </c>
      <c r="O1085">
        <v>0</v>
      </c>
      <c r="P1085">
        <v>1</v>
      </c>
      <c r="Q1085">
        <v>0</v>
      </c>
      <c r="R1085">
        <v>0</v>
      </c>
      <c r="S1085">
        <v>0</v>
      </c>
      <c r="T1085">
        <v>0</v>
      </c>
      <c r="U1085">
        <v>0</v>
      </c>
      <c r="V1085">
        <v>0.8</v>
      </c>
      <c r="W1085">
        <v>0</v>
      </c>
      <c r="X1085">
        <v>0.8</v>
      </c>
      <c r="Y1085">
        <v>0</v>
      </c>
      <c r="Z1085">
        <v>0</v>
      </c>
      <c r="AA1085">
        <v>0</v>
      </c>
      <c r="AB1085">
        <v>0</v>
      </c>
      <c r="AC1085">
        <v>1</v>
      </c>
      <c r="AD1085">
        <v>0</v>
      </c>
      <c r="AE1085">
        <v>0</v>
      </c>
      <c r="AF1085">
        <v>0.8</v>
      </c>
      <c r="AG1085">
        <v>0</v>
      </c>
      <c r="AH1085">
        <v>0</v>
      </c>
      <c r="AI1085">
        <v>1</v>
      </c>
      <c r="AJ1085">
        <v>0.7</v>
      </c>
      <c r="AK1085">
        <v>0</v>
      </c>
      <c r="AL1085">
        <v>0</v>
      </c>
      <c r="AM1085">
        <v>0</v>
      </c>
      <c r="AN1085">
        <v>0</v>
      </c>
      <c r="AO1085">
        <v>0</v>
      </c>
      <c r="AP1085">
        <v>1</v>
      </c>
      <c r="AQ1085">
        <v>0</v>
      </c>
      <c r="AR1085">
        <v>0</v>
      </c>
      <c r="AS1085">
        <v>0</v>
      </c>
      <c r="AT1085">
        <v>0</v>
      </c>
      <c r="AU1085">
        <v>0</v>
      </c>
      <c r="AV1085">
        <v>1</v>
      </c>
      <c r="AW1085">
        <v>1.5</v>
      </c>
      <c r="AX1085">
        <v>0</v>
      </c>
      <c r="AY1085">
        <v>2.2000000000000002</v>
      </c>
      <c r="AZ1085">
        <v>0</v>
      </c>
      <c r="BA1085">
        <v>1.1000000000000001</v>
      </c>
      <c r="BB1085">
        <v>0</v>
      </c>
      <c r="BC1085">
        <v>1</v>
      </c>
      <c r="BD1085">
        <v>1</v>
      </c>
      <c r="BE1085">
        <v>0</v>
      </c>
      <c r="BF1085">
        <v>0</v>
      </c>
      <c r="BG1085">
        <v>0</v>
      </c>
      <c r="BH1085">
        <v>0</v>
      </c>
      <c r="BI1085">
        <v>1</v>
      </c>
      <c r="BJ1085">
        <v>0</v>
      </c>
      <c r="BK1085">
        <v>0</v>
      </c>
    </row>
    <row r="1086" spans="1:63" x14ac:dyDescent="0.25">
      <c r="A1086">
        <v>13</v>
      </c>
      <c r="B1086" s="1">
        <v>13116</v>
      </c>
      <c r="C1086" t="s">
        <v>10680</v>
      </c>
      <c r="D1086" t="s">
        <v>1868</v>
      </c>
      <c r="E1086">
        <v>1</v>
      </c>
      <c r="F1086" t="s">
        <v>13767</v>
      </c>
      <c r="G1086">
        <v>220104005</v>
      </c>
      <c r="H1086">
        <v>220104</v>
      </c>
      <c r="I1086" t="s">
        <v>13768</v>
      </c>
      <c r="J1086" t="s">
        <v>10393</v>
      </c>
      <c r="K1086">
        <v>1</v>
      </c>
      <c r="L1086">
        <v>0</v>
      </c>
      <c r="M1086">
        <v>1.8</v>
      </c>
      <c r="N1086">
        <v>0</v>
      </c>
      <c r="O1086">
        <v>0.9</v>
      </c>
      <c r="P1086">
        <v>1</v>
      </c>
      <c r="Q1086">
        <v>0</v>
      </c>
      <c r="R1086">
        <v>1.9</v>
      </c>
      <c r="S1086">
        <v>0</v>
      </c>
      <c r="T1086">
        <v>0</v>
      </c>
      <c r="U1086">
        <v>1</v>
      </c>
      <c r="V1086">
        <v>1</v>
      </c>
      <c r="W1086">
        <v>0</v>
      </c>
      <c r="X1086">
        <v>0</v>
      </c>
      <c r="Y1086">
        <v>1.8</v>
      </c>
      <c r="Z1086">
        <v>0.9</v>
      </c>
      <c r="AA1086">
        <v>0.9</v>
      </c>
      <c r="AB1086">
        <v>0</v>
      </c>
      <c r="AC1086">
        <v>1</v>
      </c>
      <c r="AD1086">
        <v>0</v>
      </c>
      <c r="AE1086">
        <v>0</v>
      </c>
      <c r="AF1086">
        <v>1</v>
      </c>
      <c r="AG1086">
        <v>1</v>
      </c>
      <c r="AH1086">
        <v>1</v>
      </c>
      <c r="AI1086">
        <v>1</v>
      </c>
      <c r="AJ1086">
        <v>0</v>
      </c>
      <c r="AK1086">
        <v>0</v>
      </c>
      <c r="AL1086">
        <v>0</v>
      </c>
      <c r="AM1086">
        <v>0.9</v>
      </c>
      <c r="AN1086">
        <v>0</v>
      </c>
      <c r="AO1086">
        <v>1.8</v>
      </c>
      <c r="AP1086">
        <v>2.8</v>
      </c>
      <c r="AQ1086">
        <v>0</v>
      </c>
      <c r="AR1086">
        <v>0</v>
      </c>
      <c r="AS1086">
        <v>1.1000000000000001</v>
      </c>
      <c r="AT1086">
        <v>0</v>
      </c>
      <c r="AU1086">
        <v>0</v>
      </c>
      <c r="AV1086">
        <v>1.2</v>
      </c>
      <c r="AW1086">
        <v>0</v>
      </c>
      <c r="AX1086">
        <v>0</v>
      </c>
      <c r="AY1086">
        <v>0.9</v>
      </c>
      <c r="AZ1086">
        <v>0</v>
      </c>
      <c r="BA1086">
        <v>1.8</v>
      </c>
      <c r="BB1086">
        <v>0</v>
      </c>
      <c r="BC1086">
        <v>1.9</v>
      </c>
      <c r="BD1086">
        <v>0</v>
      </c>
      <c r="BE1086">
        <v>4.3</v>
      </c>
      <c r="BF1086">
        <v>0</v>
      </c>
      <c r="BG1086">
        <v>1.1000000000000001</v>
      </c>
      <c r="BH1086">
        <v>0</v>
      </c>
      <c r="BI1086">
        <v>1</v>
      </c>
      <c r="BJ1086">
        <v>0</v>
      </c>
      <c r="BK1086">
        <v>0</v>
      </c>
    </row>
    <row r="1087" spans="1:63" x14ac:dyDescent="0.25">
      <c r="A1087">
        <v>13</v>
      </c>
      <c r="B1087" s="1">
        <v>13116</v>
      </c>
      <c r="C1087" t="s">
        <v>10680</v>
      </c>
      <c r="D1087" t="s">
        <v>1868</v>
      </c>
      <c r="E1087">
        <v>2</v>
      </c>
      <c r="F1087" t="s">
        <v>13769</v>
      </c>
      <c r="G1087">
        <v>220104005</v>
      </c>
      <c r="H1087">
        <v>220104</v>
      </c>
      <c r="I1087" t="s">
        <v>13768</v>
      </c>
      <c r="J1087" t="s">
        <v>10393</v>
      </c>
      <c r="K1087">
        <v>2</v>
      </c>
      <c r="L1087">
        <v>6.2</v>
      </c>
      <c r="M1087">
        <v>3.6</v>
      </c>
      <c r="N1087">
        <v>5.4</v>
      </c>
      <c r="O1087">
        <v>8.3000000000000007</v>
      </c>
      <c r="P1087">
        <v>6.5</v>
      </c>
      <c r="Q1087">
        <v>7.5</v>
      </c>
      <c r="R1087">
        <v>11.7</v>
      </c>
      <c r="S1087">
        <v>6.5</v>
      </c>
      <c r="T1087">
        <v>3.3</v>
      </c>
      <c r="U1087">
        <v>4.5</v>
      </c>
      <c r="V1087">
        <v>5.7</v>
      </c>
      <c r="W1087">
        <v>9.4</v>
      </c>
      <c r="X1087">
        <v>4.8</v>
      </c>
      <c r="Y1087">
        <v>12.5</v>
      </c>
      <c r="Z1087">
        <v>5.4</v>
      </c>
      <c r="AA1087">
        <v>7.3</v>
      </c>
      <c r="AB1087">
        <v>3.7</v>
      </c>
      <c r="AC1087">
        <v>8.3000000000000007</v>
      </c>
      <c r="AD1087">
        <v>8.4</v>
      </c>
      <c r="AE1087">
        <v>11.7</v>
      </c>
      <c r="AF1087">
        <v>6.5</v>
      </c>
      <c r="AG1087">
        <v>6.6</v>
      </c>
      <c r="AH1087">
        <v>2.2999999999999998</v>
      </c>
      <c r="AI1087">
        <v>10.4</v>
      </c>
      <c r="AJ1087">
        <v>11.8</v>
      </c>
      <c r="AK1087">
        <v>2.9</v>
      </c>
      <c r="AL1087">
        <v>2.7</v>
      </c>
      <c r="AM1087">
        <v>5.4</v>
      </c>
      <c r="AN1087">
        <v>6.4</v>
      </c>
      <c r="AO1087">
        <v>8.3000000000000007</v>
      </c>
      <c r="AP1087">
        <v>7.4</v>
      </c>
      <c r="AQ1087">
        <v>6.5</v>
      </c>
      <c r="AR1087">
        <v>7.5</v>
      </c>
      <c r="AS1087">
        <v>5.4</v>
      </c>
      <c r="AT1087">
        <v>5.6</v>
      </c>
      <c r="AU1087">
        <v>5.7</v>
      </c>
      <c r="AV1087">
        <v>4.7</v>
      </c>
      <c r="AW1087">
        <v>6</v>
      </c>
      <c r="AX1087">
        <v>4.8</v>
      </c>
      <c r="AY1087">
        <v>5.3</v>
      </c>
      <c r="AZ1087">
        <v>4.5</v>
      </c>
      <c r="BA1087">
        <v>3.6</v>
      </c>
      <c r="BB1087">
        <v>9.1999999999999993</v>
      </c>
      <c r="BC1087">
        <v>5.6</v>
      </c>
      <c r="BD1087">
        <v>6.5</v>
      </c>
      <c r="BE1087">
        <v>11.8</v>
      </c>
      <c r="BF1087">
        <v>5.5</v>
      </c>
      <c r="BG1087">
        <v>3.4</v>
      </c>
      <c r="BH1087">
        <v>4.5999999999999996</v>
      </c>
      <c r="BI1087">
        <v>8.1999999999999993</v>
      </c>
      <c r="BJ1087">
        <v>8.4</v>
      </c>
      <c r="BK1087">
        <v>3.3</v>
      </c>
    </row>
    <row r="1088" spans="1:63" x14ac:dyDescent="0.25">
      <c r="A1088">
        <v>13</v>
      </c>
      <c r="B1088" s="1">
        <v>13116</v>
      </c>
      <c r="C1088" t="s">
        <v>10680</v>
      </c>
      <c r="D1088" t="s">
        <v>1868</v>
      </c>
      <c r="E1088">
        <v>3</v>
      </c>
      <c r="F1088" t="s">
        <v>13367</v>
      </c>
      <c r="G1088">
        <v>220104005</v>
      </c>
      <c r="H1088">
        <v>220104</v>
      </c>
      <c r="I1088" t="s">
        <v>13768</v>
      </c>
      <c r="J1088" t="s">
        <v>10393</v>
      </c>
      <c r="K1088">
        <v>3</v>
      </c>
      <c r="L1088">
        <v>6.2</v>
      </c>
      <c r="M1088">
        <v>1.8</v>
      </c>
      <c r="N1088">
        <v>5.4</v>
      </c>
      <c r="O1088">
        <v>7.3</v>
      </c>
      <c r="P1088">
        <v>6.5</v>
      </c>
      <c r="Q1088">
        <v>7.5</v>
      </c>
      <c r="R1088">
        <v>9.5</v>
      </c>
      <c r="S1088">
        <v>6.5</v>
      </c>
      <c r="T1088">
        <v>3.3</v>
      </c>
      <c r="U1088">
        <v>3.4</v>
      </c>
      <c r="V1088">
        <v>3.4</v>
      </c>
      <c r="W1088">
        <v>9.4</v>
      </c>
      <c r="X1088">
        <v>4.8</v>
      </c>
      <c r="Y1088">
        <v>10.7</v>
      </c>
      <c r="Z1088">
        <v>4.5</v>
      </c>
      <c r="AA1088">
        <v>6.4</v>
      </c>
      <c r="AB1088">
        <v>3.7</v>
      </c>
      <c r="AC1088">
        <v>8.3000000000000007</v>
      </c>
      <c r="AD1088">
        <v>8.4</v>
      </c>
      <c r="AE1088">
        <v>11.7</v>
      </c>
      <c r="AF1088">
        <v>5.4</v>
      </c>
      <c r="AG1088">
        <v>5.5</v>
      </c>
      <c r="AH1088">
        <v>1.1000000000000001</v>
      </c>
      <c r="AI1088">
        <v>9.1999999999999993</v>
      </c>
      <c r="AJ1088">
        <v>11.8</v>
      </c>
      <c r="AK1088">
        <v>2.9</v>
      </c>
      <c r="AL1088">
        <v>2.7</v>
      </c>
      <c r="AM1088">
        <v>4.5</v>
      </c>
      <c r="AN1088">
        <v>6.4</v>
      </c>
      <c r="AO1088">
        <v>6.4</v>
      </c>
      <c r="AP1088">
        <v>4.5999999999999996</v>
      </c>
      <c r="AQ1088">
        <v>6.5</v>
      </c>
      <c r="AR1088">
        <v>7.5</v>
      </c>
      <c r="AS1088">
        <v>4.4000000000000004</v>
      </c>
      <c r="AT1088">
        <v>5.6</v>
      </c>
      <c r="AU1088">
        <v>5.7</v>
      </c>
      <c r="AV1088">
        <v>3.5</v>
      </c>
      <c r="AW1088">
        <v>6</v>
      </c>
      <c r="AX1088">
        <v>4.8</v>
      </c>
      <c r="AY1088">
        <v>4.4000000000000004</v>
      </c>
      <c r="AZ1088">
        <v>4.5</v>
      </c>
      <c r="BA1088">
        <v>1.8</v>
      </c>
      <c r="BB1088">
        <v>9.1999999999999993</v>
      </c>
      <c r="BC1088">
        <v>4.5999999999999996</v>
      </c>
      <c r="BD1088">
        <v>6.5</v>
      </c>
      <c r="BE1088">
        <v>9.6999999999999993</v>
      </c>
      <c r="BF1088">
        <v>5.5</v>
      </c>
      <c r="BG1088">
        <v>2.2000000000000002</v>
      </c>
      <c r="BH1088">
        <v>4.5999999999999996</v>
      </c>
      <c r="BI1088">
        <v>8.1999999999999993</v>
      </c>
      <c r="BJ1088">
        <v>8.4</v>
      </c>
      <c r="BK1088">
        <v>3.3</v>
      </c>
    </row>
    <row r="1089" spans="1:63" x14ac:dyDescent="0.25">
      <c r="A1089">
        <v>13</v>
      </c>
      <c r="B1089" s="1">
        <v>13116</v>
      </c>
      <c r="C1089" t="s">
        <v>10680</v>
      </c>
      <c r="D1089" t="s">
        <v>1868</v>
      </c>
      <c r="E1089">
        <v>4</v>
      </c>
      <c r="F1089" t="s">
        <v>13369</v>
      </c>
      <c r="G1089">
        <v>220104005</v>
      </c>
      <c r="H1089">
        <v>220104</v>
      </c>
      <c r="I1089" t="s">
        <v>13768</v>
      </c>
      <c r="J1089" t="s">
        <v>10393</v>
      </c>
      <c r="K1089">
        <v>4</v>
      </c>
      <c r="L1089">
        <v>0</v>
      </c>
      <c r="M1089">
        <v>1.8</v>
      </c>
      <c r="N1089">
        <v>0</v>
      </c>
      <c r="O1089">
        <v>0.9</v>
      </c>
      <c r="P1089">
        <v>1</v>
      </c>
      <c r="Q1089">
        <v>0</v>
      </c>
      <c r="R1089">
        <v>2.1</v>
      </c>
      <c r="S1089">
        <v>0</v>
      </c>
      <c r="T1089">
        <v>0</v>
      </c>
      <c r="U1089">
        <v>1.1000000000000001</v>
      </c>
      <c r="V1089">
        <v>2.2999999999999998</v>
      </c>
      <c r="W1089">
        <v>0</v>
      </c>
      <c r="X1089">
        <v>0</v>
      </c>
      <c r="Y1089">
        <v>1.8</v>
      </c>
      <c r="Z1089">
        <v>0.9</v>
      </c>
      <c r="AA1089">
        <v>0.9</v>
      </c>
      <c r="AB1089">
        <v>0</v>
      </c>
      <c r="AC1089">
        <v>1</v>
      </c>
      <c r="AD1089">
        <v>0</v>
      </c>
      <c r="AE1089">
        <v>0</v>
      </c>
      <c r="AF1089">
        <v>1.1000000000000001</v>
      </c>
      <c r="AG1089">
        <v>1.1000000000000001</v>
      </c>
      <c r="AH1089">
        <v>1.1000000000000001</v>
      </c>
      <c r="AI1089">
        <v>1.2</v>
      </c>
      <c r="AJ1089">
        <v>0</v>
      </c>
      <c r="AK1089">
        <v>0</v>
      </c>
      <c r="AL1089">
        <v>0</v>
      </c>
      <c r="AM1089">
        <v>0.9</v>
      </c>
      <c r="AN1089">
        <v>0</v>
      </c>
      <c r="AO1089">
        <v>1.8</v>
      </c>
      <c r="AP1089">
        <v>2.8</v>
      </c>
      <c r="AQ1089">
        <v>0</v>
      </c>
      <c r="AR1089">
        <v>0</v>
      </c>
      <c r="AS1089">
        <v>1.1000000000000001</v>
      </c>
      <c r="AT1089">
        <v>0</v>
      </c>
      <c r="AU1089">
        <v>0</v>
      </c>
      <c r="AV1089">
        <v>1.2</v>
      </c>
      <c r="AW1089">
        <v>0</v>
      </c>
      <c r="AX1089">
        <v>0</v>
      </c>
      <c r="AY1089">
        <v>0.9</v>
      </c>
      <c r="AZ1089">
        <v>0</v>
      </c>
      <c r="BA1089">
        <v>1.8</v>
      </c>
      <c r="BB1089">
        <v>0</v>
      </c>
      <c r="BC1089">
        <v>0.9</v>
      </c>
      <c r="BD1089">
        <v>0</v>
      </c>
      <c r="BE1089">
        <v>2.1</v>
      </c>
      <c r="BF1089">
        <v>0</v>
      </c>
      <c r="BG1089">
        <v>1.1000000000000001</v>
      </c>
      <c r="BH1089">
        <v>0</v>
      </c>
      <c r="BI1089">
        <v>1</v>
      </c>
      <c r="BJ1089">
        <v>0</v>
      </c>
      <c r="BK1089">
        <v>0</v>
      </c>
    </row>
    <row r="1090" spans="1:63" x14ac:dyDescent="0.25">
      <c r="A1090">
        <v>13</v>
      </c>
      <c r="B1090" s="1">
        <v>13117</v>
      </c>
      <c r="C1090" t="s">
        <v>10680</v>
      </c>
      <c r="D1090" t="s">
        <v>1871</v>
      </c>
      <c r="E1090">
        <v>1</v>
      </c>
      <c r="F1090" t="s">
        <v>13767</v>
      </c>
      <c r="G1090">
        <v>220104005</v>
      </c>
      <c r="H1090">
        <v>220104</v>
      </c>
      <c r="I1090" t="s">
        <v>13768</v>
      </c>
      <c r="J1090" t="s">
        <v>10393</v>
      </c>
      <c r="K1090">
        <v>1</v>
      </c>
      <c r="L1090">
        <v>0</v>
      </c>
      <c r="M1090">
        <v>1.9</v>
      </c>
      <c r="N1090">
        <v>1.9</v>
      </c>
      <c r="O1090">
        <v>1.9</v>
      </c>
      <c r="P1090">
        <v>1</v>
      </c>
      <c r="Q1090">
        <v>0</v>
      </c>
      <c r="R1090">
        <v>0</v>
      </c>
      <c r="S1090">
        <v>0</v>
      </c>
      <c r="T1090">
        <v>0</v>
      </c>
      <c r="U1090">
        <v>1</v>
      </c>
      <c r="V1090">
        <v>1</v>
      </c>
      <c r="W1090">
        <v>1</v>
      </c>
      <c r="X1090">
        <v>0</v>
      </c>
      <c r="Y1090">
        <v>0.9</v>
      </c>
      <c r="Z1090">
        <v>0.9</v>
      </c>
      <c r="AA1090">
        <v>0</v>
      </c>
      <c r="AB1090">
        <v>0</v>
      </c>
      <c r="AC1090">
        <v>1</v>
      </c>
      <c r="AD1090">
        <v>1</v>
      </c>
      <c r="AE1090">
        <v>2</v>
      </c>
      <c r="AF1090">
        <v>0</v>
      </c>
      <c r="AG1090">
        <v>2</v>
      </c>
      <c r="AH1090">
        <v>0</v>
      </c>
      <c r="AI1090">
        <v>1</v>
      </c>
      <c r="AJ1090">
        <v>0</v>
      </c>
      <c r="AK1090">
        <v>0</v>
      </c>
      <c r="AL1090">
        <v>0</v>
      </c>
      <c r="AM1090">
        <v>0</v>
      </c>
      <c r="AN1090">
        <v>1</v>
      </c>
      <c r="AO1090">
        <v>0</v>
      </c>
      <c r="AP1090">
        <v>1</v>
      </c>
      <c r="AQ1090">
        <v>0</v>
      </c>
      <c r="AR1090">
        <v>1.2</v>
      </c>
      <c r="AS1090">
        <v>0</v>
      </c>
      <c r="AT1090">
        <v>0</v>
      </c>
      <c r="AU1090">
        <v>0</v>
      </c>
      <c r="AV1090">
        <v>1</v>
      </c>
      <c r="AW1090">
        <v>0</v>
      </c>
      <c r="AX1090">
        <v>0</v>
      </c>
      <c r="AY1090">
        <v>0.9</v>
      </c>
      <c r="AZ1090">
        <v>0</v>
      </c>
      <c r="BA1090">
        <v>1</v>
      </c>
      <c r="BB1090">
        <v>1</v>
      </c>
      <c r="BC1090">
        <v>1.9</v>
      </c>
      <c r="BD1090">
        <v>0</v>
      </c>
      <c r="BE1090">
        <v>1.2</v>
      </c>
      <c r="BF1090">
        <v>0</v>
      </c>
      <c r="BG1090">
        <v>0</v>
      </c>
      <c r="BH1090">
        <v>1.2</v>
      </c>
      <c r="BI1090">
        <v>2.5</v>
      </c>
      <c r="BJ1090">
        <v>0</v>
      </c>
      <c r="BK1090">
        <v>0</v>
      </c>
    </row>
    <row r="1091" spans="1:63" x14ac:dyDescent="0.25">
      <c r="A1091">
        <v>13</v>
      </c>
      <c r="B1091" s="1">
        <v>13117</v>
      </c>
      <c r="C1091" t="s">
        <v>10680</v>
      </c>
      <c r="D1091" t="s">
        <v>1871</v>
      </c>
      <c r="E1091">
        <v>2</v>
      </c>
      <c r="F1091" t="s">
        <v>13769</v>
      </c>
      <c r="G1091">
        <v>220104005</v>
      </c>
      <c r="H1091">
        <v>220104</v>
      </c>
      <c r="I1091" t="s">
        <v>13768</v>
      </c>
      <c r="J1091" t="s">
        <v>10393</v>
      </c>
      <c r="K1091">
        <v>2</v>
      </c>
      <c r="L1091">
        <v>2.8</v>
      </c>
      <c r="M1091">
        <v>6.6</v>
      </c>
      <c r="N1091">
        <v>6.7</v>
      </c>
      <c r="O1091">
        <v>3.8</v>
      </c>
      <c r="P1091">
        <v>2.9</v>
      </c>
      <c r="Q1091">
        <v>2.9</v>
      </c>
      <c r="R1091">
        <v>1.1000000000000001</v>
      </c>
      <c r="S1091">
        <v>3.5</v>
      </c>
      <c r="T1091">
        <v>2.4</v>
      </c>
      <c r="U1091">
        <v>6.1</v>
      </c>
      <c r="V1091">
        <v>3.7</v>
      </c>
      <c r="W1091">
        <v>3.8</v>
      </c>
      <c r="X1091">
        <v>2.9</v>
      </c>
      <c r="Y1091">
        <v>7.5</v>
      </c>
      <c r="Z1091">
        <v>14.2</v>
      </c>
      <c r="AA1091">
        <v>2.9</v>
      </c>
      <c r="AB1091">
        <v>1.9</v>
      </c>
      <c r="AC1091">
        <v>6.8</v>
      </c>
      <c r="AD1091">
        <v>10.7</v>
      </c>
      <c r="AE1091">
        <v>6.9</v>
      </c>
      <c r="AF1091">
        <v>1.2</v>
      </c>
      <c r="AG1091">
        <v>2.4</v>
      </c>
      <c r="AH1091">
        <v>6.1</v>
      </c>
      <c r="AI1091">
        <v>13.8</v>
      </c>
      <c r="AJ1091">
        <v>3.9</v>
      </c>
      <c r="AK1091">
        <v>5.7</v>
      </c>
      <c r="AL1091">
        <v>3.8</v>
      </c>
      <c r="AM1091">
        <v>3.8</v>
      </c>
      <c r="AN1091">
        <v>4.8</v>
      </c>
      <c r="AO1091">
        <v>2.9</v>
      </c>
      <c r="AP1091">
        <v>9.6999999999999993</v>
      </c>
      <c r="AQ1091">
        <v>4.9000000000000004</v>
      </c>
      <c r="AR1091">
        <v>4.5999999999999996</v>
      </c>
      <c r="AS1091">
        <v>1.2</v>
      </c>
      <c r="AT1091">
        <v>2.4</v>
      </c>
      <c r="AU1091">
        <v>2.5</v>
      </c>
      <c r="AV1091">
        <v>7.6</v>
      </c>
      <c r="AW1091">
        <v>10.3</v>
      </c>
      <c r="AX1091">
        <v>3.8</v>
      </c>
      <c r="AY1091">
        <v>7.5</v>
      </c>
      <c r="AZ1091">
        <v>5.7</v>
      </c>
      <c r="BA1091">
        <v>5.7</v>
      </c>
      <c r="BB1091">
        <v>2.9</v>
      </c>
      <c r="BC1091">
        <v>3.9</v>
      </c>
      <c r="BD1091">
        <v>2</v>
      </c>
      <c r="BE1091">
        <v>3.5</v>
      </c>
      <c r="BF1091">
        <v>2.4</v>
      </c>
      <c r="BG1091">
        <v>4.8</v>
      </c>
      <c r="BH1091">
        <v>5</v>
      </c>
      <c r="BI1091">
        <v>15.2</v>
      </c>
      <c r="BJ1091">
        <v>5.2</v>
      </c>
      <c r="BK1091">
        <v>2.4</v>
      </c>
    </row>
    <row r="1092" spans="1:63" x14ac:dyDescent="0.25">
      <c r="A1092">
        <v>13</v>
      </c>
      <c r="B1092" s="1">
        <v>13117</v>
      </c>
      <c r="C1092" t="s">
        <v>10680</v>
      </c>
      <c r="D1092" t="s">
        <v>1871</v>
      </c>
      <c r="E1092">
        <v>3</v>
      </c>
      <c r="F1092" t="s">
        <v>13367</v>
      </c>
      <c r="G1092">
        <v>220104005</v>
      </c>
      <c r="H1092">
        <v>220104</v>
      </c>
      <c r="I1092" t="s">
        <v>13768</v>
      </c>
      <c r="J1092" t="s">
        <v>10393</v>
      </c>
      <c r="K1092">
        <v>3</v>
      </c>
      <c r="L1092">
        <v>2.8</v>
      </c>
      <c r="M1092">
        <v>4.7</v>
      </c>
      <c r="N1092">
        <v>4.8</v>
      </c>
      <c r="O1092">
        <v>1.9</v>
      </c>
      <c r="P1092">
        <v>2.9</v>
      </c>
      <c r="Q1092">
        <v>2.9</v>
      </c>
      <c r="R1092">
        <v>1.1000000000000001</v>
      </c>
      <c r="S1092">
        <v>3.5</v>
      </c>
      <c r="T1092">
        <v>2.4</v>
      </c>
      <c r="U1092">
        <v>4.9000000000000004</v>
      </c>
      <c r="V1092">
        <v>3.7</v>
      </c>
      <c r="W1092">
        <v>2.6</v>
      </c>
      <c r="X1092">
        <v>2.9</v>
      </c>
      <c r="Y1092">
        <v>6.6</v>
      </c>
      <c r="Z1092">
        <v>13.3</v>
      </c>
      <c r="AA1092">
        <v>2.9</v>
      </c>
      <c r="AB1092">
        <v>1.9</v>
      </c>
      <c r="AC1092">
        <v>5.8</v>
      </c>
      <c r="AD1092">
        <v>9.8000000000000007</v>
      </c>
      <c r="AE1092">
        <v>4.5999999999999996</v>
      </c>
      <c r="AF1092">
        <v>1.2</v>
      </c>
      <c r="AG1092">
        <v>0</v>
      </c>
      <c r="AH1092">
        <v>6.1</v>
      </c>
      <c r="AI1092">
        <v>13.8</v>
      </c>
      <c r="AJ1092">
        <v>3.9</v>
      </c>
      <c r="AK1092">
        <v>5.7</v>
      </c>
      <c r="AL1092">
        <v>3.8</v>
      </c>
      <c r="AM1092">
        <v>3.8</v>
      </c>
      <c r="AN1092">
        <v>3.8</v>
      </c>
      <c r="AO1092">
        <v>2.9</v>
      </c>
      <c r="AP1092">
        <v>9.6999999999999993</v>
      </c>
      <c r="AQ1092">
        <v>4.9000000000000004</v>
      </c>
      <c r="AR1092">
        <v>3.5</v>
      </c>
      <c r="AS1092">
        <v>1.2</v>
      </c>
      <c r="AT1092">
        <v>2.4</v>
      </c>
      <c r="AU1092">
        <v>2.5</v>
      </c>
      <c r="AV1092">
        <v>7.6</v>
      </c>
      <c r="AW1092">
        <v>10.3</v>
      </c>
      <c r="AX1092">
        <v>3.8</v>
      </c>
      <c r="AY1092">
        <v>6.6</v>
      </c>
      <c r="AZ1092">
        <v>5.7</v>
      </c>
      <c r="BA1092">
        <v>4.8</v>
      </c>
      <c r="BB1092">
        <v>1.9</v>
      </c>
      <c r="BC1092">
        <v>1.9</v>
      </c>
      <c r="BD1092">
        <v>2</v>
      </c>
      <c r="BE1092">
        <v>2.2999999999999998</v>
      </c>
      <c r="BF1092">
        <v>2.4</v>
      </c>
      <c r="BG1092">
        <v>4.8</v>
      </c>
      <c r="BH1092">
        <v>3.7</v>
      </c>
      <c r="BI1092">
        <v>14</v>
      </c>
      <c r="BJ1092">
        <v>5.2</v>
      </c>
      <c r="BK1092">
        <v>2.4</v>
      </c>
    </row>
    <row r="1093" spans="1:63" x14ac:dyDescent="0.25">
      <c r="A1093">
        <v>13</v>
      </c>
      <c r="B1093" s="1">
        <v>13117</v>
      </c>
      <c r="C1093" t="s">
        <v>10680</v>
      </c>
      <c r="D1093" t="s">
        <v>1871</v>
      </c>
      <c r="E1093">
        <v>4</v>
      </c>
      <c r="F1093" t="s">
        <v>13369</v>
      </c>
      <c r="G1093">
        <v>220104005</v>
      </c>
      <c r="H1093">
        <v>220104</v>
      </c>
      <c r="I1093" t="s">
        <v>13768</v>
      </c>
      <c r="J1093" t="s">
        <v>10393</v>
      </c>
      <c r="K1093">
        <v>4</v>
      </c>
      <c r="L1093">
        <v>0</v>
      </c>
      <c r="M1093">
        <v>1.9</v>
      </c>
      <c r="N1093">
        <v>1.9</v>
      </c>
      <c r="O1093">
        <v>1.9</v>
      </c>
      <c r="P1093">
        <v>1</v>
      </c>
      <c r="Q1093">
        <v>0</v>
      </c>
      <c r="R1093">
        <v>0</v>
      </c>
      <c r="S1093">
        <v>0</v>
      </c>
      <c r="T1093">
        <v>0</v>
      </c>
      <c r="U1093">
        <v>1.2</v>
      </c>
      <c r="V1093">
        <v>1</v>
      </c>
      <c r="W1093">
        <v>1.3</v>
      </c>
      <c r="X1093">
        <v>0</v>
      </c>
      <c r="Y1093">
        <v>0.9</v>
      </c>
      <c r="Z1093">
        <v>0.9</v>
      </c>
      <c r="AA1093">
        <v>0</v>
      </c>
      <c r="AB1093">
        <v>0</v>
      </c>
      <c r="AC1093">
        <v>1</v>
      </c>
      <c r="AD1093">
        <v>1</v>
      </c>
      <c r="AE1093">
        <v>2.2999999999999998</v>
      </c>
      <c r="AF1093">
        <v>0</v>
      </c>
      <c r="AG1093">
        <v>2.4</v>
      </c>
      <c r="AH1093">
        <v>0</v>
      </c>
      <c r="AI1093">
        <v>1</v>
      </c>
      <c r="AJ1093">
        <v>0</v>
      </c>
      <c r="AK1093">
        <v>0</v>
      </c>
      <c r="AL1093">
        <v>0</v>
      </c>
      <c r="AM1093">
        <v>0</v>
      </c>
      <c r="AN1093">
        <v>1</v>
      </c>
      <c r="AO1093">
        <v>0</v>
      </c>
      <c r="AP1093">
        <v>1</v>
      </c>
      <c r="AQ1093">
        <v>0</v>
      </c>
      <c r="AR1093">
        <v>1.2</v>
      </c>
      <c r="AS1093">
        <v>0</v>
      </c>
      <c r="AT1093">
        <v>0</v>
      </c>
      <c r="AU1093">
        <v>0</v>
      </c>
      <c r="AV1093">
        <v>1</v>
      </c>
      <c r="AW1093">
        <v>0</v>
      </c>
      <c r="AX1093">
        <v>0</v>
      </c>
      <c r="AY1093">
        <v>0.9</v>
      </c>
      <c r="AZ1093">
        <v>0</v>
      </c>
      <c r="BA1093">
        <v>1</v>
      </c>
      <c r="BB1093">
        <v>1</v>
      </c>
      <c r="BC1093">
        <v>1.9</v>
      </c>
      <c r="BD1093">
        <v>0</v>
      </c>
      <c r="BE1093">
        <v>1.2</v>
      </c>
      <c r="BF1093">
        <v>0</v>
      </c>
      <c r="BG1093">
        <v>0</v>
      </c>
      <c r="BH1093">
        <v>1.2</v>
      </c>
      <c r="BI1093">
        <v>1.3</v>
      </c>
      <c r="BJ1093">
        <v>0</v>
      </c>
      <c r="BK1093">
        <v>0</v>
      </c>
    </row>
    <row r="1094" spans="1:63" x14ac:dyDescent="0.25">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0.8</v>
      </c>
      <c r="Q1094">
        <v>1.7</v>
      </c>
      <c r="R1094">
        <v>0.8</v>
      </c>
      <c r="S1094">
        <v>0</v>
      </c>
      <c r="T1094">
        <v>0.8</v>
      </c>
      <c r="U1094">
        <v>0</v>
      </c>
      <c r="V1094">
        <v>0.8</v>
      </c>
      <c r="W1094">
        <v>0.8</v>
      </c>
      <c r="X1094">
        <v>0.7</v>
      </c>
      <c r="Y1094">
        <v>1.7</v>
      </c>
      <c r="Z1094">
        <v>0</v>
      </c>
      <c r="AA1094">
        <v>0</v>
      </c>
      <c r="AB1094">
        <v>0</v>
      </c>
      <c r="AC1094">
        <v>1</v>
      </c>
      <c r="AD1094">
        <v>0.8</v>
      </c>
      <c r="AE1094">
        <v>0</v>
      </c>
      <c r="AF1094">
        <v>0</v>
      </c>
      <c r="AG1094">
        <v>0</v>
      </c>
      <c r="AH1094">
        <v>0</v>
      </c>
      <c r="AI1094">
        <v>1</v>
      </c>
      <c r="AJ1094">
        <v>0.8</v>
      </c>
      <c r="AK1094">
        <v>0</v>
      </c>
      <c r="AL1094">
        <v>0</v>
      </c>
      <c r="AM1094">
        <v>0.9</v>
      </c>
      <c r="AN1094">
        <v>0</v>
      </c>
      <c r="AO1094">
        <v>1.7</v>
      </c>
      <c r="AP1094">
        <v>1.7</v>
      </c>
      <c r="AQ1094">
        <v>0</v>
      </c>
      <c r="AR1094">
        <v>2.2000000000000002</v>
      </c>
      <c r="AS1094">
        <v>0</v>
      </c>
      <c r="AT1094">
        <v>1.1000000000000001</v>
      </c>
      <c r="AU1094">
        <v>1.2</v>
      </c>
      <c r="AV1094">
        <v>1.2</v>
      </c>
      <c r="AW1094">
        <v>0</v>
      </c>
      <c r="AX1094">
        <v>0</v>
      </c>
      <c r="AY1094">
        <v>0</v>
      </c>
      <c r="AZ1094">
        <v>0</v>
      </c>
      <c r="BA1094">
        <v>0</v>
      </c>
      <c r="BB1094">
        <v>0</v>
      </c>
      <c r="BC1094">
        <v>0.8</v>
      </c>
      <c r="BD1094">
        <v>0</v>
      </c>
      <c r="BE1094">
        <v>2.2000000000000002</v>
      </c>
      <c r="BF1094">
        <v>0</v>
      </c>
      <c r="BG1094">
        <v>1.1000000000000001</v>
      </c>
      <c r="BH1094">
        <v>2.2999999999999998</v>
      </c>
      <c r="BI1094">
        <v>1</v>
      </c>
      <c r="BJ1094">
        <v>0</v>
      </c>
      <c r="BK1094">
        <v>1.1000000000000001</v>
      </c>
    </row>
    <row r="1095" spans="1:63" x14ac:dyDescent="0.25">
      <c r="A1095">
        <v>13</v>
      </c>
      <c r="B1095" s="1">
        <v>13118</v>
      </c>
      <c r="C1095" t="s">
        <v>10680</v>
      </c>
      <c r="D1095" t="s">
        <v>1874</v>
      </c>
      <c r="E1095">
        <v>2</v>
      </c>
      <c r="F1095" t="s">
        <v>13769</v>
      </c>
      <c r="G1095">
        <v>220104005</v>
      </c>
      <c r="H1095">
        <v>220104</v>
      </c>
      <c r="I1095" t="s">
        <v>13768</v>
      </c>
      <c r="J1095" t="s">
        <v>10393</v>
      </c>
      <c r="K1095">
        <v>2</v>
      </c>
      <c r="L1095">
        <v>4.3</v>
      </c>
      <c r="M1095">
        <v>5.0999999999999996</v>
      </c>
      <c r="N1095">
        <v>4.3</v>
      </c>
      <c r="O1095">
        <v>0.8</v>
      </c>
      <c r="P1095">
        <v>1.7</v>
      </c>
      <c r="Q1095">
        <v>6.7</v>
      </c>
      <c r="R1095">
        <v>6.5</v>
      </c>
      <c r="S1095">
        <v>2.2000000000000002</v>
      </c>
      <c r="T1095">
        <v>1.1000000000000001</v>
      </c>
      <c r="U1095">
        <v>4.5999999999999996</v>
      </c>
      <c r="V1095">
        <v>4.7</v>
      </c>
      <c r="W1095">
        <v>3.6</v>
      </c>
      <c r="X1095">
        <v>4.5</v>
      </c>
      <c r="Y1095">
        <v>6</v>
      </c>
      <c r="Z1095">
        <v>1.7</v>
      </c>
      <c r="AA1095">
        <v>3.4</v>
      </c>
      <c r="AB1095">
        <v>7.6</v>
      </c>
      <c r="AC1095">
        <v>2.5</v>
      </c>
      <c r="AD1095">
        <v>4.2</v>
      </c>
      <c r="AE1095">
        <v>1.1000000000000001</v>
      </c>
      <c r="AF1095">
        <v>4.4000000000000004</v>
      </c>
      <c r="AG1095">
        <v>3.4</v>
      </c>
      <c r="AH1095">
        <v>2.2999999999999998</v>
      </c>
      <c r="AI1095">
        <v>1</v>
      </c>
      <c r="AJ1095">
        <v>12.1</v>
      </c>
      <c r="AK1095">
        <v>1.5</v>
      </c>
      <c r="AL1095">
        <v>0.9</v>
      </c>
      <c r="AM1095">
        <v>6</v>
      </c>
      <c r="AN1095">
        <v>1.7</v>
      </c>
      <c r="AO1095">
        <v>4.2</v>
      </c>
      <c r="AP1095">
        <v>8.4</v>
      </c>
      <c r="AQ1095">
        <v>0</v>
      </c>
      <c r="AR1095">
        <v>3.3</v>
      </c>
      <c r="AS1095">
        <v>3.3</v>
      </c>
      <c r="AT1095">
        <v>4.5</v>
      </c>
      <c r="AU1095">
        <v>7</v>
      </c>
      <c r="AV1095">
        <v>8.3000000000000007</v>
      </c>
      <c r="AW1095">
        <v>8.5</v>
      </c>
      <c r="AX1095">
        <v>3.7</v>
      </c>
      <c r="AY1095">
        <v>6</v>
      </c>
      <c r="AZ1095">
        <v>6</v>
      </c>
      <c r="BA1095">
        <v>4.3</v>
      </c>
      <c r="BB1095">
        <v>2.5</v>
      </c>
      <c r="BC1095">
        <v>1.7</v>
      </c>
      <c r="BD1095">
        <v>2.5</v>
      </c>
      <c r="BE1095">
        <v>5.5</v>
      </c>
      <c r="BF1095">
        <v>2.2000000000000002</v>
      </c>
      <c r="BG1095">
        <v>2.2999999999999998</v>
      </c>
      <c r="BH1095">
        <v>8.1999999999999993</v>
      </c>
      <c r="BI1095">
        <v>7.2</v>
      </c>
      <c r="BJ1095">
        <v>14.7</v>
      </c>
      <c r="BK1095">
        <v>1.1000000000000001</v>
      </c>
    </row>
    <row r="1096" spans="1:63" x14ac:dyDescent="0.25">
      <c r="A1096">
        <v>13</v>
      </c>
      <c r="B1096" s="1">
        <v>13118</v>
      </c>
      <c r="C1096" t="s">
        <v>10680</v>
      </c>
      <c r="D1096" t="s">
        <v>1874</v>
      </c>
      <c r="E1096">
        <v>3</v>
      </c>
      <c r="F1096" t="s">
        <v>13367</v>
      </c>
      <c r="G1096">
        <v>220104005</v>
      </c>
      <c r="H1096">
        <v>220104</v>
      </c>
      <c r="I1096" t="s">
        <v>13768</v>
      </c>
      <c r="J1096" t="s">
        <v>10393</v>
      </c>
      <c r="K1096">
        <v>3</v>
      </c>
      <c r="L1096">
        <v>4.3</v>
      </c>
      <c r="M1096">
        <v>5.0999999999999996</v>
      </c>
      <c r="N1096">
        <v>4.3</v>
      </c>
      <c r="O1096">
        <v>0.8</v>
      </c>
      <c r="P1096">
        <v>0.8</v>
      </c>
      <c r="Q1096">
        <v>5</v>
      </c>
      <c r="R1096">
        <v>5.4</v>
      </c>
      <c r="S1096">
        <v>2.2000000000000002</v>
      </c>
      <c r="T1096">
        <v>0</v>
      </c>
      <c r="U1096">
        <v>4.5999999999999996</v>
      </c>
      <c r="V1096">
        <v>3.5</v>
      </c>
      <c r="W1096">
        <v>2.4</v>
      </c>
      <c r="X1096">
        <v>3.7</v>
      </c>
      <c r="Y1096">
        <v>4.3</v>
      </c>
      <c r="Z1096">
        <v>1.7</v>
      </c>
      <c r="AA1096">
        <v>3.4</v>
      </c>
      <c r="AB1096">
        <v>7.6</v>
      </c>
      <c r="AC1096">
        <v>2.5</v>
      </c>
      <c r="AD1096">
        <v>3.3</v>
      </c>
      <c r="AE1096">
        <v>1.1000000000000001</v>
      </c>
      <c r="AF1096">
        <v>4.4000000000000004</v>
      </c>
      <c r="AG1096">
        <v>3.4</v>
      </c>
      <c r="AH1096">
        <v>2.2999999999999998</v>
      </c>
      <c r="AI1096">
        <v>1</v>
      </c>
      <c r="AJ1096">
        <v>9.6999999999999993</v>
      </c>
      <c r="AK1096">
        <v>1.5</v>
      </c>
      <c r="AL1096">
        <v>0.9</v>
      </c>
      <c r="AM1096">
        <v>5.0999999999999996</v>
      </c>
      <c r="AN1096">
        <v>1.7</v>
      </c>
      <c r="AO1096">
        <v>2.5</v>
      </c>
      <c r="AP1096">
        <v>6.7</v>
      </c>
      <c r="AQ1096">
        <v>0</v>
      </c>
      <c r="AR1096">
        <v>1.1000000000000001</v>
      </c>
      <c r="AS1096">
        <v>3.3</v>
      </c>
      <c r="AT1096">
        <v>3.4</v>
      </c>
      <c r="AU1096">
        <v>4.5999999999999996</v>
      </c>
      <c r="AV1096">
        <v>5.9</v>
      </c>
      <c r="AW1096">
        <v>8.5</v>
      </c>
      <c r="AX1096">
        <v>3.7</v>
      </c>
      <c r="AY1096">
        <v>6</v>
      </c>
      <c r="AZ1096">
        <v>6</v>
      </c>
      <c r="BA1096">
        <v>4.3</v>
      </c>
      <c r="BB1096">
        <v>2.5</v>
      </c>
      <c r="BC1096">
        <v>0.8</v>
      </c>
      <c r="BD1096">
        <v>2.5</v>
      </c>
      <c r="BE1096">
        <v>3.3</v>
      </c>
      <c r="BF1096">
        <v>2.2000000000000002</v>
      </c>
      <c r="BG1096">
        <v>1.1000000000000001</v>
      </c>
      <c r="BH1096">
        <v>5.8</v>
      </c>
      <c r="BI1096">
        <v>7.2</v>
      </c>
      <c r="BJ1096">
        <v>14.7</v>
      </c>
      <c r="BK1096">
        <v>0</v>
      </c>
    </row>
    <row r="1097" spans="1:63" x14ac:dyDescent="0.25">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0.8</v>
      </c>
      <c r="Q1097">
        <v>1.7</v>
      </c>
      <c r="R1097">
        <v>1.1000000000000001</v>
      </c>
      <c r="S1097">
        <v>0</v>
      </c>
      <c r="T1097">
        <v>1.1000000000000001</v>
      </c>
      <c r="U1097">
        <v>0</v>
      </c>
      <c r="V1097">
        <v>1.2</v>
      </c>
      <c r="W1097">
        <v>1.2</v>
      </c>
      <c r="X1097">
        <v>0.7</v>
      </c>
      <c r="Y1097">
        <v>1.7</v>
      </c>
      <c r="Z1097">
        <v>0</v>
      </c>
      <c r="AA1097">
        <v>0</v>
      </c>
      <c r="AB1097">
        <v>0</v>
      </c>
      <c r="AC1097">
        <v>1</v>
      </c>
      <c r="AD1097">
        <v>0.8</v>
      </c>
      <c r="AE1097">
        <v>0</v>
      </c>
      <c r="AF1097">
        <v>0</v>
      </c>
      <c r="AG1097">
        <v>0</v>
      </c>
      <c r="AH1097">
        <v>0</v>
      </c>
      <c r="AI1097">
        <v>1</v>
      </c>
      <c r="AJ1097">
        <v>2.4</v>
      </c>
      <c r="AK1097">
        <v>0</v>
      </c>
      <c r="AL1097">
        <v>0</v>
      </c>
      <c r="AM1097">
        <v>0.9</v>
      </c>
      <c r="AN1097">
        <v>0</v>
      </c>
      <c r="AO1097">
        <v>1.7</v>
      </c>
      <c r="AP1097">
        <v>1.7</v>
      </c>
      <c r="AQ1097">
        <v>0</v>
      </c>
      <c r="AR1097">
        <v>2.2000000000000002</v>
      </c>
      <c r="AS1097">
        <v>0</v>
      </c>
      <c r="AT1097">
        <v>1.1000000000000001</v>
      </c>
      <c r="AU1097">
        <v>2.2999999999999998</v>
      </c>
      <c r="AV1097">
        <v>2.4</v>
      </c>
      <c r="AW1097">
        <v>0</v>
      </c>
      <c r="AX1097">
        <v>0</v>
      </c>
      <c r="AY1097">
        <v>0</v>
      </c>
      <c r="AZ1097">
        <v>0</v>
      </c>
      <c r="BA1097">
        <v>0</v>
      </c>
      <c r="BB1097">
        <v>0</v>
      </c>
      <c r="BC1097">
        <v>0.8</v>
      </c>
      <c r="BD1097">
        <v>0</v>
      </c>
      <c r="BE1097">
        <v>2.2000000000000002</v>
      </c>
      <c r="BF1097">
        <v>0</v>
      </c>
      <c r="BG1097">
        <v>1.1000000000000001</v>
      </c>
      <c r="BH1097">
        <v>2.2999999999999998</v>
      </c>
      <c r="BI1097">
        <v>1</v>
      </c>
      <c r="BJ1097">
        <v>0</v>
      </c>
      <c r="BK1097">
        <v>1.1000000000000001</v>
      </c>
    </row>
    <row r="1098" spans="1:63" x14ac:dyDescent="0.25">
      <c r="A1098">
        <v>13</v>
      </c>
      <c r="B1098" s="1">
        <v>13119</v>
      </c>
      <c r="C1098" t="s">
        <v>10680</v>
      </c>
      <c r="D1098" t="s">
        <v>1877</v>
      </c>
      <c r="E1098">
        <v>1</v>
      </c>
      <c r="F1098" t="s">
        <v>13767</v>
      </c>
      <c r="G1098">
        <v>220104005</v>
      </c>
      <c r="H1098">
        <v>220104</v>
      </c>
      <c r="I1098" t="s">
        <v>13768</v>
      </c>
      <c r="J1098" t="s">
        <v>10393</v>
      </c>
      <c r="K1098">
        <v>1</v>
      </c>
      <c r="L1098">
        <v>0.2</v>
      </c>
      <c r="M1098">
        <v>0.8</v>
      </c>
      <c r="N1098">
        <v>0.4</v>
      </c>
      <c r="O1098">
        <v>0.4</v>
      </c>
      <c r="P1098">
        <v>0.6</v>
      </c>
      <c r="Q1098">
        <v>0.6</v>
      </c>
      <c r="R1098">
        <v>0.4</v>
      </c>
      <c r="S1098">
        <v>0</v>
      </c>
      <c r="T1098">
        <v>0</v>
      </c>
      <c r="U1098">
        <v>0.2</v>
      </c>
      <c r="V1098">
        <v>0.2</v>
      </c>
      <c r="W1098">
        <v>0.2</v>
      </c>
      <c r="X1098">
        <v>0.2</v>
      </c>
      <c r="Y1098">
        <v>0.4</v>
      </c>
      <c r="Z1098">
        <v>0.8</v>
      </c>
      <c r="AA1098">
        <v>0.6</v>
      </c>
      <c r="AB1098">
        <v>0.6</v>
      </c>
      <c r="AC1098">
        <v>0.4</v>
      </c>
      <c r="AD1098">
        <v>0.4</v>
      </c>
      <c r="AE1098">
        <v>0.4</v>
      </c>
      <c r="AF1098">
        <v>0</v>
      </c>
      <c r="AG1098">
        <v>0.2</v>
      </c>
      <c r="AH1098">
        <v>0.2</v>
      </c>
      <c r="AI1098">
        <v>0.4</v>
      </c>
      <c r="AJ1098">
        <v>0.2</v>
      </c>
      <c r="AK1098">
        <v>0.2</v>
      </c>
      <c r="AL1098">
        <v>0.6</v>
      </c>
      <c r="AM1098">
        <v>1</v>
      </c>
      <c r="AN1098">
        <v>0.6</v>
      </c>
      <c r="AO1098">
        <v>0.4</v>
      </c>
      <c r="AP1098">
        <v>0.4</v>
      </c>
      <c r="AQ1098">
        <v>0.4</v>
      </c>
      <c r="AR1098">
        <v>0</v>
      </c>
      <c r="AS1098">
        <v>0.2</v>
      </c>
      <c r="AT1098">
        <v>0.1</v>
      </c>
      <c r="AU1098">
        <v>0.1</v>
      </c>
      <c r="AV1098">
        <v>0.1</v>
      </c>
      <c r="AW1098">
        <v>0.2</v>
      </c>
      <c r="AX1098">
        <v>0</v>
      </c>
      <c r="AY1098">
        <v>0.4</v>
      </c>
      <c r="AZ1098">
        <v>0.4</v>
      </c>
      <c r="BA1098">
        <v>0.8</v>
      </c>
      <c r="BB1098">
        <v>0.9</v>
      </c>
      <c r="BC1098">
        <v>0.8</v>
      </c>
      <c r="BD1098">
        <v>0</v>
      </c>
      <c r="BE1098">
        <v>0.3</v>
      </c>
      <c r="BF1098">
        <v>0</v>
      </c>
      <c r="BG1098">
        <v>0.5</v>
      </c>
      <c r="BH1098">
        <v>0.1</v>
      </c>
      <c r="BI1098">
        <v>1</v>
      </c>
      <c r="BJ1098">
        <v>0.1</v>
      </c>
      <c r="BK1098">
        <v>0</v>
      </c>
    </row>
    <row r="1099" spans="1:63" x14ac:dyDescent="0.25">
      <c r="A1099">
        <v>13</v>
      </c>
      <c r="B1099" s="1">
        <v>13119</v>
      </c>
      <c r="C1099" t="s">
        <v>10680</v>
      </c>
      <c r="D1099" t="s">
        <v>1877</v>
      </c>
      <c r="E1099">
        <v>2</v>
      </c>
      <c r="F1099" t="s">
        <v>13769</v>
      </c>
      <c r="G1099">
        <v>220104005</v>
      </c>
      <c r="H1099">
        <v>220104</v>
      </c>
      <c r="I1099" t="s">
        <v>13768</v>
      </c>
      <c r="J1099" t="s">
        <v>10393</v>
      </c>
      <c r="K1099">
        <v>2</v>
      </c>
      <c r="L1099">
        <v>4.3</v>
      </c>
      <c r="M1099">
        <v>6.9</v>
      </c>
      <c r="N1099">
        <v>4</v>
      </c>
      <c r="O1099">
        <v>3.6</v>
      </c>
      <c r="P1099">
        <v>3.8</v>
      </c>
      <c r="Q1099">
        <v>2.6</v>
      </c>
      <c r="R1099">
        <v>1.8</v>
      </c>
      <c r="S1099">
        <v>0.5</v>
      </c>
      <c r="T1099">
        <v>0.9</v>
      </c>
      <c r="U1099">
        <v>0.8</v>
      </c>
      <c r="V1099">
        <v>2</v>
      </c>
      <c r="W1099">
        <v>1.9</v>
      </c>
      <c r="X1099">
        <v>6</v>
      </c>
      <c r="Y1099">
        <v>4.3</v>
      </c>
      <c r="Z1099">
        <v>3.3</v>
      </c>
      <c r="AA1099">
        <v>2.7</v>
      </c>
      <c r="AB1099">
        <v>4.2</v>
      </c>
      <c r="AC1099">
        <v>1.9</v>
      </c>
      <c r="AD1099">
        <v>2.1</v>
      </c>
      <c r="AE1099">
        <v>2.2000000000000002</v>
      </c>
      <c r="AF1099">
        <v>1</v>
      </c>
      <c r="AG1099">
        <v>1.2</v>
      </c>
      <c r="AH1099">
        <v>1.1000000000000001</v>
      </c>
      <c r="AI1099">
        <v>2.1</v>
      </c>
      <c r="AJ1099">
        <v>1.8</v>
      </c>
      <c r="AK1099">
        <v>2.2000000000000002</v>
      </c>
      <c r="AL1099">
        <v>5</v>
      </c>
      <c r="AM1099">
        <v>4.4000000000000004</v>
      </c>
      <c r="AN1099">
        <v>3.6</v>
      </c>
      <c r="AO1099">
        <v>2.8</v>
      </c>
      <c r="AP1099">
        <v>1.7</v>
      </c>
      <c r="AQ1099">
        <v>3.2</v>
      </c>
      <c r="AR1099">
        <v>1.4</v>
      </c>
      <c r="AS1099">
        <v>1.4</v>
      </c>
      <c r="AT1099">
        <v>1.6</v>
      </c>
      <c r="AU1099">
        <v>1.6</v>
      </c>
      <c r="AV1099">
        <v>2.2000000000000002</v>
      </c>
      <c r="AW1099">
        <v>2.2999999999999998</v>
      </c>
      <c r="AX1099">
        <v>4.8</v>
      </c>
      <c r="AY1099">
        <v>3.7</v>
      </c>
      <c r="AZ1099">
        <v>5.2</v>
      </c>
      <c r="BA1099">
        <v>4.2</v>
      </c>
      <c r="BB1099">
        <v>6.6</v>
      </c>
      <c r="BC1099">
        <v>1.9</v>
      </c>
      <c r="BD1099">
        <v>2.6</v>
      </c>
      <c r="BE1099">
        <v>1.1000000000000001</v>
      </c>
      <c r="BF1099">
        <v>1.5</v>
      </c>
      <c r="BG1099">
        <v>1.5</v>
      </c>
      <c r="BH1099">
        <v>1.5</v>
      </c>
      <c r="BI1099">
        <v>1.5</v>
      </c>
      <c r="BJ1099">
        <v>2.9</v>
      </c>
      <c r="BK1099">
        <v>0.9</v>
      </c>
    </row>
    <row r="1100" spans="1:63" x14ac:dyDescent="0.25">
      <c r="A1100">
        <v>13</v>
      </c>
      <c r="B1100" s="1">
        <v>13119</v>
      </c>
      <c r="C1100" t="s">
        <v>10680</v>
      </c>
      <c r="D1100" t="s">
        <v>1877</v>
      </c>
      <c r="E1100">
        <v>3</v>
      </c>
      <c r="F1100" t="s">
        <v>13367</v>
      </c>
      <c r="G1100">
        <v>220104005</v>
      </c>
      <c r="H1100">
        <v>220104</v>
      </c>
      <c r="I1100" t="s">
        <v>13768</v>
      </c>
      <c r="J1100" t="s">
        <v>10393</v>
      </c>
      <c r="K1100">
        <v>3</v>
      </c>
      <c r="L1100">
        <v>4.0999999999999996</v>
      </c>
      <c r="M1100">
        <v>6.1</v>
      </c>
      <c r="N1100">
        <v>3.6</v>
      </c>
      <c r="O1100">
        <v>3.2</v>
      </c>
      <c r="P1100">
        <v>3.2</v>
      </c>
      <c r="Q1100">
        <v>2.1</v>
      </c>
      <c r="R1100">
        <v>1.6</v>
      </c>
      <c r="S1100">
        <v>0.5</v>
      </c>
      <c r="T1100">
        <v>0.9</v>
      </c>
      <c r="U1100">
        <v>0.7</v>
      </c>
      <c r="V1100">
        <v>1.9</v>
      </c>
      <c r="W1100">
        <v>1.9</v>
      </c>
      <c r="X1100">
        <v>5.9</v>
      </c>
      <c r="Y1100">
        <v>3.9</v>
      </c>
      <c r="Z1100">
        <v>2.5</v>
      </c>
      <c r="AA1100">
        <v>2.1</v>
      </c>
      <c r="AB1100">
        <v>3.6</v>
      </c>
      <c r="AC1100">
        <v>1.5</v>
      </c>
      <c r="AD1100">
        <v>1.7</v>
      </c>
      <c r="AE1100">
        <v>2</v>
      </c>
      <c r="AF1100">
        <v>1</v>
      </c>
      <c r="AG1100">
        <v>1.1000000000000001</v>
      </c>
      <c r="AH1100">
        <v>1</v>
      </c>
      <c r="AI1100">
        <v>1.9</v>
      </c>
      <c r="AJ1100">
        <v>1.8</v>
      </c>
      <c r="AK1100">
        <v>2.1</v>
      </c>
      <c r="AL1100">
        <v>4.5</v>
      </c>
      <c r="AM1100">
        <v>3.5</v>
      </c>
      <c r="AN1100">
        <v>3</v>
      </c>
      <c r="AO1100">
        <v>2.5</v>
      </c>
      <c r="AP1100">
        <v>1.3</v>
      </c>
      <c r="AQ1100">
        <v>2.8</v>
      </c>
      <c r="AR1100">
        <v>1.4</v>
      </c>
      <c r="AS1100">
        <v>1.2</v>
      </c>
      <c r="AT1100">
        <v>1.5</v>
      </c>
      <c r="AU1100">
        <v>1.5</v>
      </c>
      <c r="AV1100">
        <v>2.1</v>
      </c>
      <c r="AW1100">
        <v>2.2000000000000002</v>
      </c>
      <c r="AX1100">
        <v>4.8</v>
      </c>
      <c r="AY1100">
        <v>3.3</v>
      </c>
      <c r="AZ1100">
        <v>4.8</v>
      </c>
      <c r="BA1100">
        <v>3.6</v>
      </c>
      <c r="BB1100">
        <v>5.7</v>
      </c>
      <c r="BC1100">
        <v>1.1000000000000001</v>
      </c>
      <c r="BD1100">
        <v>2.6</v>
      </c>
      <c r="BE1100">
        <v>0.8</v>
      </c>
      <c r="BF1100">
        <v>1.5</v>
      </c>
      <c r="BG1100">
        <v>1</v>
      </c>
      <c r="BH1100">
        <v>1.4</v>
      </c>
      <c r="BI1100">
        <v>1.5</v>
      </c>
      <c r="BJ1100">
        <v>2.8</v>
      </c>
      <c r="BK1100">
        <v>0.9</v>
      </c>
    </row>
    <row r="1101" spans="1:63" x14ac:dyDescent="0.25">
      <c r="A1101">
        <v>13</v>
      </c>
      <c r="B1101" s="1">
        <v>13119</v>
      </c>
      <c r="C1101" t="s">
        <v>10680</v>
      </c>
      <c r="D1101" t="s">
        <v>1877</v>
      </c>
      <c r="E1101">
        <v>4</v>
      </c>
      <c r="F1101" t="s">
        <v>13369</v>
      </c>
      <c r="G1101">
        <v>220104005</v>
      </c>
      <c r="H1101">
        <v>220104</v>
      </c>
      <c r="I1101" t="s">
        <v>13768</v>
      </c>
      <c r="J1101" t="s">
        <v>10393</v>
      </c>
      <c r="K1101">
        <v>4</v>
      </c>
      <c r="L1101">
        <v>0.2</v>
      </c>
      <c r="M1101">
        <v>0.8</v>
      </c>
      <c r="N1101">
        <v>0.4</v>
      </c>
      <c r="O1101">
        <v>0.4</v>
      </c>
      <c r="P1101">
        <v>0.6</v>
      </c>
      <c r="Q1101">
        <v>0.6</v>
      </c>
      <c r="R1101">
        <v>0.2</v>
      </c>
      <c r="S1101">
        <v>0</v>
      </c>
      <c r="T1101">
        <v>0</v>
      </c>
      <c r="U1101">
        <v>0.1</v>
      </c>
      <c r="V1101">
        <v>0.1</v>
      </c>
      <c r="W1101">
        <v>0.1</v>
      </c>
      <c r="X1101">
        <v>0.2</v>
      </c>
      <c r="Y1101">
        <v>0.4</v>
      </c>
      <c r="Z1101">
        <v>0.8</v>
      </c>
      <c r="AA1101">
        <v>0.6</v>
      </c>
      <c r="AB1101">
        <v>0.6</v>
      </c>
      <c r="AC1101">
        <v>0.4</v>
      </c>
      <c r="AD1101">
        <v>0.4</v>
      </c>
      <c r="AE1101">
        <v>0.2</v>
      </c>
      <c r="AF1101">
        <v>0</v>
      </c>
      <c r="AG1101">
        <v>0.1</v>
      </c>
      <c r="AH1101">
        <v>0.1</v>
      </c>
      <c r="AI1101">
        <v>0.2</v>
      </c>
      <c r="AJ1101">
        <v>0.1</v>
      </c>
      <c r="AK1101">
        <v>0.2</v>
      </c>
      <c r="AL1101">
        <v>0.6</v>
      </c>
      <c r="AM1101">
        <v>1</v>
      </c>
      <c r="AN1101">
        <v>0.6</v>
      </c>
      <c r="AO1101">
        <v>0.4</v>
      </c>
      <c r="AP1101">
        <v>0.4</v>
      </c>
      <c r="AQ1101">
        <v>0.4</v>
      </c>
      <c r="AR1101">
        <v>0</v>
      </c>
      <c r="AS1101">
        <v>0.2</v>
      </c>
      <c r="AT1101">
        <v>0.1</v>
      </c>
      <c r="AU1101">
        <v>0.1</v>
      </c>
      <c r="AV1101">
        <v>0.1</v>
      </c>
      <c r="AW1101">
        <v>0.2</v>
      </c>
      <c r="AX1101">
        <v>0</v>
      </c>
      <c r="AY1101">
        <v>0.4</v>
      </c>
      <c r="AZ1101">
        <v>0.4</v>
      </c>
      <c r="BA1101">
        <v>0.6</v>
      </c>
      <c r="BB1101">
        <v>0.9</v>
      </c>
      <c r="BC1101">
        <v>0.8</v>
      </c>
      <c r="BD1101">
        <v>0</v>
      </c>
      <c r="BE1101">
        <v>0.3</v>
      </c>
      <c r="BF1101">
        <v>0</v>
      </c>
      <c r="BG1101">
        <v>0.5</v>
      </c>
      <c r="BH1101">
        <v>0.1</v>
      </c>
      <c r="BI1101">
        <v>1</v>
      </c>
      <c r="BJ1101">
        <v>0.1</v>
      </c>
      <c r="BK1101">
        <v>0</v>
      </c>
    </row>
    <row r="1102" spans="1:63" x14ac:dyDescent="0.25">
      <c r="A1102">
        <v>13</v>
      </c>
      <c r="B1102" s="1">
        <v>13120</v>
      </c>
      <c r="C1102" t="s">
        <v>10680</v>
      </c>
      <c r="D1102" t="s">
        <v>1880</v>
      </c>
      <c r="E1102">
        <v>1</v>
      </c>
      <c r="F1102" t="s">
        <v>13767</v>
      </c>
      <c r="G1102">
        <v>220104005</v>
      </c>
      <c r="H1102">
        <v>220104</v>
      </c>
      <c r="I1102" t="s">
        <v>13768</v>
      </c>
      <c r="J1102" t="s">
        <v>10393</v>
      </c>
      <c r="K1102">
        <v>1</v>
      </c>
      <c r="L1102">
        <v>0</v>
      </c>
      <c r="M1102">
        <v>0</v>
      </c>
      <c r="N1102">
        <v>0</v>
      </c>
      <c r="O1102">
        <v>0.5</v>
      </c>
      <c r="P1102">
        <v>1</v>
      </c>
      <c r="Q1102">
        <v>1.5</v>
      </c>
      <c r="R1102">
        <v>0</v>
      </c>
      <c r="S1102">
        <v>0</v>
      </c>
      <c r="T1102">
        <v>0</v>
      </c>
      <c r="U1102">
        <v>0</v>
      </c>
      <c r="V1102">
        <v>1</v>
      </c>
      <c r="W1102">
        <v>0</v>
      </c>
      <c r="X1102">
        <v>0</v>
      </c>
      <c r="Y1102">
        <v>0.5</v>
      </c>
      <c r="Z1102">
        <v>0</v>
      </c>
      <c r="AA1102">
        <v>0.5</v>
      </c>
      <c r="AB1102">
        <v>0</v>
      </c>
      <c r="AC1102">
        <v>0.5</v>
      </c>
      <c r="AD1102">
        <v>0</v>
      </c>
      <c r="AE1102">
        <v>1.4</v>
      </c>
      <c r="AF1102">
        <v>0.5</v>
      </c>
      <c r="AG1102">
        <v>0.5</v>
      </c>
      <c r="AH1102">
        <v>0</v>
      </c>
      <c r="AI1102">
        <v>1</v>
      </c>
      <c r="AJ1102">
        <v>0.4</v>
      </c>
      <c r="AK1102">
        <v>0</v>
      </c>
      <c r="AL1102">
        <v>0</v>
      </c>
      <c r="AM1102">
        <v>0.5</v>
      </c>
      <c r="AN1102">
        <v>0.5</v>
      </c>
      <c r="AO1102">
        <v>0</v>
      </c>
      <c r="AP1102">
        <v>0.5</v>
      </c>
      <c r="AQ1102">
        <v>0</v>
      </c>
      <c r="AR1102">
        <v>0</v>
      </c>
      <c r="AS1102">
        <v>0</v>
      </c>
      <c r="AT1102">
        <v>0</v>
      </c>
      <c r="AU1102">
        <v>0</v>
      </c>
      <c r="AV1102">
        <v>0.8</v>
      </c>
      <c r="AW1102">
        <v>0</v>
      </c>
      <c r="AX1102">
        <v>0.4</v>
      </c>
      <c r="AY1102">
        <v>0.5</v>
      </c>
      <c r="AZ1102">
        <v>0</v>
      </c>
      <c r="BA1102">
        <v>0</v>
      </c>
      <c r="BB1102">
        <v>0</v>
      </c>
      <c r="BC1102">
        <v>0.5</v>
      </c>
      <c r="BD1102">
        <v>0.5</v>
      </c>
      <c r="BE1102">
        <v>0</v>
      </c>
      <c r="BF1102">
        <v>0.7</v>
      </c>
      <c r="BG1102">
        <v>0</v>
      </c>
      <c r="BH1102">
        <v>0</v>
      </c>
      <c r="BI1102">
        <v>1.6</v>
      </c>
      <c r="BJ1102">
        <v>0.8</v>
      </c>
      <c r="BK1102">
        <v>0</v>
      </c>
    </row>
    <row r="1103" spans="1:63" x14ac:dyDescent="0.25">
      <c r="A1103">
        <v>13</v>
      </c>
      <c r="B1103" s="1">
        <v>13120</v>
      </c>
      <c r="C1103" t="s">
        <v>10680</v>
      </c>
      <c r="D1103" t="s">
        <v>1880</v>
      </c>
      <c r="E1103">
        <v>2</v>
      </c>
      <c r="F1103" t="s">
        <v>13769</v>
      </c>
      <c r="G1103">
        <v>220104005</v>
      </c>
      <c r="H1103">
        <v>220104</v>
      </c>
      <c r="I1103" t="s">
        <v>13768</v>
      </c>
      <c r="J1103" t="s">
        <v>10393</v>
      </c>
      <c r="K1103">
        <v>2</v>
      </c>
      <c r="L1103">
        <v>0.5</v>
      </c>
      <c r="M1103">
        <v>0.5</v>
      </c>
      <c r="N1103">
        <v>2.1</v>
      </c>
      <c r="O1103">
        <v>3.5</v>
      </c>
      <c r="P1103">
        <v>0.5</v>
      </c>
      <c r="Q1103">
        <v>4.4000000000000004</v>
      </c>
      <c r="R1103">
        <v>2.9</v>
      </c>
      <c r="S1103">
        <v>2.9</v>
      </c>
      <c r="T1103">
        <v>3</v>
      </c>
      <c r="U1103">
        <v>0.8</v>
      </c>
      <c r="V1103">
        <v>1.5</v>
      </c>
      <c r="W1103">
        <v>3.2</v>
      </c>
      <c r="X1103">
        <v>3.6</v>
      </c>
      <c r="Y1103">
        <v>1.1000000000000001</v>
      </c>
      <c r="Z1103">
        <v>0.5</v>
      </c>
      <c r="AA1103">
        <v>1</v>
      </c>
      <c r="AB1103">
        <v>3.5</v>
      </c>
      <c r="AC1103">
        <v>2</v>
      </c>
      <c r="AD1103">
        <v>1</v>
      </c>
      <c r="AE1103">
        <v>3.6</v>
      </c>
      <c r="AF1103">
        <v>1.5</v>
      </c>
      <c r="AG1103">
        <v>2.2000000000000002</v>
      </c>
      <c r="AH1103">
        <v>2.2999999999999998</v>
      </c>
      <c r="AI1103">
        <v>4.7</v>
      </c>
      <c r="AJ1103">
        <v>7.9</v>
      </c>
      <c r="AK1103">
        <v>0.4</v>
      </c>
      <c r="AL1103">
        <v>2.1</v>
      </c>
      <c r="AM1103">
        <v>4.7</v>
      </c>
      <c r="AN1103">
        <v>2.1</v>
      </c>
      <c r="AO1103">
        <v>2</v>
      </c>
      <c r="AP1103">
        <v>3</v>
      </c>
      <c r="AQ1103">
        <v>1.9</v>
      </c>
      <c r="AR1103">
        <v>2.2000000000000002</v>
      </c>
      <c r="AS1103">
        <v>1.5</v>
      </c>
      <c r="AT1103">
        <v>2.2000000000000002</v>
      </c>
      <c r="AU1103">
        <v>3.8</v>
      </c>
      <c r="AV1103">
        <v>3.1</v>
      </c>
      <c r="AW1103">
        <v>4</v>
      </c>
      <c r="AX1103">
        <v>5.6</v>
      </c>
      <c r="AY1103">
        <v>2.1</v>
      </c>
      <c r="AZ1103">
        <v>3.1</v>
      </c>
      <c r="BA1103">
        <v>4.0999999999999996</v>
      </c>
      <c r="BB1103">
        <v>3.5</v>
      </c>
      <c r="BC1103">
        <v>1.5</v>
      </c>
      <c r="BD1103">
        <v>3.4</v>
      </c>
      <c r="BE1103">
        <v>0.7</v>
      </c>
      <c r="BF1103">
        <v>3</v>
      </c>
      <c r="BG1103">
        <v>4.5</v>
      </c>
      <c r="BH1103">
        <v>2.2999999999999998</v>
      </c>
      <c r="BI1103">
        <v>5.5</v>
      </c>
      <c r="BJ1103">
        <v>8.8000000000000007</v>
      </c>
      <c r="BK1103">
        <v>3</v>
      </c>
    </row>
    <row r="1104" spans="1:63" x14ac:dyDescent="0.25">
      <c r="A1104">
        <v>13</v>
      </c>
      <c r="B1104" s="1">
        <v>13120</v>
      </c>
      <c r="C1104" t="s">
        <v>10680</v>
      </c>
      <c r="D1104" t="s">
        <v>1880</v>
      </c>
      <c r="E1104">
        <v>3</v>
      </c>
      <c r="F1104" t="s">
        <v>13367</v>
      </c>
      <c r="G1104">
        <v>220104005</v>
      </c>
      <c r="H1104">
        <v>220104</v>
      </c>
      <c r="I1104" t="s">
        <v>13768</v>
      </c>
      <c r="J1104" t="s">
        <v>10393</v>
      </c>
      <c r="K1104">
        <v>3</v>
      </c>
      <c r="L1104">
        <v>0.5</v>
      </c>
      <c r="M1104">
        <v>0.5</v>
      </c>
      <c r="N1104">
        <v>2.1</v>
      </c>
      <c r="O1104">
        <v>3</v>
      </c>
      <c r="P1104">
        <v>0.5</v>
      </c>
      <c r="Q1104">
        <v>2.9</v>
      </c>
      <c r="R1104">
        <v>2.9</v>
      </c>
      <c r="S1104">
        <v>2.9</v>
      </c>
      <c r="T1104">
        <v>3</v>
      </c>
      <c r="U1104">
        <v>0.8</v>
      </c>
      <c r="V1104">
        <v>1.5</v>
      </c>
      <c r="W1104">
        <v>3.2</v>
      </c>
      <c r="X1104">
        <v>3.6</v>
      </c>
      <c r="Y1104">
        <v>0.5</v>
      </c>
      <c r="Z1104">
        <v>0.5</v>
      </c>
      <c r="AA1104">
        <v>0.5</v>
      </c>
      <c r="AB1104">
        <v>3.5</v>
      </c>
      <c r="AC1104">
        <v>1.5</v>
      </c>
      <c r="AD1104">
        <v>1</v>
      </c>
      <c r="AE1104">
        <v>2.2000000000000002</v>
      </c>
      <c r="AF1104">
        <v>0.7</v>
      </c>
      <c r="AG1104">
        <v>1.5</v>
      </c>
      <c r="AH1104">
        <v>1.5</v>
      </c>
      <c r="AI1104">
        <v>4.7</v>
      </c>
      <c r="AJ1104">
        <v>7.1</v>
      </c>
      <c r="AK1104">
        <v>0.4</v>
      </c>
      <c r="AL1104">
        <v>2.1</v>
      </c>
      <c r="AM1104">
        <v>4.2</v>
      </c>
      <c r="AN1104">
        <v>1.5</v>
      </c>
      <c r="AO1104">
        <v>2</v>
      </c>
      <c r="AP1104">
        <v>2.5</v>
      </c>
      <c r="AQ1104">
        <v>1.9</v>
      </c>
      <c r="AR1104">
        <v>2.2000000000000002</v>
      </c>
      <c r="AS1104">
        <v>1.5</v>
      </c>
      <c r="AT1104">
        <v>2.2000000000000002</v>
      </c>
      <c r="AU1104">
        <v>3.8</v>
      </c>
      <c r="AV1104">
        <v>2.2999999999999998</v>
      </c>
      <c r="AW1104">
        <v>4</v>
      </c>
      <c r="AX1104">
        <v>5.2</v>
      </c>
      <c r="AY1104">
        <v>1.6</v>
      </c>
      <c r="AZ1104">
        <v>3.1</v>
      </c>
      <c r="BA1104">
        <v>4.0999999999999996</v>
      </c>
      <c r="BB1104">
        <v>3.5</v>
      </c>
      <c r="BC1104">
        <v>1</v>
      </c>
      <c r="BD1104">
        <v>2.9</v>
      </c>
      <c r="BE1104">
        <v>0.7</v>
      </c>
      <c r="BF1104">
        <v>2.2000000000000002</v>
      </c>
      <c r="BG1104">
        <v>4.5</v>
      </c>
      <c r="BH1104">
        <v>2.2999999999999998</v>
      </c>
      <c r="BI1104">
        <v>3.9</v>
      </c>
      <c r="BJ1104">
        <v>8</v>
      </c>
      <c r="BK1104">
        <v>3</v>
      </c>
    </row>
    <row r="1105" spans="1:63" x14ac:dyDescent="0.25">
      <c r="A1105">
        <v>13</v>
      </c>
      <c r="B1105" s="1">
        <v>13120</v>
      </c>
      <c r="C1105" t="s">
        <v>10680</v>
      </c>
      <c r="D1105" t="s">
        <v>1880</v>
      </c>
      <c r="E1105">
        <v>4</v>
      </c>
      <c r="F1105" t="s">
        <v>13369</v>
      </c>
      <c r="G1105">
        <v>220104005</v>
      </c>
      <c r="H1105">
        <v>220104</v>
      </c>
      <c r="I1105" t="s">
        <v>13768</v>
      </c>
      <c r="J1105" t="s">
        <v>10393</v>
      </c>
      <c r="K1105">
        <v>4</v>
      </c>
      <c r="L1105">
        <v>0</v>
      </c>
      <c r="M1105">
        <v>0</v>
      </c>
      <c r="N1105">
        <v>0</v>
      </c>
      <c r="O1105">
        <v>0.5</v>
      </c>
      <c r="P1105">
        <v>1</v>
      </c>
      <c r="Q1105">
        <v>1.5</v>
      </c>
      <c r="R1105">
        <v>0</v>
      </c>
      <c r="S1105">
        <v>0</v>
      </c>
      <c r="T1105">
        <v>0</v>
      </c>
      <c r="U1105">
        <v>0</v>
      </c>
      <c r="V1105">
        <v>1</v>
      </c>
      <c r="W1105">
        <v>0</v>
      </c>
      <c r="X1105">
        <v>0</v>
      </c>
      <c r="Y1105">
        <v>0.5</v>
      </c>
      <c r="Z1105">
        <v>0</v>
      </c>
      <c r="AA1105">
        <v>0.5</v>
      </c>
      <c r="AB1105">
        <v>0</v>
      </c>
      <c r="AC1105">
        <v>0.5</v>
      </c>
      <c r="AD1105">
        <v>0</v>
      </c>
      <c r="AE1105">
        <v>1.4</v>
      </c>
      <c r="AF1105">
        <v>0.7</v>
      </c>
      <c r="AG1105">
        <v>0.7</v>
      </c>
      <c r="AH1105">
        <v>0.8</v>
      </c>
      <c r="AI1105">
        <v>1</v>
      </c>
      <c r="AJ1105">
        <v>0.8</v>
      </c>
      <c r="AK1105">
        <v>0</v>
      </c>
      <c r="AL1105">
        <v>0</v>
      </c>
      <c r="AM1105">
        <v>0.5</v>
      </c>
      <c r="AN1105">
        <v>0.5</v>
      </c>
      <c r="AO1105">
        <v>0</v>
      </c>
      <c r="AP1105">
        <v>0.5</v>
      </c>
      <c r="AQ1105">
        <v>0</v>
      </c>
      <c r="AR1105">
        <v>0</v>
      </c>
      <c r="AS1105">
        <v>0</v>
      </c>
      <c r="AT1105">
        <v>0</v>
      </c>
      <c r="AU1105">
        <v>0</v>
      </c>
      <c r="AV1105">
        <v>0.8</v>
      </c>
      <c r="AW1105">
        <v>0</v>
      </c>
      <c r="AX1105">
        <v>0.4</v>
      </c>
      <c r="AY1105">
        <v>0.5</v>
      </c>
      <c r="AZ1105">
        <v>0</v>
      </c>
      <c r="BA1105">
        <v>0</v>
      </c>
      <c r="BB1105">
        <v>0</v>
      </c>
      <c r="BC1105">
        <v>0.5</v>
      </c>
      <c r="BD1105">
        <v>0.5</v>
      </c>
      <c r="BE1105">
        <v>0</v>
      </c>
      <c r="BF1105">
        <v>0.7</v>
      </c>
      <c r="BG1105">
        <v>0</v>
      </c>
      <c r="BH1105">
        <v>0</v>
      </c>
      <c r="BI1105">
        <v>1.6</v>
      </c>
      <c r="BJ1105">
        <v>0.8</v>
      </c>
      <c r="BK1105">
        <v>0</v>
      </c>
    </row>
    <row r="1106" spans="1:63" x14ac:dyDescent="0.25">
      <c r="A1106">
        <v>13</v>
      </c>
      <c r="B1106" s="1">
        <v>13121</v>
      </c>
      <c r="C1106" t="s">
        <v>10680</v>
      </c>
      <c r="D1106" t="s">
        <v>1883</v>
      </c>
      <c r="E1106">
        <v>1</v>
      </c>
      <c r="F1106" t="s">
        <v>13767</v>
      </c>
      <c r="G1106">
        <v>220104005</v>
      </c>
      <c r="H1106">
        <v>220104</v>
      </c>
      <c r="I1106" t="s">
        <v>13768</v>
      </c>
      <c r="J1106" t="s">
        <v>10393</v>
      </c>
      <c r="K1106">
        <v>1</v>
      </c>
      <c r="L1106">
        <v>0.9</v>
      </c>
      <c r="M1106">
        <v>0</v>
      </c>
      <c r="N1106">
        <v>0</v>
      </c>
      <c r="O1106">
        <v>0</v>
      </c>
      <c r="P1106">
        <v>0.9</v>
      </c>
      <c r="Q1106">
        <v>0.9</v>
      </c>
      <c r="R1106">
        <v>0</v>
      </c>
      <c r="S1106">
        <v>0.9</v>
      </c>
      <c r="T1106">
        <v>0.9</v>
      </c>
      <c r="U1106">
        <v>0</v>
      </c>
      <c r="V1106">
        <v>1</v>
      </c>
      <c r="W1106">
        <v>1.9</v>
      </c>
      <c r="X1106">
        <v>0.9</v>
      </c>
      <c r="Y1106">
        <v>2.6</v>
      </c>
      <c r="Z1106">
        <v>0.9</v>
      </c>
      <c r="AA1106">
        <v>0</v>
      </c>
      <c r="AB1106">
        <v>3.6</v>
      </c>
      <c r="AC1106">
        <v>1</v>
      </c>
      <c r="AD1106">
        <v>0</v>
      </c>
      <c r="AE1106">
        <v>0</v>
      </c>
      <c r="AF1106">
        <v>0</v>
      </c>
      <c r="AG1106">
        <v>0</v>
      </c>
      <c r="AH1106">
        <v>0</v>
      </c>
      <c r="AI1106">
        <v>1.9</v>
      </c>
      <c r="AJ1106">
        <v>0</v>
      </c>
      <c r="AK1106">
        <v>0.9</v>
      </c>
      <c r="AL1106">
        <v>0</v>
      </c>
      <c r="AM1106">
        <v>0.9</v>
      </c>
      <c r="AN1106">
        <v>0.9</v>
      </c>
      <c r="AO1106">
        <v>0</v>
      </c>
      <c r="AP1106">
        <v>1</v>
      </c>
      <c r="AQ1106">
        <v>0.9</v>
      </c>
      <c r="AR1106">
        <v>0</v>
      </c>
      <c r="AS1106">
        <v>0</v>
      </c>
      <c r="AT1106">
        <v>1.2</v>
      </c>
      <c r="AU1106">
        <v>0</v>
      </c>
      <c r="AV1106">
        <v>1</v>
      </c>
      <c r="AW1106">
        <v>1.3</v>
      </c>
      <c r="AX1106">
        <v>0</v>
      </c>
      <c r="AY1106">
        <v>6.1</v>
      </c>
      <c r="AZ1106">
        <v>0</v>
      </c>
      <c r="BA1106">
        <v>0</v>
      </c>
      <c r="BB1106">
        <v>0</v>
      </c>
      <c r="BC1106">
        <v>0.9</v>
      </c>
      <c r="BD1106">
        <v>0</v>
      </c>
      <c r="BE1106">
        <v>0</v>
      </c>
      <c r="BF1106">
        <v>1.2</v>
      </c>
      <c r="BG1106">
        <v>1.2</v>
      </c>
      <c r="BH1106">
        <v>1.3</v>
      </c>
      <c r="BI1106">
        <v>1</v>
      </c>
      <c r="BJ1106">
        <v>0</v>
      </c>
      <c r="BK1106">
        <v>1.2</v>
      </c>
    </row>
    <row r="1107" spans="1:63" x14ac:dyDescent="0.25">
      <c r="A1107">
        <v>13</v>
      </c>
      <c r="B1107" s="1">
        <v>13121</v>
      </c>
      <c r="C1107" t="s">
        <v>10680</v>
      </c>
      <c r="D1107" t="s">
        <v>1883</v>
      </c>
      <c r="E1107">
        <v>2</v>
      </c>
      <c r="F1107" t="s">
        <v>13769</v>
      </c>
      <c r="G1107">
        <v>220104005</v>
      </c>
      <c r="H1107">
        <v>220104</v>
      </c>
      <c r="I1107" t="s">
        <v>13768</v>
      </c>
      <c r="J1107" t="s">
        <v>10393</v>
      </c>
      <c r="K1107">
        <v>2</v>
      </c>
      <c r="L1107">
        <v>4.3</v>
      </c>
      <c r="M1107">
        <v>2.6</v>
      </c>
      <c r="N1107">
        <v>5.3</v>
      </c>
      <c r="O1107">
        <v>1.8</v>
      </c>
      <c r="P1107">
        <v>7.2</v>
      </c>
      <c r="Q1107">
        <v>1.8</v>
      </c>
      <c r="R1107">
        <v>8.1</v>
      </c>
      <c r="S1107">
        <v>7.1</v>
      </c>
      <c r="T1107">
        <v>2.4</v>
      </c>
      <c r="U1107">
        <v>5</v>
      </c>
      <c r="V1107">
        <v>3.8</v>
      </c>
      <c r="W1107">
        <v>6.6</v>
      </c>
      <c r="X1107">
        <v>7.4</v>
      </c>
      <c r="Y1107">
        <v>6.1</v>
      </c>
      <c r="Z1107">
        <v>6.1</v>
      </c>
      <c r="AA1107">
        <v>5.3</v>
      </c>
      <c r="AB1107">
        <v>6.3</v>
      </c>
      <c r="AC1107">
        <v>2.7</v>
      </c>
      <c r="AD1107">
        <v>2.7</v>
      </c>
      <c r="AE1107">
        <v>2.2999999999999998</v>
      </c>
      <c r="AF1107">
        <v>4.8</v>
      </c>
      <c r="AG1107">
        <v>6.1</v>
      </c>
      <c r="AH1107">
        <v>7.5</v>
      </c>
      <c r="AI1107">
        <v>3.9</v>
      </c>
      <c r="AJ1107">
        <v>5.3</v>
      </c>
      <c r="AK1107">
        <v>2.8</v>
      </c>
      <c r="AL1107">
        <v>2.6</v>
      </c>
      <c r="AM1107">
        <v>7.9</v>
      </c>
      <c r="AN1107">
        <v>1.8</v>
      </c>
      <c r="AO1107">
        <v>4.5</v>
      </c>
      <c r="AP1107">
        <v>5.4</v>
      </c>
      <c r="AQ1107">
        <v>7.3</v>
      </c>
      <c r="AR1107">
        <v>2.2999999999999998</v>
      </c>
      <c r="AS1107">
        <v>3.6</v>
      </c>
      <c r="AT1107">
        <v>1.2</v>
      </c>
      <c r="AU1107">
        <v>7.6</v>
      </c>
      <c r="AV1107">
        <v>5.2</v>
      </c>
      <c r="AW1107">
        <v>4</v>
      </c>
      <c r="AX1107">
        <v>6.5</v>
      </c>
      <c r="AY1107">
        <v>9.5</v>
      </c>
      <c r="AZ1107">
        <v>7.9</v>
      </c>
      <c r="BA1107">
        <v>3.5</v>
      </c>
      <c r="BB1107">
        <v>5.4</v>
      </c>
      <c r="BC1107">
        <v>9.9</v>
      </c>
      <c r="BD1107">
        <v>4.5999999999999996</v>
      </c>
      <c r="BE1107">
        <v>5.9</v>
      </c>
      <c r="BF1107">
        <v>3.6</v>
      </c>
      <c r="BG1107">
        <v>4.9000000000000004</v>
      </c>
      <c r="BH1107">
        <v>10.199999999999999</v>
      </c>
      <c r="BI1107">
        <v>5.2</v>
      </c>
      <c r="BJ1107">
        <v>16.3</v>
      </c>
      <c r="BK1107">
        <v>2.4</v>
      </c>
    </row>
    <row r="1108" spans="1:63" x14ac:dyDescent="0.25">
      <c r="A1108">
        <v>13</v>
      </c>
      <c r="B1108" s="1">
        <v>13121</v>
      </c>
      <c r="C1108" t="s">
        <v>10680</v>
      </c>
      <c r="D1108" t="s">
        <v>1883</v>
      </c>
      <c r="E1108">
        <v>3</v>
      </c>
      <c r="F1108" t="s">
        <v>13367</v>
      </c>
      <c r="G1108">
        <v>220104005</v>
      </c>
      <c r="H1108">
        <v>220104</v>
      </c>
      <c r="I1108" t="s">
        <v>13768</v>
      </c>
      <c r="J1108" t="s">
        <v>10393</v>
      </c>
      <c r="K1108">
        <v>3</v>
      </c>
      <c r="L1108">
        <v>3.5</v>
      </c>
      <c r="M1108">
        <v>2.6</v>
      </c>
      <c r="N1108">
        <v>5.3</v>
      </c>
      <c r="O1108">
        <v>1.8</v>
      </c>
      <c r="P1108">
        <v>6.3</v>
      </c>
      <c r="Q1108">
        <v>0.9</v>
      </c>
      <c r="R1108">
        <v>8.1</v>
      </c>
      <c r="S1108">
        <v>5.9</v>
      </c>
      <c r="T1108">
        <v>1.2</v>
      </c>
      <c r="U1108">
        <v>5</v>
      </c>
      <c r="V1108">
        <v>3.8</v>
      </c>
      <c r="W1108">
        <v>4</v>
      </c>
      <c r="X1108">
        <v>6.5</v>
      </c>
      <c r="Y1108">
        <v>3.5</v>
      </c>
      <c r="Z1108">
        <v>5.3</v>
      </c>
      <c r="AA1108">
        <v>5.3</v>
      </c>
      <c r="AB1108">
        <v>2.7</v>
      </c>
      <c r="AC1108">
        <v>2.7</v>
      </c>
      <c r="AD1108">
        <v>2.7</v>
      </c>
      <c r="AE1108">
        <v>2.2999999999999998</v>
      </c>
      <c r="AF1108">
        <v>4.8</v>
      </c>
      <c r="AG1108">
        <v>6.1</v>
      </c>
      <c r="AH1108">
        <v>7.5</v>
      </c>
      <c r="AI1108">
        <v>2.6</v>
      </c>
      <c r="AJ1108">
        <v>5.3</v>
      </c>
      <c r="AK1108">
        <v>1.9</v>
      </c>
      <c r="AL1108">
        <v>2.6</v>
      </c>
      <c r="AM1108">
        <v>7</v>
      </c>
      <c r="AN1108">
        <v>0.9</v>
      </c>
      <c r="AO1108">
        <v>4.5</v>
      </c>
      <c r="AP1108">
        <v>5.4</v>
      </c>
      <c r="AQ1108">
        <v>6.4</v>
      </c>
      <c r="AR1108">
        <v>2.2999999999999998</v>
      </c>
      <c r="AS1108">
        <v>3.6</v>
      </c>
      <c r="AT1108">
        <v>0</v>
      </c>
      <c r="AU1108">
        <v>7.6</v>
      </c>
      <c r="AV1108">
        <v>5.2</v>
      </c>
      <c r="AW1108">
        <v>2.7</v>
      </c>
      <c r="AX1108">
        <v>5.6</v>
      </c>
      <c r="AY1108">
        <v>6.9</v>
      </c>
      <c r="AZ1108">
        <v>7.9</v>
      </c>
      <c r="BA1108">
        <v>3.5</v>
      </c>
      <c r="BB1108">
        <v>5.4</v>
      </c>
      <c r="BC1108">
        <v>9</v>
      </c>
      <c r="BD1108">
        <v>4.5999999999999996</v>
      </c>
      <c r="BE1108">
        <v>5.9</v>
      </c>
      <c r="BF1108">
        <v>2.4</v>
      </c>
      <c r="BG1108">
        <v>3.7</v>
      </c>
      <c r="BH1108">
        <v>8.9</v>
      </c>
      <c r="BI1108">
        <v>5.2</v>
      </c>
      <c r="BJ1108">
        <v>16.3</v>
      </c>
      <c r="BK1108">
        <v>1.2</v>
      </c>
    </row>
    <row r="1109" spans="1:63" x14ac:dyDescent="0.25">
      <c r="A1109">
        <v>13</v>
      </c>
      <c r="B1109" s="1">
        <v>13121</v>
      </c>
      <c r="C1109" t="s">
        <v>10680</v>
      </c>
      <c r="D1109" t="s">
        <v>1883</v>
      </c>
      <c r="E1109">
        <v>4</v>
      </c>
      <c r="F1109" t="s">
        <v>13369</v>
      </c>
      <c r="G1109">
        <v>220104005</v>
      </c>
      <c r="H1109">
        <v>220104</v>
      </c>
      <c r="I1109" t="s">
        <v>13768</v>
      </c>
      <c r="J1109" t="s">
        <v>10393</v>
      </c>
      <c r="K1109">
        <v>4</v>
      </c>
      <c r="L1109">
        <v>0.9</v>
      </c>
      <c r="M1109">
        <v>0</v>
      </c>
      <c r="N1109">
        <v>0</v>
      </c>
      <c r="O1109">
        <v>0</v>
      </c>
      <c r="P1109">
        <v>0.9</v>
      </c>
      <c r="Q1109">
        <v>0.9</v>
      </c>
      <c r="R1109">
        <v>0</v>
      </c>
      <c r="S1109">
        <v>1.2</v>
      </c>
      <c r="T1109">
        <v>1.2</v>
      </c>
      <c r="U1109">
        <v>0</v>
      </c>
      <c r="V1109">
        <v>1</v>
      </c>
      <c r="W1109">
        <v>2.6</v>
      </c>
      <c r="X1109">
        <v>0.9</v>
      </c>
      <c r="Y1109">
        <v>2.6</v>
      </c>
      <c r="Z1109">
        <v>0.9</v>
      </c>
      <c r="AA1109">
        <v>0</v>
      </c>
      <c r="AB1109">
        <v>3.6</v>
      </c>
      <c r="AC1109">
        <v>1</v>
      </c>
      <c r="AD1109">
        <v>0</v>
      </c>
      <c r="AE1109">
        <v>0</v>
      </c>
      <c r="AF1109">
        <v>0</v>
      </c>
      <c r="AG1109">
        <v>0</v>
      </c>
      <c r="AH1109">
        <v>0</v>
      </c>
      <c r="AI1109">
        <v>1.3</v>
      </c>
      <c r="AJ1109">
        <v>0</v>
      </c>
      <c r="AK1109">
        <v>0.9</v>
      </c>
      <c r="AL1109">
        <v>0</v>
      </c>
      <c r="AM1109">
        <v>0.9</v>
      </c>
      <c r="AN1109">
        <v>0.9</v>
      </c>
      <c r="AO1109">
        <v>0</v>
      </c>
      <c r="AP1109">
        <v>1</v>
      </c>
      <c r="AQ1109">
        <v>0.9</v>
      </c>
      <c r="AR1109">
        <v>0</v>
      </c>
      <c r="AS1109">
        <v>0</v>
      </c>
      <c r="AT1109">
        <v>1.2</v>
      </c>
      <c r="AU1109">
        <v>0</v>
      </c>
      <c r="AV1109">
        <v>1</v>
      </c>
      <c r="AW1109">
        <v>1.3</v>
      </c>
      <c r="AX1109">
        <v>0.9</v>
      </c>
      <c r="AY1109">
        <v>2.6</v>
      </c>
      <c r="AZ1109">
        <v>0</v>
      </c>
      <c r="BA1109">
        <v>0</v>
      </c>
      <c r="BB1109">
        <v>0</v>
      </c>
      <c r="BC1109">
        <v>0.9</v>
      </c>
      <c r="BD1109">
        <v>0</v>
      </c>
      <c r="BE1109">
        <v>0</v>
      </c>
      <c r="BF1109">
        <v>1.2</v>
      </c>
      <c r="BG1109">
        <v>1.2</v>
      </c>
      <c r="BH1109">
        <v>1.3</v>
      </c>
      <c r="BI1109">
        <v>1</v>
      </c>
      <c r="BJ1109">
        <v>0</v>
      </c>
      <c r="BK1109">
        <v>1.2</v>
      </c>
    </row>
    <row r="1110" spans="1:63" x14ac:dyDescent="0.25">
      <c r="A1110">
        <v>13</v>
      </c>
      <c r="B1110" s="1">
        <v>13122</v>
      </c>
      <c r="C1110" t="s">
        <v>10680</v>
      </c>
      <c r="D1110" t="s">
        <v>1886</v>
      </c>
      <c r="E1110">
        <v>1</v>
      </c>
      <c r="F1110" t="s">
        <v>13767</v>
      </c>
      <c r="G1110">
        <v>220104005</v>
      </c>
      <c r="H1110">
        <v>220104</v>
      </c>
      <c r="I1110" t="s">
        <v>13768</v>
      </c>
      <c r="J1110" t="s">
        <v>10393</v>
      </c>
      <c r="K1110">
        <v>1</v>
      </c>
      <c r="L1110">
        <v>0</v>
      </c>
      <c r="M1110">
        <v>0.8</v>
      </c>
      <c r="N1110">
        <v>0.8</v>
      </c>
      <c r="O1110">
        <v>1.2</v>
      </c>
      <c r="P1110">
        <v>1.6</v>
      </c>
      <c r="Q1110">
        <v>0.8</v>
      </c>
      <c r="R1110">
        <v>0.4</v>
      </c>
      <c r="S1110">
        <v>1.2</v>
      </c>
      <c r="T1110">
        <v>0.4</v>
      </c>
      <c r="U1110">
        <v>0</v>
      </c>
      <c r="V1110">
        <v>1</v>
      </c>
      <c r="W1110">
        <v>0.4</v>
      </c>
      <c r="X1110">
        <v>0</v>
      </c>
      <c r="Y1110">
        <v>1.7</v>
      </c>
      <c r="Z1110">
        <v>0.4</v>
      </c>
      <c r="AA1110">
        <v>1.2</v>
      </c>
      <c r="AB1110">
        <v>0.4</v>
      </c>
      <c r="AC1110">
        <v>0.4</v>
      </c>
      <c r="AD1110">
        <v>1.2</v>
      </c>
      <c r="AE1110">
        <v>1.2</v>
      </c>
      <c r="AF1110">
        <v>0.8</v>
      </c>
      <c r="AG1110">
        <v>0.4</v>
      </c>
      <c r="AH1110">
        <v>0.4</v>
      </c>
      <c r="AI1110">
        <v>1.2</v>
      </c>
      <c r="AJ1110">
        <v>0.4</v>
      </c>
      <c r="AK1110">
        <v>0</v>
      </c>
      <c r="AL1110">
        <v>0.4</v>
      </c>
      <c r="AM1110">
        <v>0.8</v>
      </c>
      <c r="AN1110">
        <v>0.4</v>
      </c>
      <c r="AO1110">
        <v>0</v>
      </c>
      <c r="AP1110">
        <v>0.4</v>
      </c>
      <c r="AQ1110">
        <v>0.8</v>
      </c>
      <c r="AR1110">
        <v>0.8</v>
      </c>
      <c r="AS1110">
        <v>0.8</v>
      </c>
      <c r="AT1110">
        <v>0</v>
      </c>
      <c r="AU1110">
        <v>0</v>
      </c>
      <c r="AV1110">
        <v>0.4</v>
      </c>
      <c r="AW1110">
        <v>0</v>
      </c>
      <c r="AX1110">
        <v>0</v>
      </c>
      <c r="AY1110">
        <v>0.4</v>
      </c>
      <c r="AZ1110">
        <v>1.3</v>
      </c>
      <c r="BA1110">
        <v>1.2</v>
      </c>
      <c r="BB1110">
        <v>0</v>
      </c>
      <c r="BC1110">
        <v>0.8</v>
      </c>
      <c r="BD1110">
        <v>0.8</v>
      </c>
      <c r="BE1110">
        <v>0</v>
      </c>
      <c r="BF1110">
        <v>0.8</v>
      </c>
      <c r="BG1110">
        <v>0.4</v>
      </c>
      <c r="BH1110">
        <v>0</v>
      </c>
      <c r="BI1110">
        <v>0.8</v>
      </c>
      <c r="BJ1110">
        <v>0.4</v>
      </c>
      <c r="BK1110">
        <v>0.4</v>
      </c>
    </row>
    <row r="1111" spans="1:63" x14ac:dyDescent="0.25">
      <c r="A1111">
        <v>13</v>
      </c>
      <c r="B1111" s="1">
        <v>13122</v>
      </c>
      <c r="C1111" t="s">
        <v>10680</v>
      </c>
      <c r="D1111" t="s">
        <v>1886</v>
      </c>
      <c r="E1111">
        <v>2</v>
      </c>
      <c r="F1111" t="s">
        <v>13769</v>
      </c>
      <c r="G1111">
        <v>220104005</v>
      </c>
      <c r="H1111">
        <v>220104</v>
      </c>
      <c r="I1111" t="s">
        <v>13768</v>
      </c>
      <c r="J1111" t="s">
        <v>10393</v>
      </c>
      <c r="K1111">
        <v>2</v>
      </c>
      <c r="L1111">
        <v>3</v>
      </c>
      <c r="M1111">
        <v>4.2</v>
      </c>
      <c r="N1111">
        <v>7.9</v>
      </c>
      <c r="O1111">
        <v>5.8</v>
      </c>
      <c r="P1111">
        <v>6.1</v>
      </c>
      <c r="Q1111">
        <v>4.9000000000000004</v>
      </c>
      <c r="R1111">
        <v>3.6</v>
      </c>
      <c r="S1111">
        <v>3.6</v>
      </c>
      <c r="T1111">
        <v>1.2</v>
      </c>
      <c r="U1111">
        <v>2.4</v>
      </c>
      <c r="V1111">
        <v>2.8</v>
      </c>
      <c r="W1111">
        <v>5.9</v>
      </c>
      <c r="X1111">
        <v>4.5</v>
      </c>
      <c r="Y1111">
        <v>5.9</v>
      </c>
      <c r="Z1111">
        <v>7.1</v>
      </c>
      <c r="AA1111">
        <v>5.8</v>
      </c>
      <c r="AB1111">
        <v>4.9000000000000004</v>
      </c>
      <c r="AC1111">
        <v>3.7</v>
      </c>
      <c r="AD1111">
        <v>4.0999999999999996</v>
      </c>
      <c r="AE1111">
        <v>3.6</v>
      </c>
      <c r="AF1111">
        <v>2.4</v>
      </c>
      <c r="AG1111">
        <v>3.5</v>
      </c>
      <c r="AH1111">
        <v>4.3</v>
      </c>
      <c r="AI1111">
        <v>3.9</v>
      </c>
      <c r="AJ1111">
        <v>4.7</v>
      </c>
      <c r="AK1111">
        <v>1.1000000000000001</v>
      </c>
      <c r="AL1111">
        <v>6.3</v>
      </c>
      <c r="AM1111">
        <v>3.8</v>
      </c>
      <c r="AN1111">
        <v>5.4</v>
      </c>
      <c r="AO1111">
        <v>6.2</v>
      </c>
      <c r="AP1111">
        <v>3.7</v>
      </c>
      <c r="AQ1111">
        <v>4.9000000000000004</v>
      </c>
      <c r="AR1111">
        <v>4.8</v>
      </c>
      <c r="AS1111">
        <v>4.7</v>
      </c>
      <c r="AT1111">
        <v>3.5</v>
      </c>
      <c r="AU1111">
        <v>6.3</v>
      </c>
      <c r="AV1111">
        <v>3.9</v>
      </c>
      <c r="AW1111">
        <v>5.0999999999999996</v>
      </c>
      <c r="AX1111">
        <v>2.2000000000000002</v>
      </c>
      <c r="AY1111">
        <v>4.5999999999999996</v>
      </c>
      <c r="AZ1111">
        <v>5.9</v>
      </c>
      <c r="BA1111">
        <v>3.7</v>
      </c>
      <c r="BB1111">
        <v>6.2</v>
      </c>
      <c r="BC1111">
        <v>3.3</v>
      </c>
      <c r="BD1111">
        <v>4.9000000000000004</v>
      </c>
      <c r="BE1111">
        <v>2.4</v>
      </c>
      <c r="BF1111">
        <v>5.0999999999999996</v>
      </c>
      <c r="BG1111">
        <v>4.7</v>
      </c>
      <c r="BH1111">
        <v>3.2</v>
      </c>
      <c r="BI1111">
        <v>5.9</v>
      </c>
      <c r="BJ1111">
        <v>7.1</v>
      </c>
      <c r="BK1111">
        <v>1.2</v>
      </c>
    </row>
    <row r="1112" spans="1:63" x14ac:dyDescent="0.25">
      <c r="A1112">
        <v>13</v>
      </c>
      <c r="B1112" s="1">
        <v>13122</v>
      </c>
      <c r="C1112" t="s">
        <v>10680</v>
      </c>
      <c r="D1112" t="s">
        <v>1886</v>
      </c>
      <c r="E1112">
        <v>3</v>
      </c>
      <c r="F1112" t="s">
        <v>13367</v>
      </c>
      <c r="G1112">
        <v>220104005</v>
      </c>
      <c r="H1112">
        <v>220104</v>
      </c>
      <c r="I1112" t="s">
        <v>13768</v>
      </c>
      <c r="J1112" t="s">
        <v>10393</v>
      </c>
      <c r="K1112">
        <v>3</v>
      </c>
      <c r="L1112">
        <v>3</v>
      </c>
      <c r="M1112">
        <v>3.3</v>
      </c>
      <c r="N1112">
        <v>7.1</v>
      </c>
      <c r="O1112">
        <v>4.5</v>
      </c>
      <c r="P1112">
        <v>4.5</v>
      </c>
      <c r="Q1112">
        <v>4.0999999999999996</v>
      </c>
      <c r="R1112">
        <v>3.2</v>
      </c>
      <c r="S1112">
        <v>2.4</v>
      </c>
      <c r="T1112">
        <v>0.8</v>
      </c>
      <c r="U1112">
        <v>2.4</v>
      </c>
      <c r="V1112">
        <v>2.8</v>
      </c>
      <c r="W1112">
        <v>5.5</v>
      </c>
      <c r="X1112">
        <v>4.5</v>
      </c>
      <c r="Y1112">
        <v>4.2</v>
      </c>
      <c r="Z1112">
        <v>6.7</v>
      </c>
      <c r="AA1112">
        <v>4.5999999999999996</v>
      </c>
      <c r="AB1112">
        <v>4.5</v>
      </c>
      <c r="AC1112">
        <v>3.3</v>
      </c>
      <c r="AD1112">
        <v>2.8</v>
      </c>
      <c r="AE1112">
        <v>3.2</v>
      </c>
      <c r="AF1112">
        <v>1.6</v>
      </c>
      <c r="AG1112">
        <v>3.2</v>
      </c>
      <c r="AH1112">
        <v>3.9</v>
      </c>
      <c r="AI1112">
        <v>2.8</v>
      </c>
      <c r="AJ1112">
        <v>4.3</v>
      </c>
      <c r="AK1112">
        <v>1.1000000000000001</v>
      </c>
      <c r="AL1112">
        <v>5.9</v>
      </c>
      <c r="AM1112">
        <v>2.9</v>
      </c>
      <c r="AN1112">
        <v>5</v>
      </c>
      <c r="AO1112">
        <v>6.2</v>
      </c>
      <c r="AP1112">
        <v>3.3</v>
      </c>
      <c r="AQ1112">
        <v>4.0999999999999996</v>
      </c>
      <c r="AR1112">
        <v>4</v>
      </c>
      <c r="AS1112">
        <v>3.9</v>
      </c>
      <c r="AT1112">
        <v>3.5</v>
      </c>
      <c r="AU1112">
        <v>6.3</v>
      </c>
      <c r="AV1112">
        <v>3.5</v>
      </c>
      <c r="AW1112">
        <v>5.0999999999999996</v>
      </c>
      <c r="AX1112">
        <v>2.2000000000000002</v>
      </c>
      <c r="AY1112">
        <v>4.2</v>
      </c>
      <c r="AZ1112">
        <v>4.5999999999999996</v>
      </c>
      <c r="BA1112">
        <v>2.5</v>
      </c>
      <c r="BB1112">
        <v>6.2</v>
      </c>
      <c r="BC1112">
        <v>2.5</v>
      </c>
      <c r="BD1112">
        <v>4.0999999999999996</v>
      </c>
      <c r="BE1112">
        <v>2.4</v>
      </c>
      <c r="BF1112">
        <v>4.3</v>
      </c>
      <c r="BG1112">
        <v>4.3</v>
      </c>
      <c r="BH1112">
        <v>3.2</v>
      </c>
      <c r="BI1112">
        <v>5.0999999999999996</v>
      </c>
      <c r="BJ1112">
        <v>6.7</v>
      </c>
      <c r="BK1112">
        <v>0.8</v>
      </c>
    </row>
    <row r="1113" spans="1:63" x14ac:dyDescent="0.25">
      <c r="A1113">
        <v>13</v>
      </c>
      <c r="B1113" s="1">
        <v>13122</v>
      </c>
      <c r="C1113" t="s">
        <v>10680</v>
      </c>
      <c r="D1113" t="s">
        <v>1886</v>
      </c>
      <c r="E1113">
        <v>4</v>
      </c>
      <c r="F1113" t="s">
        <v>13369</v>
      </c>
      <c r="G1113">
        <v>220104005</v>
      </c>
      <c r="H1113">
        <v>220104</v>
      </c>
      <c r="I1113" t="s">
        <v>13768</v>
      </c>
      <c r="J1113" t="s">
        <v>10393</v>
      </c>
      <c r="K1113">
        <v>4</v>
      </c>
      <c r="L1113">
        <v>0</v>
      </c>
      <c r="M1113">
        <v>0.8</v>
      </c>
      <c r="N1113">
        <v>0.8</v>
      </c>
      <c r="O1113">
        <v>1.2</v>
      </c>
      <c r="P1113">
        <v>1.6</v>
      </c>
      <c r="Q1113">
        <v>0.8</v>
      </c>
      <c r="R1113">
        <v>0.4</v>
      </c>
      <c r="S1113">
        <v>1.2</v>
      </c>
      <c r="T1113">
        <v>0.4</v>
      </c>
      <c r="U1113">
        <v>0</v>
      </c>
      <c r="V1113">
        <v>1</v>
      </c>
      <c r="W1113">
        <v>0.4</v>
      </c>
      <c r="X1113">
        <v>0</v>
      </c>
      <c r="Y1113">
        <v>1.7</v>
      </c>
      <c r="Z1113">
        <v>0.4</v>
      </c>
      <c r="AA1113">
        <v>1.2</v>
      </c>
      <c r="AB1113">
        <v>0.4</v>
      </c>
      <c r="AC1113">
        <v>0.4</v>
      </c>
      <c r="AD1113">
        <v>1.2</v>
      </c>
      <c r="AE1113">
        <v>0.4</v>
      </c>
      <c r="AF1113">
        <v>0.8</v>
      </c>
      <c r="AG1113">
        <v>0.4</v>
      </c>
      <c r="AH1113">
        <v>0.4</v>
      </c>
      <c r="AI1113">
        <v>1.2</v>
      </c>
      <c r="AJ1113">
        <v>0.4</v>
      </c>
      <c r="AK1113">
        <v>0</v>
      </c>
      <c r="AL1113">
        <v>0.4</v>
      </c>
      <c r="AM1113">
        <v>0.8</v>
      </c>
      <c r="AN1113">
        <v>0.4</v>
      </c>
      <c r="AO1113">
        <v>0</v>
      </c>
      <c r="AP1113">
        <v>0.4</v>
      </c>
      <c r="AQ1113">
        <v>0.8</v>
      </c>
      <c r="AR1113">
        <v>0.8</v>
      </c>
      <c r="AS1113">
        <v>0.8</v>
      </c>
      <c r="AT1113">
        <v>0</v>
      </c>
      <c r="AU1113">
        <v>0</v>
      </c>
      <c r="AV1113">
        <v>0.4</v>
      </c>
      <c r="AW1113">
        <v>0</v>
      </c>
      <c r="AX1113">
        <v>0</v>
      </c>
      <c r="AY1113">
        <v>0.4</v>
      </c>
      <c r="AZ1113">
        <v>1.3</v>
      </c>
      <c r="BA1113">
        <v>1.2</v>
      </c>
      <c r="BB1113">
        <v>0</v>
      </c>
      <c r="BC1113">
        <v>0.8</v>
      </c>
      <c r="BD1113">
        <v>0.8</v>
      </c>
      <c r="BE1113">
        <v>0</v>
      </c>
      <c r="BF1113">
        <v>0.8</v>
      </c>
      <c r="BG1113">
        <v>0.4</v>
      </c>
      <c r="BH1113">
        <v>0</v>
      </c>
      <c r="BI1113">
        <v>0.8</v>
      </c>
      <c r="BJ1113">
        <v>0.4</v>
      </c>
      <c r="BK1113">
        <v>0.4</v>
      </c>
    </row>
    <row r="1114" spans="1:63" x14ac:dyDescent="0.25">
      <c r="A1114">
        <v>13</v>
      </c>
      <c r="B1114" s="1">
        <v>13123</v>
      </c>
      <c r="C1114" t="s">
        <v>10680</v>
      </c>
      <c r="D1114" t="s">
        <v>1889</v>
      </c>
      <c r="E1114">
        <v>1</v>
      </c>
      <c r="F1114" t="s">
        <v>13767</v>
      </c>
      <c r="G1114">
        <v>220104005</v>
      </c>
      <c r="H1114">
        <v>220104</v>
      </c>
      <c r="I1114" t="s">
        <v>13768</v>
      </c>
      <c r="J1114" t="s">
        <v>10393</v>
      </c>
      <c r="K1114">
        <v>1</v>
      </c>
      <c r="L1114">
        <v>1.5</v>
      </c>
      <c r="M1114">
        <v>0.8</v>
      </c>
      <c r="N1114">
        <v>0.8</v>
      </c>
      <c r="O1114">
        <v>0</v>
      </c>
      <c r="P1114">
        <v>0.7</v>
      </c>
      <c r="Q1114">
        <v>0.7</v>
      </c>
      <c r="R1114">
        <v>0.7</v>
      </c>
      <c r="S1114">
        <v>0</v>
      </c>
      <c r="T1114">
        <v>0</v>
      </c>
      <c r="U1114">
        <v>0</v>
      </c>
      <c r="V1114">
        <v>1</v>
      </c>
      <c r="W1114">
        <v>0</v>
      </c>
      <c r="X1114">
        <v>1.3</v>
      </c>
      <c r="Y1114">
        <v>0</v>
      </c>
      <c r="Z1114">
        <v>0</v>
      </c>
      <c r="AA1114">
        <v>0</v>
      </c>
      <c r="AB1114">
        <v>0</v>
      </c>
      <c r="AC1114">
        <v>1</v>
      </c>
      <c r="AD1114">
        <v>0.7</v>
      </c>
      <c r="AE1114">
        <v>0.7</v>
      </c>
      <c r="AF1114">
        <v>0.7</v>
      </c>
      <c r="AG1114">
        <v>0</v>
      </c>
      <c r="AH1114">
        <v>0</v>
      </c>
      <c r="AI1114">
        <v>1</v>
      </c>
      <c r="AJ1114">
        <v>0</v>
      </c>
      <c r="AK1114">
        <v>0</v>
      </c>
      <c r="AL1114">
        <v>0.8</v>
      </c>
      <c r="AM1114">
        <v>0.8</v>
      </c>
      <c r="AN1114">
        <v>0</v>
      </c>
      <c r="AO1114">
        <v>0</v>
      </c>
      <c r="AP1114">
        <v>1</v>
      </c>
      <c r="AQ1114">
        <v>0.7</v>
      </c>
      <c r="AR1114">
        <v>1.6</v>
      </c>
      <c r="AS1114">
        <v>1.6</v>
      </c>
      <c r="AT1114">
        <v>0</v>
      </c>
      <c r="AU1114">
        <v>0.8</v>
      </c>
      <c r="AV1114">
        <v>1</v>
      </c>
      <c r="AW1114">
        <v>0</v>
      </c>
      <c r="AX1114">
        <v>0</v>
      </c>
      <c r="AY1114">
        <v>0</v>
      </c>
      <c r="AZ1114">
        <v>0</v>
      </c>
      <c r="BA1114">
        <v>0.8</v>
      </c>
      <c r="BB1114">
        <v>0</v>
      </c>
      <c r="BC1114">
        <v>1</v>
      </c>
      <c r="BD1114">
        <v>0</v>
      </c>
      <c r="BE1114">
        <v>0.8</v>
      </c>
      <c r="BF1114">
        <v>0</v>
      </c>
      <c r="BG1114">
        <v>0</v>
      </c>
      <c r="BH1114">
        <v>0</v>
      </c>
      <c r="BI1114">
        <v>1</v>
      </c>
      <c r="BJ1114">
        <v>0</v>
      </c>
      <c r="BK1114">
        <v>0</v>
      </c>
    </row>
    <row r="1115" spans="1:63" x14ac:dyDescent="0.25">
      <c r="A1115">
        <v>13</v>
      </c>
      <c r="B1115" s="1">
        <v>13123</v>
      </c>
      <c r="C1115" t="s">
        <v>10680</v>
      </c>
      <c r="D1115" t="s">
        <v>1889</v>
      </c>
      <c r="E1115">
        <v>2</v>
      </c>
      <c r="F1115" t="s">
        <v>13769</v>
      </c>
      <c r="G1115">
        <v>220104005</v>
      </c>
      <c r="H1115">
        <v>220104</v>
      </c>
      <c r="I1115" t="s">
        <v>13768</v>
      </c>
      <c r="J1115" t="s">
        <v>10393</v>
      </c>
      <c r="K1115">
        <v>2</v>
      </c>
      <c r="L1115">
        <v>5.4</v>
      </c>
      <c r="M1115">
        <v>3</v>
      </c>
      <c r="N1115">
        <v>4.5</v>
      </c>
      <c r="O1115">
        <v>5.2</v>
      </c>
      <c r="P1115">
        <v>3.7</v>
      </c>
      <c r="Q1115">
        <v>2.2000000000000002</v>
      </c>
      <c r="R1115">
        <v>5.5</v>
      </c>
      <c r="S1115">
        <v>1.6</v>
      </c>
      <c r="T1115">
        <v>2.4</v>
      </c>
      <c r="U1115">
        <v>5.6</v>
      </c>
      <c r="V1115">
        <v>2.4</v>
      </c>
      <c r="W1115">
        <v>4</v>
      </c>
      <c r="X1115">
        <v>6.3</v>
      </c>
      <c r="Y1115">
        <v>5.4</v>
      </c>
      <c r="Z1115">
        <v>4.5999999999999996</v>
      </c>
      <c r="AA1115">
        <v>4.5</v>
      </c>
      <c r="AB1115">
        <v>3.7</v>
      </c>
      <c r="AC1115">
        <v>4.4000000000000004</v>
      </c>
      <c r="AD1115">
        <v>5.0999999999999996</v>
      </c>
      <c r="AE1115">
        <v>6.3</v>
      </c>
      <c r="AF1115">
        <v>4</v>
      </c>
      <c r="AG1115">
        <v>1.6</v>
      </c>
      <c r="AH1115">
        <v>1.6</v>
      </c>
      <c r="AI1115">
        <v>0.8</v>
      </c>
      <c r="AJ1115">
        <v>6.4</v>
      </c>
      <c r="AK1115">
        <v>0.6</v>
      </c>
      <c r="AL1115">
        <v>3.1</v>
      </c>
      <c r="AM1115">
        <v>5.3</v>
      </c>
      <c r="AN1115">
        <v>1.5</v>
      </c>
      <c r="AO1115">
        <v>2.2000000000000002</v>
      </c>
      <c r="AP1115">
        <v>2.2000000000000002</v>
      </c>
      <c r="AQ1115">
        <v>4.3</v>
      </c>
      <c r="AR1115">
        <v>3.9</v>
      </c>
      <c r="AS1115">
        <v>4</v>
      </c>
      <c r="AT1115">
        <v>3.2</v>
      </c>
      <c r="AU1115">
        <v>6.4</v>
      </c>
      <c r="AV1115">
        <v>1.6</v>
      </c>
      <c r="AW1115">
        <v>6.4</v>
      </c>
      <c r="AX1115">
        <v>2.5</v>
      </c>
      <c r="AY1115">
        <v>4.5999999999999996</v>
      </c>
      <c r="AZ1115">
        <v>0.8</v>
      </c>
      <c r="BA1115">
        <v>3</v>
      </c>
      <c r="BB1115">
        <v>4.5</v>
      </c>
      <c r="BC1115">
        <v>2.9</v>
      </c>
      <c r="BD1115">
        <v>3.6</v>
      </c>
      <c r="BE1115">
        <v>4.7</v>
      </c>
      <c r="BF1115">
        <v>4</v>
      </c>
      <c r="BG1115">
        <v>2.4</v>
      </c>
      <c r="BH1115">
        <v>5.6</v>
      </c>
      <c r="BI1115">
        <v>7.2</v>
      </c>
      <c r="BJ1115">
        <v>6.4</v>
      </c>
      <c r="BK1115">
        <v>2.4</v>
      </c>
    </row>
    <row r="1116" spans="1:63" x14ac:dyDescent="0.25">
      <c r="A1116">
        <v>13</v>
      </c>
      <c r="B1116" s="1">
        <v>13123</v>
      </c>
      <c r="C1116" t="s">
        <v>10680</v>
      </c>
      <c r="D1116" t="s">
        <v>1889</v>
      </c>
      <c r="E1116">
        <v>3</v>
      </c>
      <c r="F1116" t="s">
        <v>13367</v>
      </c>
      <c r="G1116">
        <v>220104005</v>
      </c>
      <c r="H1116">
        <v>220104</v>
      </c>
      <c r="I1116" t="s">
        <v>13768</v>
      </c>
      <c r="J1116" t="s">
        <v>10393</v>
      </c>
      <c r="K1116">
        <v>3</v>
      </c>
      <c r="L1116">
        <v>4.5999999999999996</v>
      </c>
      <c r="M1116">
        <v>2.2999999999999998</v>
      </c>
      <c r="N1116">
        <v>3.8</v>
      </c>
      <c r="O1116">
        <v>5.2</v>
      </c>
      <c r="P1116">
        <v>2.9</v>
      </c>
      <c r="Q1116">
        <v>1.4</v>
      </c>
      <c r="R1116">
        <v>4.7</v>
      </c>
      <c r="S1116">
        <v>1.6</v>
      </c>
      <c r="T1116">
        <v>2.4</v>
      </c>
      <c r="U1116">
        <v>5.6</v>
      </c>
      <c r="V1116">
        <v>2.4</v>
      </c>
      <c r="W1116">
        <v>3.2</v>
      </c>
      <c r="X1116">
        <v>5.7</v>
      </c>
      <c r="Y1116">
        <v>5.4</v>
      </c>
      <c r="Z1116">
        <v>4.5999999999999996</v>
      </c>
      <c r="AA1116">
        <v>4.5</v>
      </c>
      <c r="AB1116">
        <v>3.7</v>
      </c>
      <c r="AC1116">
        <v>4.4000000000000004</v>
      </c>
      <c r="AD1116">
        <v>4.3</v>
      </c>
      <c r="AE1116">
        <v>5.5</v>
      </c>
      <c r="AF1116">
        <v>3.2</v>
      </c>
      <c r="AG1116">
        <v>1.6</v>
      </c>
      <c r="AH1116">
        <v>1.6</v>
      </c>
      <c r="AI1116">
        <v>0.8</v>
      </c>
      <c r="AJ1116">
        <v>6.4</v>
      </c>
      <c r="AK1116">
        <v>0.6</v>
      </c>
      <c r="AL1116">
        <v>2.2999999999999998</v>
      </c>
      <c r="AM1116">
        <v>4.5999999999999996</v>
      </c>
      <c r="AN1116">
        <v>1.5</v>
      </c>
      <c r="AO1116">
        <v>2.2000000000000002</v>
      </c>
      <c r="AP1116">
        <v>2.2000000000000002</v>
      </c>
      <c r="AQ1116">
        <v>3.6</v>
      </c>
      <c r="AR1116">
        <v>2.4</v>
      </c>
      <c r="AS1116">
        <v>2.4</v>
      </c>
      <c r="AT1116">
        <v>3.2</v>
      </c>
      <c r="AU1116">
        <v>5.6</v>
      </c>
      <c r="AV1116">
        <v>1.6</v>
      </c>
      <c r="AW1116">
        <v>6.4</v>
      </c>
      <c r="AX1116">
        <v>2.5</v>
      </c>
      <c r="AY1116">
        <v>4.5999999999999996</v>
      </c>
      <c r="AZ1116">
        <v>0.8</v>
      </c>
      <c r="BA1116">
        <v>2.2999999999999998</v>
      </c>
      <c r="BB1116">
        <v>4.5</v>
      </c>
      <c r="BC1116">
        <v>2.9</v>
      </c>
      <c r="BD1116">
        <v>3.6</v>
      </c>
      <c r="BE1116">
        <v>3.9</v>
      </c>
      <c r="BF1116">
        <v>4</v>
      </c>
      <c r="BG1116">
        <v>2.4</v>
      </c>
      <c r="BH1116">
        <v>5.6</v>
      </c>
      <c r="BI1116">
        <v>7.2</v>
      </c>
      <c r="BJ1116">
        <v>6.4</v>
      </c>
      <c r="BK1116">
        <v>2.4</v>
      </c>
    </row>
    <row r="1117" spans="1:63" x14ac:dyDescent="0.25">
      <c r="A1117">
        <v>13</v>
      </c>
      <c r="B1117" s="1">
        <v>13123</v>
      </c>
      <c r="C1117" t="s">
        <v>10680</v>
      </c>
      <c r="D1117" t="s">
        <v>1889</v>
      </c>
      <c r="E1117">
        <v>4</v>
      </c>
      <c r="F1117" t="s">
        <v>13369</v>
      </c>
      <c r="G1117">
        <v>220104005</v>
      </c>
      <c r="H1117">
        <v>220104</v>
      </c>
      <c r="I1117" t="s">
        <v>13768</v>
      </c>
      <c r="J1117" t="s">
        <v>10393</v>
      </c>
      <c r="K1117">
        <v>4</v>
      </c>
      <c r="L1117">
        <v>0.8</v>
      </c>
      <c r="M1117">
        <v>0.8</v>
      </c>
      <c r="N1117">
        <v>0.8</v>
      </c>
      <c r="O1117">
        <v>0</v>
      </c>
      <c r="P1117">
        <v>0.7</v>
      </c>
      <c r="Q1117">
        <v>0.7</v>
      </c>
      <c r="R1117">
        <v>0.8</v>
      </c>
      <c r="S1117">
        <v>0</v>
      </c>
      <c r="T1117">
        <v>0</v>
      </c>
      <c r="U1117">
        <v>0</v>
      </c>
      <c r="V1117">
        <v>1</v>
      </c>
      <c r="W1117">
        <v>0.8</v>
      </c>
      <c r="X1117">
        <v>0.6</v>
      </c>
      <c r="Y1117">
        <v>0</v>
      </c>
      <c r="Z1117">
        <v>0</v>
      </c>
      <c r="AA1117">
        <v>0</v>
      </c>
      <c r="AB1117">
        <v>0</v>
      </c>
      <c r="AC1117">
        <v>1</v>
      </c>
      <c r="AD1117">
        <v>0.7</v>
      </c>
      <c r="AE1117">
        <v>0.8</v>
      </c>
      <c r="AF1117">
        <v>0.8</v>
      </c>
      <c r="AG1117">
        <v>0</v>
      </c>
      <c r="AH1117">
        <v>0</v>
      </c>
      <c r="AI1117">
        <v>1</v>
      </c>
      <c r="AJ1117">
        <v>0</v>
      </c>
      <c r="AK1117">
        <v>0</v>
      </c>
      <c r="AL1117">
        <v>0.8</v>
      </c>
      <c r="AM1117">
        <v>0.8</v>
      </c>
      <c r="AN1117">
        <v>0</v>
      </c>
      <c r="AO1117">
        <v>0</v>
      </c>
      <c r="AP1117">
        <v>1</v>
      </c>
      <c r="AQ1117">
        <v>0.7</v>
      </c>
      <c r="AR1117">
        <v>1.6</v>
      </c>
      <c r="AS1117">
        <v>1.6</v>
      </c>
      <c r="AT1117">
        <v>0</v>
      </c>
      <c r="AU1117">
        <v>0.8</v>
      </c>
      <c r="AV1117">
        <v>1</v>
      </c>
      <c r="AW1117">
        <v>0</v>
      </c>
      <c r="AX1117">
        <v>0</v>
      </c>
      <c r="AY1117">
        <v>0</v>
      </c>
      <c r="AZ1117">
        <v>0</v>
      </c>
      <c r="BA1117">
        <v>0.8</v>
      </c>
      <c r="BB1117">
        <v>0</v>
      </c>
      <c r="BC1117">
        <v>1</v>
      </c>
      <c r="BD1117">
        <v>0</v>
      </c>
      <c r="BE1117">
        <v>0.8</v>
      </c>
      <c r="BF1117">
        <v>0</v>
      </c>
      <c r="BG1117">
        <v>0</v>
      </c>
      <c r="BH1117">
        <v>0</v>
      </c>
      <c r="BI1117">
        <v>1</v>
      </c>
      <c r="BJ1117">
        <v>0</v>
      </c>
      <c r="BK1117">
        <v>0</v>
      </c>
    </row>
    <row r="1118" spans="1:63" x14ac:dyDescent="0.25">
      <c r="A1118">
        <v>13</v>
      </c>
      <c r="B1118" s="1">
        <v>13124</v>
      </c>
      <c r="C1118" t="s">
        <v>10680</v>
      </c>
      <c r="D1118" t="s">
        <v>1892</v>
      </c>
      <c r="E1118">
        <v>1</v>
      </c>
      <c r="F1118" t="s">
        <v>13767</v>
      </c>
      <c r="G1118">
        <v>220104005</v>
      </c>
      <c r="H1118">
        <v>220104</v>
      </c>
      <c r="I1118" t="s">
        <v>13768</v>
      </c>
      <c r="J1118" t="s">
        <v>10393</v>
      </c>
      <c r="K1118">
        <v>1</v>
      </c>
      <c r="L1118">
        <v>0.9</v>
      </c>
      <c r="M1118">
        <v>0</v>
      </c>
      <c r="N1118">
        <v>0.9</v>
      </c>
      <c r="O1118">
        <v>2.2000000000000002</v>
      </c>
      <c r="P1118">
        <v>1.3</v>
      </c>
      <c r="Q1118">
        <v>0.9</v>
      </c>
      <c r="R1118">
        <v>0.4</v>
      </c>
      <c r="S1118">
        <v>0.4</v>
      </c>
      <c r="T1118">
        <v>1.3</v>
      </c>
      <c r="U1118">
        <v>0</v>
      </c>
      <c r="V1118">
        <v>0.8</v>
      </c>
      <c r="W1118">
        <v>1.6</v>
      </c>
      <c r="X1118">
        <v>0.4</v>
      </c>
      <c r="Y1118">
        <v>0.5</v>
      </c>
      <c r="Z1118">
        <v>0.9</v>
      </c>
      <c r="AA1118">
        <v>0.9</v>
      </c>
      <c r="AB1118">
        <v>1.8</v>
      </c>
      <c r="AC1118">
        <v>0.9</v>
      </c>
      <c r="AD1118">
        <v>1.3</v>
      </c>
      <c r="AE1118">
        <v>1.3</v>
      </c>
      <c r="AF1118">
        <v>0.4</v>
      </c>
      <c r="AG1118">
        <v>0</v>
      </c>
      <c r="AH1118">
        <v>0</v>
      </c>
      <c r="AI1118">
        <v>0.4</v>
      </c>
      <c r="AJ1118">
        <v>0.4</v>
      </c>
      <c r="AK1118">
        <v>0</v>
      </c>
      <c r="AL1118">
        <v>0.5</v>
      </c>
      <c r="AM1118">
        <v>0.5</v>
      </c>
      <c r="AN1118">
        <v>0</v>
      </c>
      <c r="AO1118">
        <v>0.4</v>
      </c>
      <c r="AP1118">
        <v>1.3</v>
      </c>
      <c r="AQ1118">
        <v>0.9</v>
      </c>
      <c r="AR1118">
        <v>0</v>
      </c>
      <c r="AS1118">
        <v>0</v>
      </c>
      <c r="AT1118">
        <v>0</v>
      </c>
      <c r="AU1118">
        <v>0</v>
      </c>
      <c r="AV1118">
        <v>0.3</v>
      </c>
      <c r="AW1118">
        <v>0</v>
      </c>
      <c r="AX1118">
        <v>0.4</v>
      </c>
      <c r="AY1118">
        <v>1.4</v>
      </c>
      <c r="AZ1118">
        <v>0.9</v>
      </c>
      <c r="BA1118">
        <v>3.1</v>
      </c>
      <c r="BB1118">
        <v>2.7</v>
      </c>
      <c r="BC1118">
        <v>1</v>
      </c>
      <c r="BD1118">
        <v>0.4</v>
      </c>
      <c r="BE1118">
        <v>0.3</v>
      </c>
      <c r="BF1118">
        <v>0.7</v>
      </c>
      <c r="BG1118">
        <v>0</v>
      </c>
      <c r="BH1118">
        <v>0.3</v>
      </c>
      <c r="BI1118">
        <v>0.6</v>
      </c>
      <c r="BJ1118">
        <v>0.3</v>
      </c>
      <c r="BK1118">
        <v>1</v>
      </c>
    </row>
    <row r="1119" spans="1:63" x14ac:dyDescent="0.25">
      <c r="A1119">
        <v>13</v>
      </c>
      <c r="B1119" s="1">
        <v>13124</v>
      </c>
      <c r="C1119" t="s">
        <v>10680</v>
      </c>
      <c r="D1119" t="s">
        <v>1892</v>
      </c>
      <c r="E1119">
        <v>2</v>
      </c>
      <c r="F1119" t="s">
        <v>13769</v>
      </c>
      <c r="G1119">
        <v>220104005</v>
      </c>
      <c r="H1119">
        <v>220104</v>
      </c>
      <c r="I1119" t="s">
        <v>13768</v>
      </c>
      <c r="J1119" t="s">
        <v>10393</v>
      </c>
      <c r="K1119">
        <v>2</v>
      </c>
      <c r="L1119">
        <v>6.4</v>
      </c>
      <c r="M1119">
        <v>5.4</v>
      </c>
      <c r="N1119">
        <v>6.7</v>
      </c>
      <c r="O1119">
        <v>9.3000000000000007</v>
      </c>
      <c r="P1119">
        <v>9.6</v>
      </c>
      <c r="Q1119">
        <v>5.2</v>
      </c>
      <c r="R1119">
        <v>4.5999999999999996</v>
      </c>
      <c r="S1119">
        <v>2.4</v>
      </c>
      <c r="T1119">
        <v>3.7</v>
      </c>
      <c r="U1119">
        <v>2.7</v>
      </c>
      <c r="V1119">
        <v>4.3</v>
      </c>
      <c r="W1119">
        <v>6.8</v>
      </c>
      <c r="X1119">
        <v>5.9</v>
      </c>
      <c r="Y1119">
        <v>2.7</v>
      </c>
      <c r="Z1119">
        <v>6.8</v>
      </c>
      <c r="AA1119">
        <v>5.4</v>
      </c>
      <c r="AB1119">
        <v>5.3</v>
      </c>
      <c r="AC1119">
        <v>6.1</v>
      </c>
      <c r="AD1119">
        <v>5.2</v>
      </c>
      <c r="AE1119">
        <v>3.2</v>
      </c>
      <c r="AF1119">
        <v>3.1</v>
      </c>
      <c r="AG1119">
        <v>2.7</v>
      </c>
      <c r="AH1119">
        <v>2.7</v>
      </c>
      <c r="AI1119">
        <v>5.6</v>
      </c>
      <c r="AJ1119">
        <v>3.2</v>
      </c>
      <c r="AK1119">
        <v>2</v>
      </c>
      <c r="AL1119">
        <v>6.9</v>
      </c>
      <c r="AM1119">
        <v>2.7</v>
      </c>
      <c r="AN1119">
        <v>5.4</v>
      </c>
      <c r="AO1119">
        <v>6.6</v>
      </c>
      <c r="AP1119">
        <v>5.7</v>
      </c>
      <c r="AQ1119">
        <v>4.3</v>
      </c>
      <c r="AR1119">
        <v>4.9000000000000004</v>
      </c>
      <c r="AS1119">
        <v>3.8</v>
      </c>
      <c r="AT1119">
        <v>1.3</v>
      </c>
      <c r="AU1119">
        <v>2.2999999999999998</v>
      </c>
      <c r="AV1119">
        <v>4.5999999999999996</v>
      </c>
      <c r="AW1119">
        <v>3.2</v>
      </c>
      <c r="AX1119">
        <v>4.7</v>
      </c>
      <c r="AY1119">
        <v>6</v>
      </c>
      <c r="AZ1119">
        <v>4.5</v>
      </c>
      <c r="BA1119">
        <v>7.6</v>
      </c>
      <c r="BB1119">
        <v>9.3000000000000007</v>
      </c>
      <c r="BC1119">
        <v>6.1</v>
      </c>
      <c r="BD1119">
        <v>4.3</v>
      </c>
      <c r="BE1119">
        <v>4.5</v>
      </c>
      <c r="BF1119">
        <v>4.8</v>
      </c>
      <c r="BG1119">
        <v>3.4</v>
      </c>
      <c r="BH1119">
        <v>4.5999999999999996</v>
      </c>
      <c r="BI1119">
        <v>5.2</v>
      </c>
      <c r="BJ1119">
        <v>6.7</v>
      </c>
      <c r="BK1119">
        <v>3.7</v>
      </c>
    </row>
    <row r="1120" spans="1:63" x14ac:dyDescent="0.25">
      <c r="A1120">
        <v>13</v>
      </c>
      <c r="B1120" s="1">
        <v>13124</v>
      </c>
      <c r="C1120" t="s">
        <v>10680</v>
      </c>
      <c r="D1120" t="s">
        <v>1892</v>
      </c>
      <c r="E1120">
        <v>3</v>
      </c>
      <c r="F1120" t="s">
        <v>13367</v>
      </c>
      <c r="G1120">
        <v>220104005</v>
      </c>
      <c r="H1120">
        <v>220104</v>
      </c>
      <c r="I1120" t="s">
        <v>13768</v>
      </c>
      <c r="J1120" t="s">
        <v>10393</v>
      </c>
      <c r="K1120">
        <v>3</v>
      </c>
      <c r="L1120">
        <v>5.5</v>
      </c>
      <c r="M1120">
        <v>5.4</v>
      </c>
      <c r="N1120">
        <v>5.8</v>
      </c>
      <c r="O1120">
        <v>7.1</v>
      </c>
      <c r="P1120">
        <v>8.3000000000000007</v>
      </c>
      <c r="Q1120">
        <v>4.3</v>
      </c>
      <c r="R1120">
        <v>4.2</v>
      </c>
      <c r="S1120">
        <v>2.1</v>
      </c>
      <c r="T1120">
        <v>2.7</v>
      </c>
      <c r="U1120">
        <v>2.7</v>
      </c>
      <c r="V1120">
        <v>3.6</v>
      </c>
      <c r="W1120">
        <v>5.2</v>
      </c>
      <c r="X1120">
        <v>5.5</v>
      </c>
      <c r="Y1120">
        <v>2.2999999999999998</v>
      </c>
      <c r="Z1120">
        <v>5.9</v>
      </c>
      <c r="AA1120">
        <v>4.5</v>
      </c>
      <c r="AB1120">
        <v>4</v>
      </c>
      <c r="AC1120">
        <v>5.2</v>
      </c>
      <c r="AD1120">
        <v>3.9</v>
      </c>
      <c r="AE1120">
        <v>2.1</v>
      </c>
      <c r="AF1120">
        <v>2.8</v>
      </c>
      <c r="AG1120">
        <v>2.7</v>
      </c>
      <c r="AH1120">
        <v>2.7</v>
      </c>
      <c r="AI1120">
        <v>5.2</v>
      </c>
      <c r="AJ1120">
        <v>2.9</v>
      </c>
      <c r="AK1120">
        <v>2</v>
      </c>
      <c r="AL1120">
        <v>6.4</v>
      </c>
      <c r="AM1120">
        <v>2.2999999999999998</v>
      </c>
      <c r="AN1120">
        <v>5.4</v>
      </c>
      <c r="AO1120">
        <v>6.2</v>
      </c>
      <c r="AP1120">
        <v>4.4000000000000004</v>
      </c>
      <c r="AQ1120">
        <v>3.5</v>
      </c>
      <c r="AR1120">
        <v>4.9000000000000004</v>
      </c>
      <c r="AS1120">
        <v>3.8</v>
      </c>
      <c r="AT1120">
        <v>1.3</v>
      </c>
      <c r="AU1120">
        <v>2.2999999999999998</v>
      </c>
      <c r="AV1120">
        <v>4.2</v>
      </c>
      <c r="AW1120">
        <v>3.2</v>
      </c>
      <c r="AX1120">
        <v>4.3</v>
      </c>
      <c r="AY1120">
        <v>5</v>
      </c>
      <c r="AZ1120">
        <v>3.6</v>
      </c>
      <c r="BA1120">
        <v>4.5</v>
      </c>
      <c r="BB1120">
        <v>7.5</v>
      </c>
      <c r="BC1120">
        <v>6.1</v>
      </c>
      <c r="BD1120">
        <v>3.9</v>
      </c>
      <c r="BE1120">
        <v>4.2</v>
      </c>
      <c r="BF1120">
        <v>4.0999999999999996</v>
      </c>
      <c r="BG1120">
        <v>3.4</v>
      </c>
      <c r="BH1120">
        <v>4.3</v>
      </c>
      <c r="BI1120">
        <v>4.5</v>
      </c>
      <c r="BJ1120">
        <v>6.4</v>
      </c>
      <c r="BK1120">
        <v>2.7</v>
      </c>
    </row>
    <row r="1121" spans="1:63" x14ac:dyDescent="0.25">
      <c r="A1121">
        <v>13</v>
      </c>
      <c r="B1121" s="1">
        <v>13124</v>
      </c>
      <c r="C1121" t="s">
        <v>10680</v>
      </c>
      <c r="D1121" t="s">
        <v>1892</v>
      </c>
      <c r="E1121">
        <v>4</v>
      </c>
      <c r="F1121" t="s">
        <v>13369</v>
      </c>
      <c r="G1121">
        <v>220104005</v>
      </c>
      <c r="H1121">
        <v>220104</v>
      </c>
      <c r="I1121" t="s">
        <v>13768</v>
      </c>
      <c r="J1121" t="s">
        <v>10393</v>
      </c>
      <c r="K1121">
        <v>4</v>
      </c>
      <c r="L1121">
        <v>0.9</v>
      </c>
      <c r="M1121">
        <v>0</v>
      </c>
      <c r="N1121">
        <v>0.9</v>
      </c>
      <c r="O1121">
        <v>2.2000000000000002</v>
      </c>
      <c r="P1121">
        <v>1.3</v>
      </c>
      <c r="Q1121">
        <v>0.9</v>
      </c>
      <c r="R1121">
        <v>0.4</v>
      </c>
      <c r="S1121">
        <v>0.3</v>
      </c>
      <c r="T1121">
        <v>1</v>
      </c>
      <c r="U1121">
        <v>0</v>
      </c>
      <c r="V1121">
        <v>0.7</v>
      </c>
      <c r="W1121">
        <v>1.6</v>
      </c>
      <c r="X1121">
        <v>0.4</v>
      </c>
      <c r="Y1121">
        <v>0.5</v>
      </c>
      <c r="Z1121">
        <v>0.9</v>
      </c>
      <c r="AA1121">
        <v>0.9</v>
      </c>
      <c r="AB1121">
        <v>1.3</v>
      </c>
      <c r="AC1121">
        <v>0.9</v>
      </c>
      <c r="AD1121">
        <v>1.3</v>
      </c>
      <c r="AE1121">
        <v>1.1000000000000001</v>
      </c>
      <c r="AF1121">
        <v>0.3</v>
      </c>
      <c r="AG1121">
        <v>0</v>
      </c>
      <c r="AH1121">
        <v>0</v>
      </c>
      <c r="AI1121">
        <v>0.3</v>
      </c>
      <c r="AJ1121">
        <v>0.3</v>
      </c>
      <c r="AK1121">
        <v>0</v>
      </c>
      <c r="AL1121">
        <v>0.5</v>
      </c>
      <c r="AM1121">
        <v>0.5</v>
      </c>
      <c r="AN1121">
        <v>0</v>
      </c>
      <c r="AO1121">
        <v>0.4</v>
      </c>
      <c r="AP1121">
        <v>1.3</v>
      </c>
      <c r="AQ1121">
        <v>0.9</v>
      </c>
      <c r="AR1121">
        <v>0</v>
      </c>
      <c r="AS1121">
        <v>0</v>
      </c>
      <c r="AT1121">
        <v>0</v>
      </c>
      <c r="AU1121">
        <v>0</v>
      </c>
      <c r="AV1121">
        <v>0.3</v>
      </c>
      <c r="AW1121">
        <v>0</v>
      </c>
      <c r="AX1121">
        <v>0.4</v>
      </c>
      <c r="AY1121">
        <v>0.9</v>
      </c>
      <c r="AZ1121">
        <v>0.9</v>
      </c>
      <c r="BA1121">
        <v>3.1</v>
      </c>
      <c r="BB1121">
        <v>1.8</v>
      </c>
      <c r="BC1121">
        <v>1</v>
      </c>
      <c r="BD1121">
        <v>0.4</v>
      </c>
      <c r="BE1121">
        <v>0.3</v>
      </c>
      <c r="BF1121">
        <v>0.7</v>
      </c>
      <c r="BG1121">
        <v>0</v>
      </c>
      <c r="BH1121">
        <v>0.3</v>
      </c>
      <c r="BI1121">
        <v>0.6</v>
      </c>
      <c r="BJ1121">
        <v>0.3</v>
      </c>
      <c r="BK1121">
        <v>1</v>
      </c>
    </row>
    <row r="1122" spans="1:63" x14ac:dyDescent="0.25">
      <c r="A1122">
        <v>13</v>
      </c>
      <c r="B1122" s="1">
        <v>13125</v>
      </c>
      <c r="C1122" t="s">
        <v>10680</v>
      </c>
      <c r="D1122" t="s">
        <v>1895</v>
      </c>
      <c r="E1122">
        <v>1</v>
      </c>
      <c r="F1122" t="s">
        <v>13767</v>
      </c>
      <c r="G1122">
        <v>220104005</v>
      </c>
      <c r="H1122">
        <v>220104</v>
      </c>
      <c r="I1122" t="s">
        <v>13768</v>
      </c>
      <c r="J1122" t="s">
        <v>10393</v>
      </c>
      <c r="K1122">
        <v>1</v>
      </c>
      <c r="L1122">
        <v>1.2</v>
      </c>
      <c r="M1122">
        <v>0</v>
      </c>
      <c r="N1122">
        <v>0.6</v>
      </c>
      <c r="O1122">
        <v>1.1000000000000001</v>
      </c>
      <c r="P1122">
        <v>1.6</v>
      </c>
      <c r="Q1122">
        <v>1</v>
      </c>
      <c r="R1122">
        <v>0</v>
      </c>
      <c r="S1122">
        <v>0</v>
      </c>
      <c r="T1122">
        <v>0</v>
      </c>
      <c r="U1122">
        <v>1.4</v>
      </c>
      <c r="V1122">
        <v>1</v>
      </c>
      <c r="W1122">
        <v>0</v>
      </c>
      <c r="X1122">
        <v>0</v>
      </c>
      <c r="Y1122">
        <v>0.6</v>
      </c>
      <c r="Z1122">
        <v>0.6</v>
      </c>
      <c r="AA1122">
        <v>0.6</v>
      </c>
      <c r="AB1122">
        <v>0</v>
      </c>
      <c r="AC1122">
        <v>0.5</v>
      </c>
      <c r="AD1122">
        <v>0</v>
      </c>
      <c r="AE1122">
        <v>1.5</v>
      </c>
      <c r="AF1122">
        <v>0</v>
      </c>
      <c r="AG1122">
        <v>0</v>
      </c>
      <c r="AH1122">
        <v>0.5</v>
      </c>
      <c r="AI1122">
        <v>0.4</v>
      </c>
      <c r="AJ1122">
        <v>0</v>
      </c>
      <c r="AK1122">
        <v>0</v>
      </c>
      <c r="AL1122">
        <v>0</v>
      </c>
      <c r="AM1122">
        <v>0</v>
      </c>
      <c r="AN1122">
        <v>0.6</v>
      </c>
      <c r="AO1122">
        <v>1.6</v>
      </c>
      <c r="AP1122">
        <v>1</v>
      </c>
      <c r="AQ1122">
        <v>0.5</v>
      </c>
      <c r="AR1122">
        <v>0</v>
      </c>
      <c r="AS1122">
        <v>0.4</v>
      </c>
      <c r="AT1122">
        <v>0.8</v>
      </c>
      <c r="AU1122">
        <v>0</v>
      </c>
      <c r="AV1122">
        <v>1</v>
      </c>
      <c r="AW1122">
        <v>0</v>
      </c>
      <c r="AX1122">
        <v>0.4</v>
      </c>
      <c r="AY1122">
        <v>1.2</v>
      </c>
      <c r="AZ1122">
        <v>1.7</v>
      </c>
      <c r="BA1122">
        <v>1.1000000000000001</v>
      </c>
      <c r="BB1122">
        <v>1.1000000000000001</v>
      </c>
      <c r="BC1122">
        <v>1</v>
      </c>
      <c r="BD1122">
        <v>0.5</v>
      </c>
      <c r="BE1122">
        <v>0.4</v>
      </c>
      <c r="BF1122">
        <v>0</v>
      </c>
      <c r="BG1122">
        <v>0.4</v>
      </c>
      <c r="BH1122">
        <v>0</v>
      </c>
      <c r="BI1122">
        <v>0.4</v>
      </c>
      <c r="BJ1122">
        <v>0.7</v>
      </c>
      <c r="BK1122">
        <v>0</v>
      </c>
    </row>
    <row r="1123" spans="1:63" x14ac:dyDescent="0.25">
      <c r="A1123">
        <v>13</v>
      </c>
      <c r="B1123" s="1">
        <v>13125</v>
      </c>
      <c r="C1123" t="s">
        <v>10680</v>
      </c>
      <c r="D1123" t="s">
        <v>1895</v>
      </c>
      <c r="E1123">
        <v>2</v>
      </c>
      <c r="F1123" t="s">
        <v>13769</v>
      </c>
      <c r="G1123">
        <v>220104005</v>
      </c>
      <c r="H1123">
        <v>220104</v>
      </c>
      <c r="I1123" t="s">
        <v>13768</v>
      </c>
      <c r="J1123" t="s">
        <v>10393</v>
      </c>
      <c r="K1123">
        <v>2</v>
      </c>
      <c r="L1123">
        <v>10.199999999999999</v>
      </c>
      <c r="M1123">
        <v>5.8</v>
      </c>
      <c r="N1123">
        <v>3.3</v>
      </c>
      <c r="O1123">
        <v>3.2</v>
      </c>
      <c r="P1123">
        <v>3.7</v>
      </c>
      <c r="Q1123">
        <v>6.1</v>
      </c>
      <c r="R1123">
        <v>1.3</v>
      </c>
      <c r="S1123">
        <v>3.7</v>
      </c>
      <c r="T1123">
        <v>1.6</v>
      </c>
      <c r="U1123">
        <v>2.7</v>
      </c>
      <c r="V1123">
        <v>2.2000000000000002</v>
      </c>
      <c r="W1123">
        <v>2.5</v>
      </c>
      <c r="X1123">
        <v>3.9</v>
      </c>
      <c r="Y1123">
        <v>9</v>
      </c>
      <c r="Z1123">
        <v>2.2999999999999998</v>
      </c>
      <c r="AA1123">
        <v>7.8</v>
      </c>
      <c r="AB1123">
        <v>9.1999999999999993</v>
      </c>
      <c r="AC1123">
        <v>6.3</v>
      </c>
      <c r="AD1123">
        <v>6.1</v>
      </c>
      <c r="AE1123">
        <v>5.5</v>
      </c>
      <c r="AF1123">
        <v>2.8</v>
      </c>
      <c r="AG1123">
        <v>2.4</v>
      </c>
      <c r="AH1123">
        <v>2.6</v>
      </c>
      <c r="AI1123">
        <v>4.7</v>
      </c>
      <c r="AJ1123">
        <v>4.2</v>
      </c>
      <c r="AK1123">
        <v>3.1</v>
      </c>
      <c r="AL1123">
        <v>4.8</v>
      </c>
      <c r="AM1123">
        <v>5.2</v>
      </c>
      <c r="AN1123">
        <v>5.6</v>
      </c>
      <c r="AO1123">
        <v>5.9</v>
      </c>
      <c r="AP1123">
        <v>7.3</v>
      </c>
      <c r="AQ1123">
        <v>7.6</v>
      </c>
      <c r="AR1123">
        <v>5</v>
      </c>
      <c r="AS1123">
        <v>6.4</v>
      </c>
      <c r="AT1123">
        <v>2.7</v>
      </c>
      <c r="AU1123">
        <v>7.9</v>
      </c>
      <c r="AV1123">
        <v>5.4</v>
      </c>
      <c r="AW1123">
        <v>2.4</v>
      </c>
      <c r="AX1123">
        <v>5.5</v>
      </c>
      <c r="AY1123">
        <v>6.6</v>
      </c>
      <c r="AZ1123">
        <v>9.8000000000000007</v>
      </c>
      <c r="BA1123">
        <v>5</v>
      </c>
      <c r="BB1123">
        <v>4.3</v>
      </c>
      <c r="BC1123">
        <v>5.7</v>
      </c>
      <c r="BD1123">
        <v>7.1</v>
      </c>
      <c r="BE1123">
        <v>4.0999999999999996</v>
      </c>
      <c r="BF1123">
        <v>2.8</v>
      </c>
      <c r="BG1123">
        <v>3.5</v>
      </c>
      <c r="BH1123">
        <v>5.6</v>
      </c>
      <c r="BI1123">
        <v>5.4</v>
      </c>
      <c r="BJ1123">
        <v>5.2</v>
      </c>
      <c r="BK1123">
        <v>1.6</v>
      </c>
    </row>
    <row r="1124" spans="1:63" x14ac:dyDescent="0.25">
      <c r="A1124">
        <v>13</v>
      </c>
      <c r="B1124" s="1">
        <v>13125</v>
      </c>
      <c r="C1124" t="s">
        <v>10680</v>
      </c>
      <c r="D1124" t="s">
        <v>1895</v>
      </c>
      <c r="E1124">
        <v>3</v>
      </c>
      <c r="F1124" t="s">
        <v>13367</v>
      </c>
      <c r="G1124">
        <v>220104005</v>
      </c>
      <c r="H1124">
        <v>220104</v>
      </c>
      <c r="I1124" t="s">
        <v>13768</v>
      </c>
      <c r="J1124" t="s">
        <v>10393</v>
      </c>
      <c r="K1124">
        <v>3</v>
      </c>
      <c r="L1124">
        <v>9</v>
      </c>
      <c r="M1124">
        <v>5.8</v>
      </c>
      <c r="N1124">
        <v>2.8</v>
      </c>
      <c r="O1124">
        <v>2.2000000000000002</v>
      </c>
      <c r="P1124">
        <v>2.1</v>
      </c>
      <c r="Q1124">
        <v>5.0999999999999996</v>
      </c>
      <c r="R1124">
        <v>0</v>
      </c>
      <c r="S1124">
        <v>0</v>
      </c>
      <c r="T1124">
        <v>0</v>
      </c>
      <c r="U1124">
        <v>0</v>
      </c>
      <c r="V1124">
        <v>1</v>
      </c>
      <c r="W1124">
        <v>0</v>
      </c>
      <c r="X1124">
        <v>3.9</v>
      </c>
      <c r="Y1124">
        <v>8.4</v>
      </c>
      <c r="Z1124">
        <v>1.7</v>
      </c>
      <c r="AA1124">
        <v>7.2</v>
      </c>
      <c r="AB1124">
        <v>9.1999999999999993</v>
      </c>
      <c r="AC1124">
        <v>5.7</v>
      </c>
      <c r="AD1124">
        <v>6.1</v>
      </c>
      <c r="AE1124">
        <v>4.5999999999999996</v>
      </c>
      <c r="AF1124">
        <v>2.8</v>
      </c>
      <c r="AG1124">
        <v>2.4</v>
      </c>
      <c r="AH1124">
        <v>1.9</v>
      </c>
      <c r="AI1124">
        <v>4.4000000000000004</v>
      </c>
      <c r="AJ1124">
        <v>4.2</v>
      </c>
      <c r="AK1124">
        <v>3.1</v>
      </c>
      <c r="AL1124">
        <v>4.8</v>
      </c>
      <c r="AM1124">
        <v>5.2</v>
      </c>
      <c r="AN1124">
        <v>5</v>
      </c>
      <c r="AO1124">
        <v>4.3</v>
      </c>
      <c r="AP1124">
        <v>6.3</v>
      </c>
      <c r="AQ1124">
        <v>7.1</v>
      </c>
      <c r="AR1124">
        <v>5</v>
      </c>
      <c r="AS1124">
        <v>6</v>
      </c>
      <c r="AT1124">
        <v>1.9</v>
      </c>
      <c r="AU1124">
        <v>7.9</v>
      </c>
      <c r="AV1124">
        <v>5.0999999999999996</v>
      </c>
      <c r="AW1124">
        <v>2.4</v>
      </c>
      <c r="AX1124">
        <v>5.0999999999999996</v>
      </c>
      <c r="AY1124">
        <v>5.4</v>
      </c>
      <c r="AZ1124">
        <v>8.1</v>
      </c>
      <c r="BA1124">
        <v>4.5</v>
      </c>
      <c r="BB1124">
        <v>3.2</v>
      </c>
      <c r="BC1124">
        <v>5.7</v>
      </c>
      <c r="BD1124">
        <v>6.6</v>
      </c>
      <c r="BE1124">
        <v>3.7</v>
      </c>
      <c r="BF1124">
        <v>2.8</v>
      </c>
      <c r="BG1124">
        <v>3.1</v>
      </c>
      <c r="BH1124">
        <v>5.6</v>
      </c>
      <c r="BI1124">
        <v>4.7</v>
      </c>
      <c r="BJ1124">
        <v>4.5</v>
      </c>
      <c r="BK1124">
        <v>1.6</v>
      </c>
    </row>
    <row r="1125" spans="1:63" x14ac:dyDescent="0.25">
      <c r="A1125">
        <v>13</v>
      </c>
      <c r="B1125" s="1">
        <v>13125</v>
      </c>
      <c r="C1125" t="s">
        <v>10680</v>
      </c>
      <c r="D1125" t="s">
        <v>1895</v>
      </c>
      <c r="E1125">
        <v>4</v>
      </c>
      <c r="F1125" t="s">
        <v>13369</v>
      </c>
      <c r="G1125">
        <v>220104005</v>
      </c>
      <c r="H1125">
        <v>220104</v>
      </c>
      <c r="I1125" t="s">
        <v>13768</v>
      </c>
      <c r="J1125" t="s">
        <v>10393</v>
      </c>
      <c r="K1125">
        <v>4</v>
      </c>
      <c r="L1125">
        <v>1.2</v>
      </c>
      <c r="M1125">
        <v>0</v>
      </c>
      <c r="N1125">
        <v>0.6</v>
      </c>
      <c r="O1125">
        <v>1.1000000000000001</v>
      </c>
      <c r="P1125">
        <v>1.6</v>
      </c>
      <c r="Q1125">
        <v>1</v>
      </c>
      <c r="R1125">
        <v>0</v>
      </c>
      <c r="S1125">
        <v>0</v>
      </c>
      <c r="T1125">
        <v>0</v>
      </c>
      <c r="U1125">
        <v>1.1000000000000001</v>
      </c>
      <c r="V1125">
        <v>0.4</v>
      </c>
      <c r="W1125">
        <v>0</v>
      </c>
      <c r="X1125">
        <v>0</v>
      </c>
      <c r="Y1125">
        <v>0.6</v>
      </c>
      <c r="Z1125">
        <v>0.6</v>
      </c>
      <c r="AA1125">
        <v>0.6</v>
      </c>
      <c r="AB1125">
        <v>0</v>
      </c>
      <c r="AC1125">
        <v>0.5</v>
      </c>
      <c r="AD1125">
        <v>0</v>
      </c>
      <c r="AE1125">
        <v>0.8</v>
      </c>
      <c r="AF1125">
        <v>0</v>
      </c>
      <c r="AG1125">
        <v>0</v>
      </c>
      <c r="AH1125">
        <v>0.8</v>
      </c>
      <c r="AI1125">
        <v>0.4</v>
      </c>
      <c r="AJ1125">
        <v>0</v>
      </c>
      <c r="AK1125">
        <v>0</v>
      </c>
      <c r="AL1125">
        <v>0</v>
      </c>
      <c r="AM1125">
        <v>0</v>
      </c>
      <c r="AN1125">
        <v>0.6</v>
      </c>
      <c r="AO1125">
        <v>1.6</v>
      </c>
      <c r="AP1125">
        <v>1</v>
      </c>
      <c r="AQ1125">
        <v>0.5</v>
      </c>
      <c r="AR1125">
        <v>0</v>
      </c>
      <c r="AS1125">
        <v>0.4</v>
      </c>
      <c r="AT1125">
        <v>0.8</v>
      </c>
      <c r="AU1125">
        <v>0</v>
      </c>
      <c r="AV1125">
        <v>0.4</v>
      </c>
      <c r="AW1125">
        <v>0</v>
      </c>
      <c r="AX1125">
        <v>0.4</v>
      </c>
      <c r="AY1125">
        <v>1.2</v>
      </c>
      <c r="AZ1125">
        <v>1.7</v>
      </c>
      <c r="BA1125">
        <v>0.6</v>
      </c>
      <c r="BB1125">
        <v>1.1000000000000001</v>
      </c>
      <c r="BC1125">
        <v>1</v>
      </c>
      <c r="BD1125">
        <v>0.5</v>
      </c>
      <c r="BE1125">
        <v>0.4</v>
      </c>
      <c r="BF1125">
        <v>0</v>
      </c>
      <c r="BG1125">
        <v>0.4</v>
      </c>
      <c r="BH1125">
        <v>0</v>
      </c>
      <c r="BI1125">
        <v>0.7</v>
      </c>
      <c r="BJ1125">
        <v>0.7</v>
      </c>
      <c r="BK1125">
        <v>0</v>
      </c>
    </row>
    <row r="1126" spans="1:63" x14ac:dyDescent="0.25">
      <c r="A1126">
        <v>13</v>
      </c>
      <c r="B1126" s="1">
        <v>13126</v>
      </c>
      <c r="C1126" t="s">
        <v>10680</v>
      </c>
      <c r="D1126" t="s">
        <v>1898</v>
      </c>
      <c r="E1126">
        <v>1</v>
      </c>
      <c r="F1126" t="s">
        <v>13767</v>
      </c>
      <c r="G1126">
        <v>220104005</v>
      </c>
      <c r="H1126">
        <v>220104</v>
      </c>
      <c r="I1126" t="s">
        <v>13768</v>
      </c>
      <c r="J1126" t="s">
        <v>10393</v>
      </c>
      <c r="K1126">
        <v>1</v>
      </c>
      <c r="L1126">
        <v>0.9</v>
      </c>
      <c r="M1126">
        <v>0.9</v>
      </c>
      <c r="N1126">
        <v>0.9</v>
      </c>
      <c r="O1126">
        <v>0</v>
      </c>
      <c r="P1126">
        <v>2.7</v>
      </c>
      <c r="Q1126">
        <v>0</v>
      </c>
      <c r="R1126">
        <v>0.9</v>
      </c>
      <c r="S1126">
        <v>0.9</v>
      </c>
      <c r="T1126">
        <v>0</v>
      </c>
      <c r="U1126">
        <v>0.8</v>
      </c>
      <c r="V1126">
        <v>0.8</v>
      </c>
      <c r="W1126">
        <v>0</v>
      </c>
      <c r="X1126">
        <v>0.7</v>
      </c>
      <c r="Y1126">
        <v>0</v>
      </c>
      <c r="Z1126">
        <v>0.9</v>
      </c>
      <c r="AA1126">
        <v>0</v>
      </c>
      <c r="AB1126">
        <v>0.9</v>
      </c>
      <c r="AC1126">
        <v>1</v>
      </c>
      <c r="AD1126">
        <v>1.8</v>
      </c>
      <c r="AE1126">
        <v>0</v>
      </c>
      <c r="AF1126">
        <v>0.9</v>
      </c>
      <c r="AG1126">
        <v>0.9</v>
      </c>
      <c r="AH1126">
        <v>0</v>
      </c>
      <c r="AI1126">
        <v>1.6</v>
      </c>
      <c r="AJ1126">
        <v>0</v>
      </c>
      <c r="AK1126">
        <v>0</v>
      </c>
      <c r="AL1126">
        <v>0</v>
      </c>
      <c r="AM1126">
        <v>0.9</v>
      </c>
      <c r="AN1126">
        <v>0</v>
      </c>
      <c r="AO1126">
        <v>0.9</v>
      </c>
      <c r="AP1126">
        <v>1.8</v>
      </c>
      <c r="AQ1126">
        <v>0</v>
      </c>
      <c r="AR1126">
        <v>1.2</v>
      </c>
      <c r="AS1126">
        <v>0</v>
      </c>
      <c r="AT1126">
        <v>0</v>
      </c>
      <c r="AU1126">
        <v>4</v>
      </c>
      <c r="AV1126">
        <v>1</v>
      </c>
      <c r="AW1126">
        <v>1.4</v>
      </c>
      <c r="AX1126">
        <v>0.7</v>
      </c>
      <c r="AY1126">
        <v>1.8</v>
      </c>
      <c r="AZ1126">
        <v>0</v>
      </c>
      <c r="BA1126">
        <v>0</v>
      </c>
      <c r="BB1126">
        <v>0</v>
      </c>
      <c r="BC1126">
        <v>1</v>
      </c>
      <c r="BD1126">
        <v>0.9</v>
      </c>
      <c r="BE1126">
        <v>0</v>
      </c>
      <c r="BF1126">
        <v>0</v>
      </c>
      <c r="BG1126">
        <v>1.3</v>
      </c>
      <c r="BH1126">
        <v>0</v>
      </c>
      <c r="BI1126">
        <v>1</v>
      </c>
      <c r="BJ1126">
        <v>0</v>
      </c>
      <c r="BK1126">
        <v>0</v>
      </c>
    </row>
    <row r="1127" spans="1:63" x14ac:dyDescent="0.25">
      <c r="A1127">
        <v>13</v>
      </c>
      <c r="B1127" s="1">
        <v>13126</v>
      </c>
      <c r="C1127" t="s">
        <v>10680</v>
      </c>
      <c r="D1127" t="s">
        <v>1898</v>
      </c>
      <c r="E1127">
        <v>2</v>
      </c>
      <c r="F1127" t="s">
        <v>13769</v>
      </c>
      <c r="G1127">
        <v>220104005</v>
      </c>
      <c r="H1127">
        <v>220104</v>
      </c>
      <c r="I1127" t="s">
        <v>13768</v>
      </c>
      <c r="J1127" t="s">
        <v>10393</v>
      </c>
      <c r="K1127">
        <v>2</v>
      </c>
      <c r="L1127">
        <v>6.3</v>
      </c>
      <c r="M1127">
        <v>2.7</v>
      </c>
      <c r="N1127">
        <v>4.5</v>
      </c>
      <c r="O1127">
        <v>4.5</v>
      </c>
      <c r="P1127">
        <v>7.1</v>
      </c>
      <c r="Q1127">
        <v>1.8</v>
      </c>
      <c r="R1127">
        <v>3.7</v>
      </c>
      <c r="S1127">
        <v>3.7</v>
      </c>
      <c r="T1127">
        <v>8.9</v>
      </c>
      <c r="U1127">
        <v>9.1999999999999993</v>
      </c>
      <c r="V1127">
        <v>12.1</v>
      </c>
      <c r="W1127">
        <v>8.3000000000000007</v>
      </c>
      <c r="X1127">
        <v>8.1</v>
      </c>
      <c r="Y1127">
        <v>4.5</v>
      </c>
      <c r="Z1127">
        <v>5.4</v>
      </c>
      <c r="AA1127">
        <v>3.6</v>
      </c>
      <c r="AB1127">
        <v>6.3</v>
      </c>
      <c r="AC1127">
        <v>1.8</v>
      </c>
      <c r="AD1127">
        <v>6.2</v>
      </c>
      <c r="AE1127">
        <v>6.1</v>
      </c>
      <c r="AF1127">
        <v>6.3</v>
      </c>
      <c r="AG1127">
        <v>5.0999999999999996</v>
      </c>
      <c r="AH1127">
        <v>6.6</v>
      </c>
      <c r="AI1127">
        <v>14.9</v>
      </c>
      <c r="AJ1127">
        <v>12.5</v>
      </c>
      <c r="AK1127">
        <v>5.9</v>
      </c>
      <c r="AL1127">
        <v>4.5</v>
      </c>
      <c r="AM1127">
        <v>5.4</v>
      </c>
      <c r="AN1127">
        <v>2.7</v>
      </c>
      <c r="AO1127">
        <v>5.4</v>
      </c>
      <c r="AP1127">
        <v>6.2</v>
      </c>
      <c r="AQ1127">
        <v>5.3</v>
      </c>
      <c r="AR1127">
        <v>7.4</v>
      </c>
      <c r="AS1127">
        <v>1.3</v>
      </c>
      <c r="AT1127">
        <v>7.7</v>
      </c>
      <c r="AU1127">
        <v>9.3000000000000007</v>
      </c>
      <c r="AV1127">
        <v>8.1999999999999993</v>
      </c>
      <c r="AW1127">
        <v>14</v>
      </c>
      <c r="AX1127">
        <v>2.9</v>
      </c>
      <c r="AY1127">
        <v>5.4</v>
      </c>
      <c r="AZ1127">
        <v>2.7</v>
      </c>
      <c r="BA1127">
        <v>2.7</v>
      </c>
      <c r="BB1127">
        <v>3.6</v>
      </c>
      <c r="BC1127">
        <v>4.5</v>
      </c>
      <c r="BD1127">
        <v>1.8</v>
      </c>
      <c r="BE1127">
        <v>11.2</v>
      </c>
      <c r="BF1127">
        <v>8.9</v>
      </c>
      <c r="BG1127">
        <v>7.8</v>
      </c>
      <c r="BH1127">
        <v>4</v>
      </c>
      <c r="BI1127">
        <v>13.7</v>
      </c>
      <c r="BJ1127">
        <v>9.9</v>
      </c>
      <c r="BK1127">
        <v>8.9</v>
      </c>
    </row>
    <row r="1128" spans="1:63" x14ac:dyDescent="0.25">
      <c r="A1128">
        <v>13</v>
      </c>
      <c r="B1128" s="1">
        <v>13126</v>
      </c>
      <c r="C1128" t="s">
        <v>10680</v>
      </c>
      <c r="D1128" t="s">
        <v>1898</v>
      </c>
      <c r="E1128">
        <v>3</v>
      </c>
      <c r="F1128" t="s">
        <v>13367</v>
      </c>
      <c r="G1128">
        <v>220104005</v>
      </c>
      <c r="H1128">
        <v>220104</v>
      </c>
      <c r="I1128" t="s">
        <v>13768</v>
      </c>
      <c r="J1128" t="s">
        <v>10393</v>
      </c>
      <c r="K1128">
        <v>3</v>
      </c>
      <c r="L1128">
        <v>5.4</v>
      </c>
      <c r="M1128">
        <v>1.8</v>
      </c>
      <c r="N1128">
        <v>3.6</v>
      </c>
      <c r="O1128">
        <v>4.5</v>
      </c>
      <c r="P1128">
        <v>4.5</v>
      </c>
      <c r="Q1128">
        <v>1.8</v>
      </c>
      <c r="R1128">
        <v>2.4</v>
      </c>
      <c r="S1128">
        <v>2.5</v>
      </c>
      <c r="T1128">
        <v>8.9</v>
      </c>
      <c r="U1128">
        <v>7.9</v>
      </c>
      <c r="V1128">
        <v>10.8</v>
      </c>
      <c r="W1128">
        <v>8.3000000000000007</v>
      </c>
      <c r="X1128">
        <v>7.3</v>
      </c>
      <c r="Y1128">
        <v>4.5</v>
      </c>
      <c r="Z1128">
        <v>4.5</v>
      </c>
      <c r="AA1128">
        <v>3.6</v>
      </c>
      <c r="AB1128">
        <v>5.4</v>
      </c>
      <c r="AC1128">
        <v>1.8</v>
      </c>
      <c r="AD1128">
        <v>4.4000000000000004</v>
      </c>
      <c r="AE1128">
        <v>6.1</v>
      </c>
      <c r="AF1128">
        <v>5</v>
      </c>
      <c r="AG1128">
        <v>3.8</v>
      </c>
      <c r="AH1128">
        <v>6.6</v>
      </c>
      <c r="AI1128">
        <v>12.2</v>
      </c>
      <c r="AJ1128">
        <v>12.5</v>
      </c>
      <c r="AK1128">
        <v>5.9</v>
      </c>
      <c r="AL1128">
        <v>4.5</v>
      </c>
      <c r="AM1128">
        <v>4.5</v>
      </c>
      <c r="AN1128">
        <v>2.7</v>
      </c>
      <c r="AO1128">
        <v>4.5</v>
      </c>
      <c r="AP1128">
        <v>4.5</v>
      </c>
      <c r="AQ1128">
        <v>5.3</v>
      </c>
      <c r="AR1128">
        <v>6.2</v>
      </c>
      <c r="AS1128">
        <v>1.3</v>
      </c>
      <c r="AT1128">
        <v>7.7</v>
      </c>
      <c r="AU1128">
        <v>5.3</v>
      </c>
      <c r="AV1128">
        <v>8.1999999999999993</v>
      </c>
      <c r="AW1128">
        <v>12.6</v>
      </c>
      <c r="AX1128">
        <v>2.2000000000000002</v>
      </c>
      <c r="AY1128">
        <v>4.5</v>
      </c>
      <c r="AZ1128">
        <v>2.7</v>
      </c>
      <c r="BA1128">
        <v>2.7</v>
      </c>
      <c r="BB1128">
        <v>3.6</v>
      </c>
      <c r="BC1128">
        <v>4.5</v>
      </c>
      <c r="BD1128">
        <v>0.9</v>
      </c>
      <c r="BE1128">
        <v>11.2</v>
      </c>
      <c r="BF1128">
        <v>8.9</v>
      </c>
      <c r="BG1128">
        <v>6.5</v>
      </c>
      <c r="BH1128">
        <v>4</v>
      </c>
      <c r="BI1128">
        <v>13.7</v>
      </c>
      <c r="BJ1128">
        <v>9.9</v>
      </c>
      <c r="BK1128">
        <v>8.9</v>
      </c>
    </row>
    <row r="1129" spans="1:63" x14ac:dyDescent="0.25">
      <c r="A1129">
        <v>13</v>
      </c>
      <c r="B1129" s="1">
        <v>13126</v>
      </c>
      <c r="C1129" t="s">
        <v>10680</v>
      </c>
      <c r="D1129" t="s">
        <v>1898</v>
      </c>
      <c r="E1129">
        <v>4</v>
      </c>
      <c r="F1129" t="s">
        <v>13369</v>
      </c>
      <c r="G1129">
        <v>220104005</v>
      </c>
      <c r="H1129">
        <v>220104</v>
      </c>
      <c r="I1129" t="s">
        <v>13768</v>
      </c>
      <c r="J1129" t="s">
        <v>10393</v>
      </c>
      <c r="K1129">
        <v>4</v>
      </c>
      <c r="L1129">
        <v>0.9</v>
      </c>
      <c r="M1129">
        <v>0.9</v>
      </c>
      <c r="N1129">
        <v>0.9</v>
      </c>
      <c r="O1129">
        <v>0</v>
      </c>
      <c r="P1129">
        <v>2.7</v>
      </c>
      <c r="Q1129">
        <v>0</v>
      </c>
      <c r="R1129">
        <v>1.2</v>
      </c>
      <c r="S1129">
        <v>1.2</v>
      </c>
      <c r="T1129">
        <v>0</v>
      </c>
      <c r="U1129">
        <v>1.3</v>
      </c>
      <c r="V1129">
        <v>1.3</v>
      </c>
      <c r="W1129">
        <v>0</v>
      </c>
      <c r="X1129">
        <v>0.7</v>
      </c>
      <c r="Y1129">
        <v>0</v>
      </c>
      <c r="Z1129">
        <v>0.9</v>
      </c>
      <c r="AA1129">
        <v>0</v>
      </c>
      <c r="AB1129">
        <v>0.9</v>
      </c>
      <c r="AC1129">
        <v>1</v>
      </c>
      <c r="AD1129">
        <v>1.8</v>
      </c>
      <c r="AE1129">
        <v>0</v>
      </c>
      <c r="AF1129">
        <v>1.3</v>
      </c>
      <c r="AG1129">
        <v>1.3</v>
      </c>
      <c r="AH1129">
        <v>0</v>
      </c>
      <c r="AI1129">
        <v>2.7</v>
      </c>
      <c r="AJ1129">
        <v>0</v>
      </c>
      <c r="AK1129">
        <v>0</v>
      </c>
      <c r="AL1129">
        <v>0</v>
      </c>
      <c r="AM1129">
        <v>0.9</v>
      </c>
      <c r="AN1129">
        <v>0</v>
      </c>
      <c r="AO1129">
        <v>0.9</v>
      </c>
      <c r="AP1129">
        <v>1.8</v>
      </c>
      <c r="AQ1129">
        <v>0</v>
      </c>
      <c r="AR1129">
        <v>1.2</v>
      </c>
      <c r="AS1129">
        <v>0</v>
      </c>
      <c r="AT1129">
        <v>0</v>
      </c>
      <c r="AU1129">
        <v>4</v>
      </c>
      <c r="AV1129">
        <v>1</v>
      </c>
      <c r="AW1129">
        <v>1.4</v>
      </c>
      <c r="AX1129">
        <v>0.7</v>
      </c>
      <c r="AY1129">
        <v>0.9</v>
      </c>
      <c r="AZ1129">
        <v>0</v>
      </c>
      <c r="BA1129">
        <v>0</v>
      </c>
      <c r="BB1129">
        <v>0</v>
      </c>
      <c r="BC1129">
        <v>1</v>
      </c>
      <c r="BD1129">
        <v>0.9</v>
      </c>
      <c r="BE1129">
        <v>0</v>
      </c>
      <c r="BF1129">
        <v>0</v>
      </c>
      <c r="BG1129">
        <v>1.3</v>
      </c>
      <c r="BH1129">
        <v>0</v>
      </c>
      <c r="BI1129">
        <v>1</v>
      </c>
      <c r="BJ1129">
        <v>0</v>
      </c>
      <c r="BK1129">
        <v>0</v>
      </c>
    </row>
    <row r="1130" spans="1:63" x14ac:dyDescent="0.25">
      <c r="A1130">
        <v>13</v>
      </c>
      <c r="B1130" s="1">
        <v>13127</v>
      </c>
      <c r="C1130" t="s">
        <v>10680</v>
      </c>
      <c r="D1130" t="s">
        <v>1901</v>
      </c>
      <c r="E1130">
        <v>1</v>
      </c>
      <c r="F1130" t="s">
        <v>13767</v>
      </c>
      <c r="G1130">
        <v>220104005</v>
      </c>
      <c r="H1130">
        <v>220104</v>
      </c>
      <c r="I1130" t="s">
        <v>13768</v>
      </c>
      <c r="J1130" t="s">
        <v>10393</v>
      </c>
      <c r="K1130">
        <v>1</v>
      </c>
      <c r="L1130">
        <v>1.3</v>
      </c>
      <c r="M1130">
        <v>0.6</v>
      </c>
      <c r="N1130">
        <v>0.6</v>
      </c>
      <c r="O1130">
        <v>1.3</v>
      </c>
      <c r="P1130">
        <v>0.6</v>
      </c>
      <c r="Q1130">
        <v>0.6</v>
      </c>
      <c r="R1130">
        <v>0.6</v>
      </c>
      <c r="S1130">
        <v>0</v>
      </c>
      <c r="T1130">
        <v>1.2</v>
      </c>
      <c r="U1130">
        <v>0.6</v>
      </c>
      <c r="V1130">
        <v>1.2</v>
      </c>
      <c r="W1130">
        <v>0.5</v>
      </c>
      <c r="X1130">
        <v>0</v>
      </c>
      <c r="Y1130">
        <v>0</v>
      </c>
      <c r="Z1130">
        <v>0</v>
      </c>
      <c r="AA1130">
        <v>1.9</v>
      </c>
      <c r="AB1130">
        <v>1.3</v>
      </c>
      <c r="AC1130">
        <v>0.6</v>
      </c>
      <c r="AD1130">
        <v>0</v>
      </c>
      <c r="AE1130">
        <v>1.3</v>
      </c>
      <c r="AF1130">
        <v>0</v>
      </c>
      <c r="AG1130">
        <v>0</v>
      </c>
      <c r="AH1130">
        <v>0</v>
      </c>
      <c r="AI1130">
        <v>0.6</v>
      </c>
      <c r="AJ1130">
        <v>0.5</v>
      </c>
      <c r="AK1130">
        <v>0</v>
      </c>
      <c r="AL1130">
        <v>0.6</v>
      </c>
      <c r="AM1130">
        <v>0.6</v>
      </c>
      <c r="AN1130">
        <v>1.3</v>
      </c>
      <c r="AO1130">
        <v>1.3</v>
      </c>
      <c r="AP1130">
        <v>1</v>
      </c>
      <c r="AQ1130">
        <v>0</v>
      </c>
      <c r="AR1130">
        <v>0.9</v>
      </c>
      <c r="AS1130">
        <v>0.9</v>
      </c>
      <c r="AT1130">
        <v>0</v>
      </c>
      <c r="AU1130">
        <v>0.9</v>
      </c>
      <c r="AV1130">
        <v>1</v>
      </c>
      <c r="AW1130">
        <v>0</v>
      </c>
      <c r="AX1130">
        <v>0.5</v>
      </c>
      <c r="AY1130">
        <v>0</v>
      </c>
      <c r="AZ1130">
        <v>0</v>
      </c>
      <c r="BA1130">
        <v>0.6</v>
      </c>
      <c r="BB1130">
        <v>1.3</v>
      </c>
      <c r="BC1130">
        <v>1</v>
      </c>
      <c r="BD1130">
        <v>0</v>
      </c>
      <c r="BE1130">
        <v>0</v>
      </c>
      <c r="BF1130">
        <v>1.8</v>
      </c>
      <c r="BG1130">
        <v>0</v>
      </c>
      <c r="BH1130">
        <v>0</v>
      </c>
      <c r="BI1130">
        <v>1</v>
      </c>
      <c r="BJ1130">
        <v>1</v>
      </c>
      <c r="BK1130">
        <v>1.8</v>
      </c>
    </row>
    <row r="1131" spans="1:63" x14ac:dyDescent="0.25">
      <c r="A1131">
        <v>13</v>
      </c>
      <c r="B1131" s="1">
        <v>13127</v>
      </c>
      <c r="C1131" t="s">
        <v>10680</v>
      </c>
      <c r="D1131" t="s">
        <v>1901</v>
      </c>
      <c r="E1131">
        <v>2</v>
      </c>
      <c r="F1131" t="s">
        <v>13769</v>
      </c>
      <c r="G1131">
        <v>220104005</v>
      </c>
      <c r="H1131">
        <v>220104</v>
      </c>
      <c r="I1131" t="s">
        <v>13768</v>
      </c>
      <c r="J1131" t="s">
        <v>10393</v>
      </c>
      <c r="K1131">
        <v>2</v>
      </c>
      <c r="L1131">
        <v>3.9</v>
      </c>
      <c r="M1131">
        <v>7.1</v>
      </c>
      <c r="N1131">
        <v>8.4</v>
      </c>
      <c r="O1131">
        <v>7.7</v>
      </c>
      <c r="P1131">
        <v>6.4</v>
      </c>
      <c r="Q1131">
        <v>5.0999999999999996</v>
      </c>
      <c r="R1131">
        <v>9.4</v>
      </c>
      <c r="S1131">
        <v>9.6</v>
      </c>
      <c r="T1131">
        <v>8</v>
      </c>
      <c r="U1131">
        <v>7.3</v>
      </c>
      <c r="V1131">
        <v>11.2</v>
      </c>
      <c r="W1131">
        <v>11.6</v>
      </c>
      <c r="X1131">
        <v>6.3</v>
      </c>
      <c r="Y1131">
        <v>2.6</v>
      </c>
      <c r="Z1131">
        <v>1.9</v>
      </c>
      <c r="AA1131">
        <v>7.1</v>
      </c>
      <c r="AB1131">
        <v>7.1</v>
      </c>
      <c r="AC1131">
        <v>3.8</v>
      </c>
      <c r="AD1131">
        <v>7.7</v>
      </c>
      <c r="AE1131">
        <v>6</v>
      </c>
      <c r="AF1131">
        <v>9.6</v>
      </c>
      <c r="AG1131">
        <v>5.4</v>
      </c>
      <c r="AH1131">
        <v>8.3000000000000007</v>
      </c>
      <c r="AI1131">
        <v>7.5</v>
      </c>
      <c r="AJ1131">
        <v>15.5</v>
      </c>
      <c r="AK1131">
        <v>2.1</v>
      </c>
      <c r="AL1131">
        <v>7.8</v>
      </c>
      <c r="AM1131">
        <v>6.5</v>
      </c>
      <c r="AN1131">
        <v>5.2</v>
      </c>
      <c r="AO1131">
        <v>8.4</v>
      </c>
      <c r="AP1131">
        <v>9</v>
      </c>
      <c r="AQ1131">
        <v>7</v>
      </c>
      <c r="AR1131">
        <v>7.7</v>
      </c>
      <c r="AS1131">
        <v>9.6999999999999993</v>
      </c>
      <c r="AT1131">
        <v>10.8</v>
      </c>
      <c r="AU1131">
        <v>15.7</v>
      </c>
      <c r="AV1131">
        <v>16.100000000000001</v>
      </c>
      <c r="AW1131">
        <v>12.7</v>
      </c>
      <c r="AX1131">
        <v>3.2</v>
      </c>
      <c r="AY1131">
        <v>8.4</v>
      </c>
      <c r="AZ1131">
        <v>5.8</v>
      </c>
      <c r="BA1131">
        <v>8.4</v>
      </c>
      <c r="BB1131">
        <v>13.5</v>
      </c>
      <c r="BC1131">
        <v>6.4</v>
      </c>
      <c r="BD1131">
        <v>5.7</v>
      </c>
      <c r="BE1131">
        <v>9.5</v>
      </c>
      <c r="BF1131">
        <v>4.4000000000000004</v>
      </c>
      <c r="BG1131">
        <v>4.5</v>
      </c>
      <c r="BH1131">
        <v>13</v>
      </c>
      <c r="BI1131">
        <v>10.5</v>
      </c>
      <c r="BJ1131">
        <v>14.8</v>
      </c>
      <c r="BK1131">
        <v>8</v>
      </c>
    </row>
    <row r="1132" spans="1:63" x14ac:dyDescent="0.25">
      <c r="A1132">
        <v>13</v>
      </c>
      <c r="B1132" s="1">
        <v>13127</v>
      </c>
      <c r="C1132" t="s">
        <v>10680</v>
      </c>
      <c r="D1132" t="s">
        <v>1901</v>
      </c>
      <c r="E1132">
        <v>3</v>
      </c>
      <c r="F1132" t="s">
        <v>13367</v>
      </c>
      <c r="G1132">
        <v>220104005</v>
      </c>
      <c r="H1132">
        <v>220104</v>
      </c>
      <c r="I1132" t="s">
        <v>13768</v>
      </c>
      <c r="J1132" t="s">
        <v>10393</v>
      </c>
      <c r="K1132">
        <v>3</v>
      </c>
      <c r="L1132">
        <v>2.6</v>
      </c>
      <c r="M1132">
        <v>6.5</v>
      </c>
      <c r="N1132">
        <v>7.8</v>
      </c>
      <c r="O1132">
        <v>6.4</v>
      </c>
      <c r="P1132">
        <v>5.8</v>
      </c>
      <c r="Q1132">
        <v>4.5</v>
      </c>
      <c r="R1132">
        <v>8.5</v>
      </c>
      <c r="S1132">
        <v>9.6</v>
      </c>
      <c r="T1132">
        <v>7.1</v>
      </c>
      <c r="U1132">
        <v>6.4</v>
      </c>
      <c r="V1132">
        <v>8.4</v>
      </c>
      <c r="W1132">
        <v>10.6</v>
      </c>
      <c r="X1132">
        <v>6.3</v>
      </c>
      <c r="Y1132">
        <v>2.6</v>
      </c>
      <c r="Z1132">
        <v>1.9</v>
      </c>
      <c r="AA1132">
        <v>5.2</v>
      </c>
      <c r="AB1132">
        <v>5.8</v>
      </c>
      <c r="AC1132">
        <v>3.2</v>
      </c>
      <c r="AD1132">
        <v>7.7</v>
      </c>
      <c r="AE1132">
        <v>4.3</v>
      </c>
      <c r="AF1132">
        <v>9.6</v>
      </c>
      <c r="AG1132">
        <v>5.4</v>
      </c>
      <c r="AH1132">
        <v>7.4</v>
      </c>
      <c r="AI1132">
        <v>6.6</v>
      </c>
      <c r="AJ1132">
        <v>13.6</v>
      </c>
      <c r="AK1132">
        <v>2.1</v>
      </c>
      <c r="AL1132">
        <v>7.1</v>
      </c>
      <c r="AM1132">
        <v>5.8</v>
      </c>
      <c r="AN1132">
        <v>3.9</v>
      </c>
      <c r="AO1132">
        <v>7.1</v>
      </c>
      <c r="AP1132">
        <v>9</v>
      </c>
      <c r="AQ1132">
        <v>7</v>
      </c>
      <c r="AR1132">
        <v>6.9</v>
      </c>
      <c r="AS1132">
        <v>8.8000000000000007</v>
      </c>
      <c r="AT1132">
        <v>10.8</v>
      </c>
      <c r="AU1132">
        <v>14.8</v>
      </c>
      <c r="AV1132">
        <v>16.100000000000001</v>
      </c>
      <c r="AW1132">
        <v>12.7</v>
      </c>
      <c r="AX1132">
        <v>2.1</v>
      </c>
      <c r="AY1132">
        <v>8.4</v>
      </c>
      <c r="AZ1132">
        <v>5.8</v>
      </c>
      <c r="BA1132">
        <v>7.8</v>
      </c>
      <c r="BB1132">
        <v>12.3</v>
      </c>
      <c r="BC1132">
        <v>6.4</v>
      </c>
      <c r="BD1132">
        <v>5.7</v>
      </c>
      <c r="BE1132">
        <v>9.5</v>
      </c>
      <c r="BF1132">
        <v>2.7</v>
      </c>
      <c r="BG1132">
        <v>4.5</v>
      </c>
      <c r="BH1132">
        <v>13</v>
      </c>
      <c r="BI1132">
        <v>9.6</v>
      </c>
      <c r="BJ1132">
        <v>13.8</v>
      </c>
      <c r="BK1132">
        <v>7.1</v>
      </c>
    </row>
    <row r="1133" spans="1:63" x14ac:dyDescent="0.25">
      <c r="A1133">
        <v>13</v>
      </c>
      <c r="B1133" s="1">
        <v>13127</v>
      </c>
      <c r="C1133" t="s">
        <v>10680</v>
      </c>
      <c r="D1133" t="s">
        <v>1901</v>
      </c>
      <c r="E1133">
        <v>4</v>
      </c>
      <c r="F1133" t="s">
        <v>13369</v>
      </c>
      <c r="G1133">
        <v>220104005</v>
      </c>
      <c r="H1133">
        <v>220104</v>
      </c>
      <c r="I1133" t="s">
        <v>13768</v>
      </c>
      <c r="J1133" t="s">
        <v>10393</v>
      </c>
      <c r="K1133">
        <v>4</v>
      </c>
      <c r="L1133">
        <v>1.3</v>
      </c>
      <c r="M1133">
        <v>0.6</v>
      </c>
      <c r="N1133">
        <v>0.6</v>
      </c>
      <c r="O1133">
        <v>1.3</v>
      </c>
      <c r="P1133">
        <v>0.6</v>
      </c>
      <c r="Q1133">
        <v>0.6</v>
      </c>
      <c r="R1133">
        <v>0.9</v>
      </c>
      <c r="S1133">
        <v>0</v>
      </c>
      <c r="T1133">
        <v>0.9</v>
      </c>
      <c r="U1133">
        <v>0.9</v>
      </c>
      <c r="V1133">
        <v>2.8</v>
      </c>
      <c r="W1133">
        <v>1</v>
      </c>
      <c r="X1133">
        <v>0</v>
      </c>
      <c r="Y1133">
        <v>0</v>
      </c>
      <c r="Z1133">
        <v>0</v>
      </c>
      <c r="AA1133">
        <v>1.9</v>
      </c>
      <c r="AB1133">
        <v>1.3</v>
      </c>
      <c r="AC1133">
        <v>0.6</v>
      </c>
      <c r="AD1133">
        <v>0</v>
      </c>
      <c r="AE1133">
        <v>1.7</v>
      </c>
      <c r="AF1133">
        <v>0</v>
      </c>
      <c r="AG1133">
        <v>0</v>
      </c>
      <c r="AH1133">
        <v>0.9</v>
      </c>
      <c r="AI1133">
        <v>0.9</v>
      </c>
      <c r="AJ1133">
        <v>1.9</v>
      </c>
      <c r="AK1133">
        <v>0</v>
      </c>
      <c r="AL1133">
        <v>0.6</v>
      </c>
      <c r="AM1133">
        <v>0.6</v>
      </c>
      <c r="AN1133">
        <v>1.3</v>
      </c>
      <c r="AO1133">
        <v>1.3</v>
      </c>
      <c r="AP1133">
        <v>1</v>
      </c>
      <c r="AQ1133">
        <v>0</v>
      </c>
      <c r="AR1133">
        <v>0.9</v>
      </c>
      <c r="AS1133">
        <v>0.9</v>
      </c>
      <c r="AT1133">
        <v>0</v>
      </c>
      <c r="AU1133">
        <v>0.9</v>
      </c>
      <c r="AV1133">
        <v>1</v>
      </c>
      <c r="AW1133">
        <v>0</v>
      </c>
      <c r="AX1133">
        <v>1.1000000000000001</v>
      </c>
      <c r="AY1133">
        <v>0</v>
      </c>
      <c r="AZ1133">
        <v>0</v>
      </c>
      <c r="BA1133">
        <v>0.6</v>
      </c>
      <c r="BB1133">
        <v>1.3</v>
      </c>
      <c r="BC1133">
        <v>1</v>
      </c>
      <c r="BD1133">
        <v>0</v>
      </c>
      <c r="BE1133">
        <v>0</v>
      </c>
      <c r="BF1133">
        <v>1.8</v>
      </c>
      <c r="BG1133">
        <v>0</v>
      </c>
      <c r="BH1133">
        <v>0</v>
      </c>
      <c r="BI1133">
        <v>1</v>
      </c>
      <c r="BJ1133">
        <v>1</v>
      </c>
      <c r="BK1133">
        <v>0.9</v>
      </c>
    </row>
    <row r="1134" spans="1:63" x14ac:dyDescent="0.25">
      <c r="A1134">
        <v>13</v>
      </c>
      <c r="B1134" s="1">
        <v>13128</v>
      </c>
      <c r="C1134" t="s">
        <v>10680</v>
      </c>
      <c r="D1134" t="s">
        <v>1904</v>
      </c>
      <c r="E1134">
        <v>1</v>
      </c>
      <c r="F1134" t="s">
        <v>13767</v>
      </c>
      <c r="G1134">
        <v>220104005</v>
      </c>
      <c r="H1134">
        <v>220104</v>
      </c>
      <c r="I1134" t="s">
        <v>13768</v>
      </c>
      <c r="J1134" t="s">
        <v>10393</v>
      </c>
      <c r="K1134">
        <v>1</v>
      </c>
      <c r="L1134">
        <v>0</v>
      </c>
      <c r="M1134">
        <v>0.7</v>
      </c>
      <c r="N1134">
        <v>1.3</v>
      </c>
      <c r="O1134">
        <v>0</v>
      </c>
      <c r="P1134">
        <v>1</v>
      </c>
      <c r="Q1134">
        <v>0</v>
      </c>
      <c r="R1134">
        <v>0.7</v>
      </c>
      <c r="S1134">
        <v>0</v>
      </c>
      <c r="T1134">
        <v>0.7</v>
      </c>
      <c r="U1134">
        <v>0</v>
      </c>
      <c r="V1134">
        <v>1.3</v>
      </c>
      <c r="W1134">
        <v>0</v>
      </c>
      <c r="X1134">
        <v>0</v>
      </c>
      <c r="Y1134">
        <v>0</v>
      </c>
      <c r="Z1134">
        <v>2.7</v>
      </c>
      <c r="AA1134">
        <v>0</v>
      </c>
      <c r="AB1134">
        <v>1.3</v>
      </c>
      <c r="AC1134">
        <v>0.7</v>
      </c>
      <c r="AD1134">
        <v>0.7</v>
      </c>
      <c r="AE1134">
        <v>0</v>
      </c>
      <c r="AF1134">
        <v>0</v>
      </c>
      <c r="AG1134">
        <v>0</v>
      </c>
      <c r="AH1134">
        <v>0</v>
      </c>
      <c r="AI1134">
        <v>1</v>
      </c>
      <c r="AJ1134">
        <v>0</v>
      </c>
      <c r="AK1134">
        <v>0.6</v>
      </c>
      <c r="AL1134">
        <v>0.7</v>
      </c>
      <c r="AM1134">
        <v>2</v>
      </c>
      <c r="AN1134">
        <v>0</v>
      </c>
      <c r="AO1134">
        <v>0</v>
      </c>
      <c r="AP1134">
        <v>0.7</v>
      </c>
      <c r="AQ1134">
        <v>0.7</v>
      </c>
      <c r="AR1134">
        <v>1.6</v>
      </c>
      <c r="AS1134">
        <v>0</v>
      </c>
      <c r="AT1134">
        <v>1.6</v>
      </c>
      <c r="AU1134">
        <v>0</v>
      </c>
      <c r="AV1134">
        <v>0.8</v>
      </c>
      <c r="AW1134">
        <v>0</v>
      </c>
      <c r="AX1134">
        <v>0</v>
      </c>
      <c r="AY1134">
        <v>0.7</v>
      </c>
      <c r="AZ1134">
        <v>2.7</v>
      </c>
      <c r="BA1134">
        <v>0</v>
      </c>
      <c r="BB1134">
        <v>1.3</v>
      </c>
      <c r="BC1134">
        <v>3.3</v>
      </c>
      <c r="BD1134">
        <v>0</v>
      </c>
      <c r="BE1134">
        <v>0.8</v>
      </c>
      <c r="BF1134">
        <v>0</v>
      </c>
      <c r="BG1134">
        <v>0.8</v>
      </c>
      <c r="BH1134">
        <v>0.8</v>
      </c>
      <c r="BI1134">
        <v>1.7</v>
      </c>
      <c r="BJ1134">
        <v>0</v>
      </c>
      <c r="BK1134">
        <v>0.8</v>
      </c>
    </row>
    <row r="1135" spans="1:63" x14ac:dyDescent="0.25">
      <c r="A1135">
        <v>13</v>
      </c>
      <c r="B1135" s="1">
        <v>13128</v>
      </c>
      <c r="C1135" t="s">
        <v>10680</v>
      </c>
      <c r="D1135" t="s">
        <v>1904</v>
      </c>
      <c r="E1135">
        <v>2</v>
      </c>
      <c r="F1135" t="s">
        <v>13769</v>
      </c>
      <c r="G1135">
        <v>220104005</v>
      </c>
      <c r="H1135">
        <v>220104</v>
      </c>
      <c r="I1135" t="s">
        <v>13768</v>
      </c>
      <c r="J1135" t="s">
        <v>10393</v>
      </c>
      <c r="K1135">
        <v>2</v>
      </c>
      <c r="L1135">
        <v>7.5</v>
      </c>
      <c r="M1135">
        <v>5.4</v>
      </c>
      <c r="N1135">
        <v>6.1</v>
      </c>
      <c r="O1135">
        <v>6.7</v>
      </c>
      <c r="P1135">
        <v>4</v>
      </c>
      <c r="Q1135">
        <v>3.3</v>
      </c>
      <c r="R1135">
        <v>4.7</v>
      </c>
      <c r="S1135">
        <v>8.6999999999999993</v>
      </c>
      <c r="T1135">
        <v>2.4</v>
      </c>
      <c r="U1135">
        <v>4.9000000000000004</v>
      </c>
      <c r="V1135">
        <v>9</v>
      </c>
      <c r="W1135">
        <v>5.8</v>
      </c>
      <c r="X1135">
        <v>5</v>
      </c>
      <c r="Y1135">
        <v>7.5</v>
      </c>
      <c r="Z1135">
        <v>11.5</v>
      </c>
      <c r="AA1135">
        <v>9.4</v>
      </c>
      <c r="AB1135">
        <v>6</v>
      </c>
      <c r="AC1135">
        <v>4.7</v>
      </c>
      <c r="AD1135">
        <v>4.5999999999999996</v>
      </c>
      <c r="AE1135">
        <v>3.9</v>
      </c>
      <c r="AF1135">
        <v>4.8</v>
      </c>
      <c r="AG1135">
        <v>7.2</v>
      </c>
      <c r="AH1135">
        <v>4.0999999999999996</v>
      </c>
      <c r="AI1135">
        <v>11.5</v>
      </c>
      <c r="AJ1135">
        <v>8.4</v>
      </c>
      <c r="AK1135">
        <v>5</v>
      </c>
      <c r="AL1135">
        <v>6.2</v>
      </c>
      <c r="AM1135">
        <v>14.9</v>
      </c>
      <c r="AN1135">
        <v>3.4</v>
      </c>
      <c r="AO1135">
        <v>7.4</v>
      </c>
      <c r="AP1135">
        <v>7.3</v>
      </c>
      <c r="AQ1135">
        <v>11.3</v>
      </c>
      <c r="AR1135">
        <v>5.5</v>
      </c>
      <c r="AS1135">
        <v>6.4</v>
      </c>
      <c r="AT1135">
        <v>7.2</v>
      </c>
      <c r="AU1135">
        <v>4.9000000000000004</v>
      </c>
      <c r="AV1135">
        <v>7.4</v>
      </c>
      <c r="AW1135">
        <v>8.4</v>
      </c>
      <c r="AX1135">
        <v>6.2</v>
      </c>
      <c r="AY1135">
        <v>10.9</v>
      </c>
      <c r="AZ1135">
        <v>10.199999999999999</v>
      </c>
      <c r="BA1135">
        <v>6.1</v>
      </c>
      <c r="BB1135">
        <v>8.6999999999999993</v>
      </c>
      <c r="BC1135">
        <v>6</v>
      </c>
      <c r="BD1135">
        <v>8</v>
      </c>
      <c r="BE1135">
        <v>7.9</v>
      </c>
      <c r="BF1135">
        <v>13.6</v>
      </c>
      <c r="BG1135">
        <v>5.6</v>
      </c>
      <c r="BH1135">
        <v>3.3</v>
      </c>
      <c r="BI1135">
        <v>11.6</v>
      </c>
      <c r="BJ1135">
        <v>8.4</v>
      </c>
      <c r="BK1135">
        <v>2.4</v>
      </c>
    </row>
    <row r="1136" spans="1:63" x14ac:dyDescent="0.25">
      <c r="A1136">
        <v>13</v>
      </c>
      <c r="B1136" s="1">
        <v>13128</v>
      </c>
      <c r="C1136" t="s">
        <v>10680</v>
      </c>
      <c r="D1136" t="s">
        <v>1904</v>
      </c>
      <c r="E1136">
        <v>3</v>
      </c>
      <c r="F1136" t="s">
        <v>13367</v>
      </c>
      <c r="G1136">
        <v>220104005</v>
      </c>
      <c r="H1136">
        <v>220104</v>
      </c>
      <c r="I1136" t="s">
        <v>13768</v>
      </c>
      <c r="J1136" t="s">
        <v>10393</v>
      </c>
      <c r="K1136">
        <v>3</v>
      </c>
      <c r="L1136">
        <v>7.5</v>
      </c>
      <c r="M1136">
        <v>4.8</v>
      </c>
      <c r="N1136">
        <v>4.7</v>
      </c>
      <c r="O1136">
        <v>6.7</v>
      </c>
      <c r="P1136">
        <v>4</v>
      </c>
      <c r="Q1136">
        <v>3.3</v>
      </c>
      <c r="R1136">
        <v>3.9</v>
      </c>
      <c r="S1136">
        <v>8.6999999999999993</v>
      </c>
      <c r="T1136">
        <v>1.6</v>
      </c>
      <c r="U1136">
        <v>4.9000000000000004</v>
      </c>
      <c r="V1136">
        <v>7.4</v>
      </c>
      <c r="W1136">
        <v>5</v>
      </c>
      <c r="X1136">
        <v>5</v>
      </c>
      <c r="Y1136">
        <v>7.5</v>
      </c>
      <c r="Z1136">
        <v>8.8000000000000007</v>
      </c>
      <c r="AA1136">
        <v>9.4</v>
      </c>
      <c r="AB1136">
        <v>5.4</v>
      </c>
      <c r="AC1136">
        <v>4</v>
      </c>
      <c r="AD1136">
        <v>4</v>
      </c>
      <c r="AE1136">
        <v>3.9</v>
      </c>
      <c r="AF1136">
        <v>4.8</v>
      </c>
      <c r="AG1136">
        <v>7.2</v>
      </c>
      <c r="AH1136">
        <v>4.0999999999999996</v>
      </c>
      <c r="AI1136">
        <v>11.5</v>
      </c>
      <c r="AJ1136">
        <v>8.4</v>
      </c>
      <c r="AK1136">
        <v>4.4000000000000004</v>
      </c>
      <c r="AL1136">
        <v>5.5</v>
      </c>
      <c r="AM1136">
        <v>12.9</v>
      </c>
      <c r="AN1136">
        <v>3.4</v>
      </c>
      <c r="AO1136">
        <v>7.4</v>
      </c>
      <c r="AP1136">
        <v>6.7</v>
      </c>
      <c r="AQ1136">
        <v>10.6</v>
      </c>
      <c r="AR1136">
        <v>3.9</v>
      </c>
      <c r="AS1136">
        <v>6.4</v>
      </c>
      <c r="AT1136">
        <v>5.6</v>
      </c>
      <c r="AU1136">
        <v>4.9000000000000004</v>
      </c>
      <c r="AV1136">
        <v>6.6</v>
      </c>
      <c r="AW1136">
        <v>8.4</v>
      </c>
      <c r="AX1136">
        <v>6.2</v>
      </c>
      <c r="AY1136">
        <v>10.3</v>
      </c>
      <c r="AZ1136">
        <v>7.5</v>
      </c>
      <c r="BA1136">
        <v>6.1</v>
      </c>
      <c r="BB1136">
        <v>7.4</v>
      </c>
      <c r="BC1136">
        <v>4.7</v>
      </c>
      <c r="BD1136">
        <v>8</v>
      </c>
      <c r="BE1136">
        <v>7.1</v>
      </c>
      <c r="BF1136">
        <v>13.6</v>
      </c>
      <c r="BG1136">
        <v>4.8</v>
      </c>
      <c r="BH1136">
        <v>2.5</v>
      </c>
      <c r="BI1136">
        <v>10</v>
      </c>
      <c r="BJ1136">
        <v>8.4</v>
      </c>
      <c r="BK1136">
        <v>1.6</v>
      </c>
    </row>
    <row r="1137" spans="1:63" x14ac:dyDescent="0.25">
      <c r="A1137">
        <v>13</v>
      </c>
      <c r="B1137" s="1">
        <v>13128</v>
      </c>
      <c r="C1137" t="s">
        <v>10680</v>
      </c>
      <c r="D1137" t="s">
        <v>1904</v>
      </c>
      <c r="E1137">
        <v>4</v>
      </c>
      <c r="F1137" t="s">
        <v>13369</v>
      </c>
      <c r="G1137">
        <v>220104005</v>
      </c>
      <c r="H1137">
        <v>220104</v>
      </c>
      <c r="I1137" t="s">
        <v>13768</v>
      </c>
      <c r="J1137" t="s">
        <v>10393</v>
      </c>
      <c r="K1137">
        <v>4</v>
      </c>
      <c r="L1137">
        <v>0</v>
      </c>
      <c r="M1137">
        <v>0.7</v>
      </c>
      <c r="N1137">
        <v>1.3</v>
      </c>
      <c r="O1137">
        <v>0</v>
      </c>
      <c r="P1137">
        <v>1</v>
      </c>
      <c r="Q1137">
        <v>0</v>
      </c>
      <c r="R1137">
        <v>0.8</v>
      </c>
      <c r="S1137">
        <v>0</v>
      </c>
      <c r="T1137">
        <v>0.8</v>
      </c>
      <c r="U1137">
        <v>0</v>
      </c>
      <c r="V1137">
        <v>1.6</v>
      </c>
      <c r="W1137">
        <v>0.8</v>
      </c>
      <c r="X1137">
        <v>0</v>
      </c>
      <c r="Y1137">
        <v>0</v>
      </c>
      <c r="Z1137">
        <v>2.7</v>
      </c>
      <c r="AA1137">
        <v>0</v>
      </c>
      <c r="AB1137">
        <v>0.7</v>
      </c>
      <c r="AC1137">
        <v>0.7</v>
      </c>
      <c r="AD1137">
        <v>0.7</v>
      </c>
      <c r="AE1137">
        <v>0</v>
      </c>
      <c r="AF1137">
        <v>0</v>
      </c>
      <c r="AG1137">
        <v>0</v>
      </c>
      <c r="AH1137">
        <v>0</v>
      </c>
      <c r="AI1137">
        <v>1</v>
      </c>
      <c r="AJ1137">
        <v>0</v>
      </c>
      <c r="AK1137">
        <v>0.6</v>
      </c>
      <c r="AL1137">
        <v>0.7</v>
      </c>
      <c r="AM1137">
        <v>2</v>
      </c>
      <c r="AN1137">
        <v>0</v>
      </c>
      <c r="AO1137">
        <v>0</v>
      </c>
      <c r="AP1137">
        <v>0.7</v>
      </c>
      <c r="AQ1137">
        <v>0.7</v>
      </c>
      <c r="AR1137">
        <v>1.6</v>
      </c>
      <c r="AS1137">
        <v>0</v>
      </c>
      <c r="AT1137">
        <v>1.6</v>
      </c>
      <c r="AU1137">
        <v>0</v>
      </c>
      <c r="AV1137">
        <v>0.8</v>
      </c>
      <c r="AW1137">
        <v>0</v>
      </c>
      <c r="AX1137">
        <v>0</v>
      </c>
      <c r="AY1137">
        <v>0.7</v>
      </c>
      <c r="AZ1137">
        <v>2.7</v>
      </c>
      <c r="BA1137">
        <v>0</v>
      </c>
      <c r="BB1137">
        <v>1.3</v>
      </c>
      <c r="BC1137">
        <v>1.3</v>
      </c>
      <c r="BD1137">
        <v>0</v>
      </c>
      <c r="BE1137">
        <v>0.8</v>
      </c>
      <c r="BF1137">
        <v>0</v>
      </c>
      <c r="BG1137">
        <v>0.8</v>
      </c>
      <c r="BH1137">
        <v>0.8</v>
      </c>
      <c r="BI1137">
        <v>1.7</v>
      </c>
      <c r="BJ1137">
        <v>0</v>
      </c>
      <c r="BK1137">
        <v>0.8</v>
      </c>
    </row>
    <row r="1138" spans="1:63" x14ac:dyDescent="0.25">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1</v>
      </c>
      <c r="Q1138">
        <v>0</v>
      </c>
      <c r="R1138">
        <v>1</v>
      </c>
      <c r="S1138">
        <v>0</v>
      </c>
      <c r="T1138">
        <v>0</v>
      </c>
      <c r="U1138">
        <v>0</v>
      </c>
      <c r="V1138">
        <v>1</v>
      </c>
      <c r="W1138">
        <v>1</v>
      </c>
      <c r="X1138">
        <v>0</v>
      </c>
      <c r="Y1138">
        <v>0</v>
      </c>
      <c r="Z1138">
        <v>1</v>
      </c>
      <c r="AA1138">
        <v>1</v>
      </c>
      <c r="AB1138">
        <v>0</v>
      </c>
      <c r="AC1138">
        <v>3</v>
      </c>
      <c r="AD1138">
        <v>0</v>
      </c>
      <c r="AE1138">
        <v>1</v>
      </c>
      <c r="AF1138">
        <v>0</v>
      </c>
      <c r="AG1138">
        <v>0</v>
      </c>
      <c r="AH1138">
        <v>0</v>
      </c>
      <c r="AI1138">
        <v>1</v>
      </c>
      <c r="AJ1138">
        <v>0</v>
      </c>
      <c r="AK1138">
        <v>1</v>
      </c>
      <c r="AL1138">
        <v>0</v>
      </c>
      <c r="AM1138">
        <v>1</v>
      </c>
      <c r="AN1138">
        <v>0</v>
      </c>
      <c r="AO1138">
        <v>0</v>
      </c>
      <c r="AP1138">
        <v>2</v>
      </c>
      <c r="AQ1138">
        <v>0</v>
      </c>
      <c r="AR1138">
        <v>0</v>
      </c>
      <c r="AS1138">
        <v>1.5</v>
      </c>
      <c r="AT1138">
        <v>0</v>
      </c>
      <c r="AU1138">
        <v>0</v>
      </c>
      <c r="AV1138">
        <v>1</v>
      </c>
      <c r="AW1138">
        <v>0</v>
      </c>
      <c r="AX1138">
        <v>1</v>
      </c>
      <c r="AY1138">
        <v>0</v>
      </c>
      <c r="AZ1138">
        <v>1</v>
      </c>
      <c r="BA1138">
        <v>0</v>
      </c>
      <c r="BB1138">
        <v>0</v>
      </c>
      <c r="BC1138">
        <v>1</v>
      </c>
      <c r="BD1138">
        <v>1</v>
      </c>
      <c r="BE1138">
        <v>0</v>
      </c>
      <c r="BF1138">
        <v>4.4000000000000004</v>
      </c>
      <c r="BG1138">
        <v>0</v>
      </c>
      <c r="BH1138">
        <v>0</v>
      </c>
      <c r="BI1138">
        <v>1.6</v>
      </c>
      <c r="BJ1138">
        <v>0</v>
      </c>
      <c r="BK1138">
        <v>0</v>
      </c>
    </row>
    <row r="1139" spans="1:63" x14ac:dyDescent="0.25">
      <c r="A1139">
        <v>13</v>
      </c>
      <c r="B1139" s="1">
        <v>13129</v>
      </c>
      <c r="C1139" t="s">
        <v>10680</v>
      </c>
      <c r="D1139" t="s">
        <v>1907</v>
      </c>
      <c r="E1139">
        <v>2</v>
      </c>
      <c r="F1139" t="s">
        <v>13769</v>
      </c>
      <c r="G1139">
        <v>220104005</v>
      </c>
      <c r="H1139">
        <v>220104</v>
      </c>
      <c r="I1139" t="s">
        <v>13768</v>
      </c>
      <c r="J1139" t="s">
        <v>10393</v>
      </c>
      <c r="K1139">
        <v>2</v>
      </c>
      <c r="L1139">
        <v>6.9</v>
      </c>
      <c r="M1139">
        <v>4</v>
      </c>
      <c r="N1139">
        <v>0</v>
      </c>
      <c r="O1139">
        <v>4</v>
      </c>
      <c r="P1139">
        <v>5</v>
      </c>
      <c r="Q1139">
        <v>7</v>
      </c>
      <c r="R1139">
        <v>8.3000000000000007</v>
      </c>
      <c r="S1139">
        <v>4.3</v>
      </c>
      <c r="T1139">
        <v>2.9</v>
      </c>
      <c r="U1139">
        <v>4.5999999999999996</v>
      </c>
      <c r="V1139">
        <v>7.8</v>
      </c>
      <c r="W1139">
        <v>12.9</v>
      </c>
      <c r="X1139">
        <v>4.8</v>
      </c>
      <c r="Y1139">
        <v>2</v>
      </c>
      <c r="Z1139">
        <v>4.9000000000000004</v>
      </c>
      <c r="AA1139">
        <v>6.9</v>
      </c>
      <c r="AB1139">
        <v>8</v>
      </c>
      <c r="AC1139">
        <v>5</v>
      </c>
      <c r="AD1139">
        <v>4</v>
      </c>
      <c r="AE1139">
        <v>1.4</v>
      </c>
      <c r="AF1139">
        <v>4.3</v>
      </c>
      <c r="AG1139">
        <v>8.9</v>
      </c>
      <c r="AH1139">
        <v>3.1</v>
      </c>
      <c r="AI1139">
        <v>4.7</v>
      </c>
      <c r="AJ1139">
        <v>6.5</v>
      </c>
      <c r="AK1139">
        <v>2.9</v>
      </c>
      <c r="AL1139">
        <v>2.9</v>
      </c>
      <c r="AM1139">
        <v>2</v>
      </c>
      <c r="AN1139">
        <v>3</v>
      </c>
      <c r="AO1139">
        <v>2</v>
      </c>
      <c r="AP1139">
        <v>4</v>
      </c>
      <c r="AQ1139">
        <v>4</v>
      </c>
      <c r="AR1139">
        <v>2.8</v>
      </c>
      <c r="AS1139">
        <v>5.8</v>
      </c>
      <c r="AT1139">
        <v>1.5</v>
      </c>
      <c r="AU1139">
        <v>6.2</v>
      </c>
      <c r="AV1139">
        <v>6.4</v>
      </c>
      <c r="AW1139">
        <v>4.9000000000000004</v>
      </c>
      <c r="AX1139">
        <v>10.6</v>
      </c>
      <c r="AY1139">
        <v>2.9</v>
      </c>
      <c r="AZ1139">
        <v>2</v>
      </c>
      <c r="BA1139">
        <v>2</v>
      </c>
      <c r="BB1139">
        <v>5</v>
      </c>
      <c r="BC1139">
        <v>7</v>
      </c>
      <c r="BD1139">
        <v>7</v>
      </c>
      <c r="BE1139">
        <v>7.1</v>
      </c>
      <c r="BF1139">
        <v>8.8000000000000007</v>
      </c>
      <c r="BG1139">
        <v>0</v>
      </c>
      <c r="BH1139">
        <v>1.6</v>
      </c>
      <c r="BI1139">
        <v>8</v>
      </c>
      <c r="BJ1139">
        <v>11.6</v>
      </c>
      <c r="BK1139">
        <v>2.9</v>
      </c>
    </row>
    <row r="1140" spans="1:63" x14ac:dyDescent="0.25">
      <c r="A1140">
        <v>13</v>
      </c>
      <c r="B1140" s="1">
        <v>13129</v>
      </c>
      <c r="C1140" t="s">
        <v>10680</v>
      </c>
      <c r="D1140" t="s">
        <v>1907</v>
      </c>
      <c r="E1140">
        <v>3</v>
      </c>
      <c r="F1140" t="s">
        <v>13367</v>
      </c>
      <c r="G1140">
        <v>220104005</v>
      </c>
      <c r="H1140">
        <v>220104</v>
      </c>
      <c r="I1140" t="s">
        <v>13768</v>
      </c>
      <c r="J1140" t="s">
        <v>10393</v>
      </c>
      <c r="K1140">
        <v>3</v>
      </c>
      <c r="L1140">
        <v>5.9</v>
      </c>
      <c r="M1140">
        <v>3</v>
      </c>
      <c r="N1140">
        <v>0</v>
      </c>
      <c r="O1140">
        <v>2</v>
      </c>
      <c r="P1140">
        <v>5</v>
      </c>
      <c r="Q1140">
        <v>7</v>
      </c>
      <c r="R1140">
        <v>7</v>
      </c>
      <c r="S1140">
        <v>4.3</v>
      </c>
      <c r="T1140">
        <v>2.9</v>
      </c>
      <c r="U1140">
        <v>4.5999999999999996</v>
      </c>
      <c r="V1140">
        <v>7.8</v>
      </c>
      <c r="W1140">
        <v>11.3</v>
      </c>
      <c r="X1140">
        <v>4.8</v>
      </c>
      <c r="Y1140">
        <v>2</v>
      </c>
      <c r="Z1140">
        <v>4</v>
      </c>
      <c r="AA1140">
        <v>6</v>
      </c>
      <c r="AB1140">
        <v>8</v>
      </c>
      <c r="AC1140">
        <v>4</v>
      </c>
      <c r="AD1140">
        <v>4</v>
      </c>
      <c r="AE1140">
        <v>0</v>
      </c>
      <c r="AF1140">
        <v>4.3</v>
      </c>
      <c r="AG1140">
        <v>8.9</v>
      </c>
      <c r="AH1140">
        <v>3.1</v>
      </c>
      <c r="AI1140">
        <v>4.7</v>
      </c>
      <c r="AJ1140">
        <v>6.5</v>
      </c>
      <c r="AK1140">
        <v>1.9</v>
      </c>
      <c r="AL1140">
        <v>2.9</v>
      </c>
      <c r="AM1140">
        <v>1</v>
      </c>
      <c r="AN1140">
        <v>3</v>
      </c>
      <c r="AO1140">
        <v>2</v>
      </c>
      <c r="AP1140">
        <v>2</v>
      </c>
      <c r="AQ1140">
        <v>4</v>
      </c>
      <c r="AR1140">
        <v>2.8</v>
      </c>
      <c r="AS1140">
        <v>4.4000000000000004</v>
      </c>
      <c r="AT1140">
        <v>1.5</v>
      </c>
      <c r="AU1140">
        <v>6.2</v>
      </c>
      <c r="AV1140">
        <v>6.4</v>
      </c>
      <c r="AW1140">
        <v>4.9000000000000004</v>
      </c>
      <c r="AX1140">
        <v>9.6999999999999993</v>
      </c>
      <c r="AY1140">
        <v>2.9</v>
      </c>
      <c r="AZ1140">
        <v>1</v>
      </c>
      <c r="BA1140">
        <v>2</v>
      </c>
      <c r="BB1140">
        <v>5</v>
      </c>
      <c r="BC1140">
        <v>6</v>
      </c>
      <c r="BD1140">
        <v>6</v>
      </c>
      <c r="BE1140">
        <v>7.1</v>
      </c>
      <c r="BF1140">
        <v>4.4000000000000004</v>
      </c>
      <c r="BG1140">
        <v>0</v>
      </c>
      <c r="BH1140">
        <v>1.6</v>
      </c>
      <c r="BI1140">
        <v>6.4</v>
      </c>
      <c r="BJ1140">
        <v>11.6</v>
      </c>
      <c r="BK1140">
        <v>2.9</v>
      </c>
    </row>
    <row r="1141" spans="1:63" x14ac:dyDescent="0.25">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1</v>
      </c>
      <c r="Q1141">
        <v>0</v>
      </c>
      <c r="R1141">
        <v>1.4</v>
      </c>
      <c r="S1141">
        <v>0</v>
      </c>
      <c r="T1141">
        <v>0</v>
      </c>
      <c r="U1141">
        <v>0</v>
      </c>
      <c r="V1141">
        <v>1</v>
      </c>
      <c r="W1141">
        <v>1.6</v>
      </c>
      <c r="X1141">
        <v>0</v>
      </c>
      <c r="Y1141">
        <v>0</v>
      </c>
      <c r="Z1141">
        <v>1</v>
      </c>
      <c r="AA1141">
        <v>1</v>
      </c>
      <c r="AB1141">
        <v>0</v>
      </c>
      <c r="AC1141">
        <v>1</v>
      </c>
      <c r="AD1141">
        <v>0</v>
      </c>
      <c r="AE1141">
        <v>1.4</v>
      </c>
      <c r="AF1141">
        <v>0</v>
      </c>
      <c r="AG1141">
        <v>0</v>
      </c>
      <c r="AH1141">
        <v>0</v>
      </c>
      <c r="AI1141">
        <v>1</v>
      </c>
      <c r="AJ1141">
        <v>0</v>
      </c>
      <c r="AK1141">
        <v>1</v>
      </c>
      <c r="AL1141">
        <v>0</v>
      </c>
      <c r="AM1141">
        <v>1</v>
      </c>
      <c r="AN1141">
        <v>0</v>
      </c>
      <c r="AO1141">
        <v>0</v>
      </c>
      <c r="AP1141">
        <v>2</v>
      </c>
      <c r="AQ1141">
        <v>0</v>
      </c>
      <c r="AR1141">
        <v>0</v>
      </c>
      <c r="AS1141">
        <v>1.5</v>
      </c>
      <c r="AT1141">
        <v>0</v>
      </c>
      <c r="AU1141">
        <v>0</v>
      </c>
      <c r="AV1141">
        <v>1</v>
      </c>
      <c r="AW1141">
        <v>0</v>
      </c>
      <c r="AX1141">
        <v>1</v>
      </c>
      <c r="AY1141">
        <v>0</v>
      </c>
      <c r="AZ1141">
        <v>1</v>
      </c>
      <c r="BA1141">
        <v>0</v>
      </c>
      <c r="BB1141">
        <v>0</v>
      </c>
      <c r="BC1141">
        <v>1</v>
      </c>
      <c r="BD1141">
        <v>1</v>
      </c>
      <c r="BE1141">
        <v>0</v>
      </c>
      <c r="BF1141">
        <v>4.4000000000000004</v>
      </c>
      <c r="BG1141">
        <v>0</v>
      </c>
      <c r="BH1141">
        <v>0</v>
      </c>
      <c r="BI1141">
        <v>1.6</v>
      </c>
      <c r="BJ1141">
        <v>0</v>
      </c>
      <c r="BK1141">
        <v>0</v>
      </c>
    </row>
    <row r="1142" spans="1:63" x14ac:dyDescent="0.25">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0.9</v>
      </c>
      <c r="U1142">
        <v>0</v>
      </c>
      <c r="V1142">
        <v>0.8</v>
      </c>
      <c r="W1142">
        <v>0</v>
      </c>
      <c r="X1142">
        <v>0.8</v>
      </c>
      <c r="Y1142">
        <v>1.1000000000000001</v>
      </c>
      <c r="Z1142">
        <v>0</v>
      </c>
      <c r="AA1142">
        <v>0</v>
      </c>
      <c r="AB1142">
        <v>0</v>
      </c>
      <c r="AC1142">
        <v>1</v>
      </c>
      <c r="AD1142">
        <v>0</v>
      </c>
      <c r="AE1142">
        <v>0.9</v>
      </c>
      <c r="AF1142">
        <v>0</v>
      </c>
      <c r="AG1142">
        <v>0</v>
      </c>
      <c r="AH1142">
        <v>0</v>
      </c>
      <c r="AI1142">
        <v>1</v>
      </c>
      <c r="AJ1142">
        <v>0</v>
      </c>
      <c r="AK1142">
        <v>0</v>
      </c>
      <c r="AL1142">
        <v>0</v>
      </c>
      <c r="AM1142">
        <v>0</v>
      </c>
      <c r="AN1142">
        <v>0</v>
      </c>
      <c r="AO1142">
        <v>0</v>
      </c>
      <c r="AP1142">
        <v>1</v>
      </c>
      <c r="AQ1142">
        <v>1</v>
      </c>
      <c r="AR1142">
        <v>3</v>
      </c>
      <c r="AS1142">
        <v>1.5</v>
      </c>
      <c r="AT1142">
        <v>1.5</v>
      </c>
      <c r="AU1142">
        <v>0</v>
      </c>
      <c r="AV1142">
        <v>1</v>
      </c>
      <c r="AW1142">
        <v>0</v>
      </c>
      <c r="AX1142">
        <v>0.8</v>
      </c>
      <c r="AY1142">
        <v>2.2000000000000002</v>
      </c>
      <c r="AZ1142">
        <v>0</v>
      </c>
      <c r="BA1142">
        <v>0</v>
      </c>
      <c r="BB1142">
        <v>1</v>
      </c>
      <c r="BC1142">
        <v>1</v>
      </c>
      <c r="BD1142">
        <v>0</v>
      </c>
      <c r="BE1142">
        <v>3</v>
      </c>
      <c r="BF1142">
        <v>0</v>
      </c>
      <c r="BG1142">
        <v>0</v>
      </c>
      <c r="BH1142">
        <v>0</v>
      </c>
      <c r="BI1142">
        <v>1.6</v>
      </c>
      <c r="BJ1142">
        <v>3.3</v>
      </c>
      <c r="BK1142">
        <v>1.5</v>
      </c>
    </row>
    <row r="1143" spans="1:63" x14ac:dyDescent="0.25">
      <c r="A1143">
        <v>13</v>
      </c>
      <c r="B1143" s="1">
        <v>13130</v>
      </c>
      <c r="C1143" t="s">
        <v>10680</v>
      </c>
      <c r="D1143" t="s">
        <v>1029</v>
      </c>
      <c r="E1143">
        <v>2</v>
      </c>
      <c r="F1143" t="s">
        <v>13769</v>
      </c>
      <c r="G1143">
        <v>220104005</v>
      </c>
      <c r="H1143">
        <v>220104</v>
      </c>
      <c r="I1143" t="s">
        <v>13768</v>
      </c>
      <c r="J1143" t="s">
        <v>10393</v>
      </c>
      <c r="K1143">
        <v>2</v>
      </c>
      <c r="L1143">
        <v>6.5</v>
      </c>
      <c r="M1143">
        <v>6.3</v>
      </c>
      <c r="N1143">
        <v>6.2</v>
      </c>
      <c r="O1143">
        <v>4</v>
      </c>
      <c r="P1143">
        <v>3.9</v>
      </c>
      <c r="Q1143">
        <v>1.9</v>
      </c>
      <c r="R1143">
        <v>5.9</v>
      </c>
      <c r="S1143">
        <v>4.5</v>
      </c>
      <c r="T1143">
        <v>1.5</v>
      </c>
      <c r="U1143">
        <v>4.5999999999999996</v>
      </c>
      <c r="V1143">
        <v>6.3</v>
      </c>
      <c r="W1143">
        <v>4.8</v>
      </c>
      <c r="X1143">
        <v>4.5</v>
      </c>
      <c r="Y1143">
        <v>6.5</v>
      </c>
      <c r="Z1143">
        <v>5.3</v>
      </c>
      <c r="AA1143">
        <v>2.1</v>
      </c>
      <c r="AB1143">
        <v>3</v>
      </c>
      <c r="AC1143">
        <v>4.9000000000000004</v>
      </c>
      <c r="AD1143">
        <v>4.8</v>
      </c>
      <c r="AE1143">
        <v>5.9</v>
      </c>
      <c r="AF1143">
        <v>10.5</v>
      </c>
      <c r="AG1143">
        <v>4.5999999999999996</v>
      </c>
      <c r="AH1143">
        <v>0</v>
      </c>
      <c r="AI1143">
        <v>1</v>
      </c>
      <c r="AJ1143">
        <v>3.2</v>
      </c>
      <c r="AK1143">
        <v>3</v>
      </c>
      <c r="AL1143">
        <v>6.5</v>
      </c>
      <c r="AM1143">
        <v>5.3</v>
      </c>
      <c r="AN1143">
        <v>1</v>
      </c>
      <c r="AO1143">
        <v>3</v>
      </c>
      <c r="AP1143">
        <v>3</v>
      </c>
      <c r="AQ1143">
        <v>2.9</v>
      </c>
      <c r="AR1143">
        <v>7.4</v>
      </c>
      <c r="AS1143">
        <v>1.5</v>
      </c>
      <c r="AT1143">
        <v>7.6</v>
      </c>
      <c r="AU1143">
        <v>4.7</v>
      </c>
      <c r="AV1143">
        <v>12.7</v>
      </c>
      <c r="AW1143">
        <v>13</v>
      </c>
      <c r="AX1143">
        <v>6.8</v>
      </c>
      <c r="AY1143">
        <v>3.2</v>
      </c>
      <c r="AZ1143">
        <v>5.3</v>
      </c>
      <c r="BA1143">
        <v>1</v>
      </c>
      <c r="BB1143">
        <v>4</v>
      </c>
      <c r="BC1143">
        <v>1</v>
      </c>
      <c r="BD1143">
        <v>2.9</v>
      </c>
      <c r="BE1143">
        <v>11.9</v>
      </c>
      <c r="BF1143">
        <v>6</v>
      </c>
      <c r="BG1143">
        <v>0</v>
      </c>
      <c r="BH1143">
        <v>7.8</v>
      </c>
      <c r="BI1143">
        <v>6.4</v>
      </c>
      <c r="BJ1143">
        <v>29.3</v>
      </c>
      <c r="BK1143">
        <v>1.5</v>
      </c>
    </row>
    <row r="1144" spans="1:63" x14ac:dyDescent="0.25">
      <c r="A1144">
        <v>13</v>
      </c>
      <c r="B1144" s="1">
        <v>13130</v>
      </c>
      <c r="C1144" t="s">
        <v>10680</v>
      </c>
      <c r="D1144" t="s">
        <v>1029</v>
      </c>
      <c r="E1144">
        <v>3</v>
      </c>
      <c r="F1144" t="s">
        <v>13367</v>
      </c>
      <c r="G1144">
        <v>220104005</v>
      </c>
      <c r="H1144">
        <v>220104</v>
      </c>
      <c r="I1144" t="s">
        <v>13768</v>
      </c>
      <c r="J1144" t="s">
        <v>10393</v>
      </c>
      <c r="K1144">
        <v>3</v>
      </c>
      <c r="L1144">
        <v>6.5</v>
      </c>
      <c r="M1144">
        <v>6.3</v>
      </c>
      <c r="N1144">
        <v>5.2</v>
      </c>
      <c r="O1144">
        <v>4</v>
      </c>
      <c r="P1144">
        <v>1</v>
      </c>
      <c r="Q1144">
        <v>1.9</v>
      </c>
      <c r="R1144">
        <v>5.9</v>
      </c>
      <c r="S1144">
        <v>4.5</v>
      </c>
      <c r="T1144">
        <v>0</v>
      </c>
      <c r="U1144">
        <v>4.5999999999999996</v>
      </c>
      <c r="V1144">
        <v>4.7</v>
      </c>
      <c r="W1144">
        <v>4.8</v>
      </c>
      <c r="X1144">
        <v>3.8</v>
      </c>
      <c r="Y1144">
        <v>5.4</v>
      </c>
      <c r="Z1144">
        <v>5.3</v>
      </c>
      <c r="AA1144">
        <v>2.1</v>
      </c>
      <c r="AB1144">
        <v>3</v>
      </c>
      <c r="AC1144">
        <v>4.9000000000000004</v>
      </c>
      <c r="AD1144">
        <v>4.8</v>
      </c>
      <c r="AE1144">
        <v>4.4000000000000004</v>
      </c>
      <c r="AF1144">
        <v>10.5</v>
      </c>
      <c r="AG1144">
        <v>4.5999999999999996</v>
      </c>
      <c r="AH1144">
        <v>0</v>
      </c>
      <c r="AI1144">
        <v>1</v>
      </c>
      <c r="AJ1144">
        <v>3.2</v>
      </c>
      <c r="AK1144">
        <v>3</v>
      </c>
      <c r="AL1144">
        <v>6.5</v>
      </c>
      <c r="AM1144">
        <v>5.3</v>
      </c>
      <c r="AN1144">
        <v>1</v>
      </c>
      <c r="AO1144">
        <v>3</v>
      </c>
      <c r="AP1144">
        <v>3</v>
      </c>
      <c r="AQ1144">
        <v>1.9</v>
      </c>
      <c r="AR1144">
        <v>4.4000000000000004</v>
      </c>
      <c r="AS1144">
        <v>0</v>
      </c>
      <c r="AT1144">
        <v>6.1</v>
      </c>
      <c r="AU1144">
        <v>4.7</v>
      </c>
      <c r="AV1144">
        <v>12.7</v>
      </c>
      <c r="AW1144">
        <v>13</v>
      </c>
      <c r="AX1144">
        <v>6</v>
      </c>
      <c r="AY1144">
        <v>1.1000000000000001</v>
      </c>
      <c r="AZ1144">
        <v>5.3</v>
      </c>
      <c r="BA1144">
        <v>1</v>
      </c>
      <c r="BB1144">
        <v>3</v>
      </c>
      <c r="BC1144">
        <v>1</v>
      </c>
      <c r="BD1144">
        <v>2.9</v>
      </c>
      <c r="BE1144">
        <v>8.9</v>
      </c>
      <c r="BF1144">
        <v>6</v>
      </c>
      <c r="BG1144">
        <v>0</v>
      </c>
      <c r="BH1144">
        <v>7.8</v>
      </c>
      <c r="BI1144">
        <v>4.8</v>
      </c>
      <c r="BJ1144">
        <v>26.1</v>
      </c>
      <c r="BK1144">
        <v>0</v>
      </c>
    </row>
    <row r="1145" spans="1:63" x14ac:dyDescent="0.25">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1.5</v>
      </c>
      <c r="U1145">
        <v>0</v>
      </c>
      <c r="V1145">
        <v>1.6</v>
      </c>
      <c r="W1145">
        <v>0</v>
      </c>
      <c r="X1145">
        <v>0.8</v>
      </c>
      <c r="Y1145">
        <v>1.1000000000000001</v>
      </c>
      <c r="Z1145">
        <v>0</v>
      </c>
      <c r="AA1145">
        <v>0</v>
      </c>
      <c r="AB1145">
        <v>0</v>
      </c>
      <c r="AC1145">
        <v>1</v>
      </c>
      <c r="AD1145">
        <v>0</v>
      </c>
      <c r="AE1145">
        <v>1.5</v>
      </c>
      <c r="AF1145">
        <v>0</v>
      </c>
      <c r="AG1145">
        <v>0</v>
      </c>
      <c r="AH1145">
        <v>0</v>
      </c>
      <c r="AI1145">
        <v>1</v>
      </c>
      <c r="AJ1145">
        <v>0</v>
      </c>
      <c r="AK1145">
        <v>0</v>
      </c>
      <c r="AL1145">
        <v>0</v>
      </c>
      <c r="AM1145">
        <v>0</v>
      </c>
      <c r="AN1145">
        <v>0</v>
      </c>
      <c r="AO1145">
        <v>0</v>
      </c>
      <c r="AP1145">
        <v>1</v>
      </c>
      <c r="AQ1145">
        <v>1</v>
      </c>
      <c r="AR1145">
        <v>3</v>
      </c>
      <c r="AS1145">
        <v>1.5</v>
      </c>
      <c r="AT1145">
        <v>1.5</v>
      </c>
      <c r="AU1145">
        <v>0</v>
      </c>
      <c r="AV1145">
        <v>1</v>
      </c>
      <c r="AW1145">
        <v>0</v>
      </c>
      <c r="AX1145">
        <v>0.8</v>
      </c>
      <c r="AY1145">
        <v>2.2000000000000002</v>
      </c>
      <c r="AZ1145">
        <v>0</v>
      </c>
      <c r="BA1145">
        <v>0</v>
      </c>
      <c r="BB1145">
        <v>1</v>
      </c>
      <c r="BC1145">
        <v>1</v>
      </c>
      <c r="BD1145">
        <v>0</v>
      </c>
      <c r="BE1145">
        <v>3</v>
      </c>
      <c r="BF1145">
        <v>0</v>
      </c>
      <c r="BG1145">
        <v>0</v>
      </c>
      <c r="BH1145">
        <v>0</v>
      </c>
      <c r="BI1145">
        <v>1.6</v>
      </c>
      <c r="BJ1145">
        <v>3.3</v>
      </c>
      <c r="BK1145">
        <v>1.5</v>
      </c>
    </row>
    <row r="1146" spans="1:63" x14ac:dyDescent="0.25">
      <c r="A1146">
        <v>13</v>
      </c>
      <c r="B1146" s="1">
        <v>13131</v>
      </c>
      <c r="C1146" t="s">
        <v>10680</v>
      </c>
      <c r="D1146" t="s">
        <v>1912</v>
      </c>
      <c r="E1146">
        <v>1</v>
      </c>
      <c r="F1146" t="s">
        <v>13767</v>
      </c>
      <c r="G1146">
        <v>220104005</v>
      </c>
      <c r="H1146">
        <v>220104</v>
      </c>
      <c r="I1146" t="s">
        <v>13768</v>
      </c>
      <c r="J1146" t="s">
        <v>10393</v>
      </c>
      <c r="K1146">
        <v>1</v>
      </c>
      <c r="L1146">
        <v>1.1000000000000001</v>
      </c>
      <c r="M1146">
        <v>0</v>
      </c>
      <c r="N1146">
        <v>0</v>
      </c>
      <c r="O1146">
        <v>1.1000000000000001</v>
      </c>
      <c r="P1146">
        <v>1</v>
      </c>
      <c r="Q1146">
        <v>1.1000000000000001</v>
      </c>
      <c r="R1146">
        <v>0</v>
      </c>
      <c r="S1146">
        <v>0</v>
      </c>
      <c r="T1146">
        <v>0</v>
      </c>
      <c r="U1146">
        <v>0</v>
      </c>
      <c r="V1146">
        <v>1</v>
      </c>
      <c r="W1146">
        <v>0</v>
      </c>
      <c r="X1146">
        <v>1.2</v>
      </c>
      <c r="Y1146">
        <v>0</v>
      </c>
      <c r="Z1146">
        <v>2.1</v>
      </c>
      <c r="AA1146">
        <v>0</v>
      </c>
      <c r="AB1146">
        <v>0</v>
      </c>
      <c r="AC1146">
        <v>3.3</v>
      </c>
      <c r="AD1146">
        <v>0</v>
      </c>
      <c r="AE1146">
        <v>0</v>
      </c>
      <c r="AF1146">
        <v>1.1000000000000001</v>
      </c>
      <c r="AG1146">
        <v>0</v>
      </c>
      <c r="AH1146">
        <v>0</v>
      </c>
      <c r="AI1146">
        <v>1</v>
      </c>
      <c r="AJ1146">
        <v>0</v>
      </c>
      <c r="AK1146">
        <v>0</v>
      </c>
      <c r="AL1146">
        <v>1.1000000000000001</v>
      </c>
      <c r="AM1146">
        <v>1.1000000000000001</v>
      </c>
      <c r="AN1146">
        <v>0</v>
      </c>
      <c r="AO1146">
        <v>0</v>
      </c>
      <c r="AP1146">
        <v>1</v>
      </c>
      <c r="AQ1146">
        <v>0</v>
      </c>
      <c r="AR1146">
        <v>0</v>
      </c>
      <c r="AS1146">
        <v>0</v>
      </c>
      <c r="AT1146">
        <v>0</v>
      </c>
      <c r="AU1146">
        <v>0</v>
      </c>
      <c r="AV1146">
        <v>1</v>
      </c>
      <c r="AW1146">
        <v>0</v>
      </c>
      <c r="AX1146">
        <v>1.2</v>
      </c>
      <c r="AY1146">
        <v>1.1000000000000001</v>
      </c>
      <c r="AZ1146">
        <v>1.1000000000000001</v>
      </c>
      <c r="BA1146">
        <v>3.2</v>
      </c>
      <c r="BB1146">
        <v>1.1000000000000001</v>
      </c>
      <c r="BC1146">
        <v>1.1000000000000001</v>
      </c>
      <c r="BD1146">
        <v>2.2000000000000002</v>
      </c>
      <c r="BE1146">
        <v>0</v>
      </c>
      <c r="BF1146">
        <v>1.3</v>
      </c>
      <c r="BG1146">
        <v>0</v>
      </c>
      <c r="BH1146">
        <v>1.3</v>
      </c>
      <c r="BI1146">
        <v>1</v>
      </c>
      <c r="BJ1146">
        <v>0</v>
      </c>
      <c r="BK1146">
        <v>0</v>
      </c>
    </row>
    <row r="1147" spans="1:63" x14ac:dyDescent="0.25">
      <c r="A1147">
        <v>13</v>
      </c>
      <c r="B1147" s="1">
        <v>13131</v>
      </c>
      <c r="C1147" t="s">
        <v>10680</v>
      </c>
      <c r="D1147" t="s">
        <v>1912</v>
      </c>
      <c r="E1147">
        <v>2</v>
      </c>
      <c r="F1147" t="s">
        <v>13769</v>
      </c>
      <c r="G1147">
        <v>220104005</v>
      </c>
      <c r="H1147">
        <v>220104</v>
      </c>
      <c r="I1147" t="s">
        <v>13768</v>
      </c>
      <c r="J1147" t="s">
        <v>10393</v>
      </c>
      <c r="K1147">
        <v>2</v>
      </c>
      <c r="L1147">
        <v>4.2</v>
      </c>
      <c r="M1147">
        <v>5.3</v>
      </c>
      <c r="N1147">
        <v>5.4</v>
      </c>
      <c r="O1147">
        <v>3.3</v>
      </c>
      <c r="P1147">
        <v>11</v>
      </c>
      <c r="Q1147">
        <v>3.3</v>
      </c>
      <c r="R1147">
        <v>6.2</v>
      </c>
      <c r="S1147">
        <v>11.5</v>
      </c>
      <c r="T1147">
        <v>3.9</v>
      </c>
      <c r="U1147">
        <v>1.3</v>
      </c>
      <c r="V1147">
        <v>2.7</v>
      </c>
      <c r="W1147">
        <v>5.5</v>
      </c>
      <c r="X1147">
        <v>9.1999999999999993</v>
      </c>
      <c r="Y1147">
        <v>6.3</v>
      </c>
      <c r="Z1147">
        <v>6.4</v>
      </c>
      <c r="AA1147">
        <v>2.2000000000000002</v>
      </c>
      <c r="AB1147">
        <v>5.4</v>
      </c>
      <c r="AC1147">
        <v>6.6</v>
      </c>
      <c r="AD1147">
        <v>4.4000000000000004</v>
      </c>
      <c r="AE1147">
        <v>5</v>
      </c>
      <c r="AF1147">
        <v>5.0999999999999996</v>
      </c>
      <c r="AG1147">
        <v>1.3</v>
      </c>
      <c r="AH1147">
        <v>5.3</v>
      </c>
      <c r="AI1147">
        <v>6.8</v>
      </c>
      <c r="AJ1147">
        <v>12.6</v>
      </c>
      <c r="AK1147">
        <v>1.2</v>
      </c>
      <c r="AL1147">
        <v>10.6</v>
      </c>
      <c r="AM1147">
        <v>8.5</v>
      </c>
      <c r="AN1147">
        <v>1.1000000000000001</v>
      </c>
      <c r="AO1147">
        <v>1.1000000000000001</v>
      </c>
      <c r="AP1147">
        <v>1.1000000000000001</v>
      </c>
      <c r="AQ1147">
        <v>5.6</v>
      </c>
      <c r="AR1147">
        <v>5</v>
      </c>
      <c r="AS1147">
        <v>0</v>
      </c>
      <c r="AT1147">
        <v>3.9</v>
      </c>
      <c r="AU1147">
        <v>6.7</v>
      </c>
      <c r="AV1147">
        <v>6.8</v>
      </c>
      <c r="AW1147">
        <v>2.8</v>
      </c>
      <c r="AX1147">
        <v>4.5999999999999996</v>
      </c>
      <c r="AY1147">
        <v>5.3</v>
      </c>
      <c r="AZ1147">
        <v>3.2</v>
      </c>
      <c r="BA1147">
        <v>6.5</v>
      </c>
      <c r="BB1147">
        <v>4.4000000000000004</v>
      </c>
      <c r="BC1147">
        <v>6.6</v>
      </c>
      <c r="BD1147">
        <v>8.9</v>
      </c>
      <c r="BE1147">
        <v>7.6</v>
      </c>
      <c r="BF1147">
        <v>6.5</v>
      </c>
      <c r="BG1147">
        <v>4</v>
      </c>
      <c r="BH1147">
        <v>4</v>
      </c>
      <c r="BI1147">
        <v>8.3000000000000007</v>
      </c>
      <c r="BJ1147">
        <v>5.7</v>
      </c>
      <c r="BK1147">
        <v>3.9</v>
      </c>
    </row>
    <row r="1148" spans="1:63" x14ac:dyDescent="0.25">
      <c r="A1148">
        <v>13</v>
      </c>
      <c r="B1148" s="1">
        <v>13131</v>
      </c>
      <c r="C1148" t="s">
        <v>10680</v>
      </c>
      <c r="D1148" t="s">
        <v>1912</v>
      </c>
      <c r="E1148">
        <v>3</v>
      </c>
      <c r="F1148" t="s">
        <v>13367</v>
      </c>
      <c r="G1148">
        <v>220104005</v>
      </c>
      <c r="H1148">
        <v>220104</v>
      </c>
      <c r="I1148" t="s">
        <v>13768</v>
      </c>
      <c r="J1148" t="s">
        <v>10393</v>
      </c>
      <c r="K1148">
        <v>3</v>
      </c>
      <c r="L1148">
        <v>3.2</v>
      </c>
      <c r="M1148">
        <v>5.3</v>
      </c>
      <c r="N1148">
        <v>5.4</v>
      </c>
      <c r="O1148">
        <v>2.2000000000000002</v>
      </c>
      <c r="P1148">
        <v>11</v>
      </c>
      <c r="Q1148">
        <v>2.2000000000000002</v>
      </c>
      <c r="R1148">
        <v>6.2</v>
      </c>
      <c r="S1148">
        <v>11.5</v>
      </c>
      <c r="T1148">
        <v>3.9</v>
      </c>
      <c r="U1148">
        <v>1.3</v>
      </c>
      <c r="V1148">
        <v>2.7</v>
      </c>
      <c r="W1148">
        <v>5.5</v>
      </c>
      <c r="X1148">
        <v>8.1</v>
      </c>
      <c r="Y1148">
        <v>6.3</v>
      </c>
      <c r="Z1148">
        <v>5.3</v>
      </c>
      <c r="AA1148">
        <v>2.2000000000000002</v>
      </c>
      <c r="AB1148">
        <v>5.4</v>
      </c>
      <c r="AC1148">
        <v>4.4000000000000004</v>
      </c>
      <c r="AD1148">
        <v>4.4000000000000004</v>
      </c>
      <c r="AE1148">
        <v>5</v>
      </c>
      <c r="AF1148">
        <v>3.8</v>
      </c>
      <c r="AG1148">
        <v>1.3</v>
      </c>
      <c r="AH1148">
        <v>5.3</v>
      </c>
      <c r="AI1148">
        <v>6.8</v>
      </c>
      <c r="AJ1148">
        <v>12.6</v>
      </c>
      <c r="AK1148">
        <v>1.2</v>
      </c>
      <c r="AL1148">
        <v>9.5</v>
      </c>
      <c r="AM1148">
        <v>7.5</v>
      </c>
      <c r="AN1148">
        <v>1.1000000000000001</v>
      </c>
      <c r="AO1148">
        <v>1.1000000000000001</v>
      </c>
      <c r="AP1148">
        <v>1.1000000000000001</v>
      </c>
      <c r="AQ1148">
        <v>5.6</v>
      </c>
      <c r="AR1148">
        <v>5</v>
      </c>
      <c r="AS1148">
        <v>0</v>
      </c>
      <c r="AT1148">
        <v>3.9</v>
      </c>
      <c r="AU1148">
        <v>6.7</v>
      </c>
      <c r="AV1148">
        <v>6.8</v>
      </c>
      <c r="AW1148">
        <v>2.8</v>
      </c>
      <c r="AX1148">
        <v>3.5</v>
      </c>
      <c r="AY1148">
        <v>4.2</v>
      </c>
      <c r="AZ1148">
        <v>2.1</v>
      </c>
      <c r="BA1148">
        <v>4.3</v>
      </c>
      <c r="BB1148">
        <v>3.3</v>
      </c>
      <c r="BC1148">
        <v>5.5</v>
      </c>
      <c r="BD1148">
        <v>6.7</v>
      </c>
      <c r="BE1148">
        <v>7.6</v>
      </c>
      <c r="BF1148">
        <v>5.2</v>
      </c>
      <c r="BG1148">
        <v>4</v>
      </c>
      <c r="BH1148">
        <v>2.7</v>
      </c>
      <c r="BI1148">
        <v>8.3000000000000007</v>
      </c>
      <c r="BJ1148">
        <v>5.7</v>
      </c>
      <c r="BK1148">
        <v>3.9</v>
      </c>
    </row>
    <row r="1149" spans="1:63" x14ac:dyDescent="0.25">
      <c r="A1149">
        <v>13</v>
      </c>
      <c r="B1149" s="1">
        <v>13131</v>
      </c>
      <c r="C1149" t="s">
        <v>10680</v>
      </c>
      <c r="D1149" t="s">
        <v>1912</v>
      </c>
      <c r="E1149">
        <v>4</v>
      </c>
      <c r="F1149" t="s">
        <v>13369</v>
      </c>
      <c r="G1149">
        <v>220104005</v>
      </c>
      <c r="H1149">
        <v>220104</v>
      </c>
      <c r="I1149" t="s">
        <v>13768</v>
      </c>
      <c r="J1149" t="s">
        <v>10393</v>
      </c>
      <c r="K1149">
        <v>4</v>
      </c>
      <c r="L1149">
        <v>1.1000000000000001</v>
      </c>
      <c r="M1149">
        <v>0</v>
      </c>
      <c r="N1149">
        <v>0</v>
      </c>
      <c r="O1149">
        <v>1.1000000000000001</v>
      </c>
      <c r="P1149">
        <v>1</v>
      </c>
      <c r="Q1149">
        <v>1.1000000000000001</v>
      </c>
      <c r="R1149">
        <v>0</v>
      </c>
      <c r="S1149">
        <v>0</v>
      </c>
      <c r="T1149">
        <v>0</v>
      </c>
      <c r="U1149">
        <v>0</v>
      </c>
      <c r="V1149">
        <v>1</v>
      </c>
      <c r="W1149">
        <v>0</v>
      </c>
      <c r="X1149">
        <v>1.2</v>
      </c>
      <c r="Y1149">
        <v>0</v>
      </c>
      <c r="Z1149">
        <v>1.1000000000000001</v>
      </c>
      <c r="AA1149">
        <v>0</v>
      </c>
      <c r="AB1149">
        <v>0</v>
      </c>
      <c r="AC1149">
        <v>2.2000000000000002</v>
      </c>
      <c r="AD1149">
        <v>0</v>
      </c>
      <c r="AE1149">
        <v>0</v>
      </c>
      <c r="AF1149">
        <v>1.3</v>
      </c>
      <c r="AG1149">
        <v>0</v>
      </c>
      <c r="AH1149">
        <v>0</v>
      </c>
      <c r="AI1149">
        <v>1</v>
      </c>
      <c r="AJ1149">
        <v>0</v>
      </c>
      <c r="AK1149">
        <v>0</v>
      </c>
      <c r="AL1149">
        <v>1.1000000000000001</v>
      </c>
      <c r="AM1149">
        <v>1.1000000000000001</v>
      </c>
      <c r="AN1149">
        <v>0</v>
      </c>
      <c r="AO1149">
        <v>0</v>
      </c>
      <c r="AP1149">
        <v>1</v>
      </c>
      <c r="AQ1149">
        <v>0</v>
      </c>
      <c r="AR1149">
        <v>0</v>
      </c>
      <c r="AS1149">
        <v>0</v>
      </c>
      <c r="AT1149">
        <v>0</v>
      </c>
      <c r="AU1149">
        <v>0</v>
      </c>
      <c r="AV1149">
        <v>1</v>
      </c>
      <c r="AW1149">
        <v>0</v>
      </c>
      <c r="AX1149">
        <v>1.2</v>
      </c>
      <c r="AY1149">
        <v>1.1000000000000001</v>
      </c>
      <c r="AZ1149">
        <v>1.1000000000000001</v>
      </c>
      <c r="BA1149">
        <v>2.2000000000000002</v>
      </c>
      <c r="BB1149">
        <v>1.1000000000000001</v>
      </c>
      <c r="BC1149">
        <v>1.1000000000000001</v>
      </c>
      <c r="BD1149">
        <v>2.2000000000000002</v>
      </c>
      <c r="BE1149">
        <v>0</v>
      </c>
      <c r="BF1149">
        <v>1.3</v>
      </c>
      <c r="BG1149">
        <v>0</v>
      </c>
      <c r="BH1149">
        <v>1.3</v>
      </c>
      <c r="BI1149">
        <v>1</v>
      </c>
      <c r="BJ1149">
        <v>0</v>
      </c>
      <c r="BK1149">
        <v>0</v>
      </c>
    </row>
    <row r="1150" spans="1:63" x14ac:dyDescent="0.25">
      <c r="A1150">
        <v>13</v>
      </c>
      <c r="B1150" s="1">
        <v>13132</v>
      </c>
      <c r="C1150" t="s">
        <v>10680</v>
      </c>
      <c r="D1150" t="s">
        <v>1915</v>
      </c>
      <c r="E1150">
        <v>1</v>
      </c>
      <c r="F1150" t="s">
        <v>13767</v>
      </c>
      <c r="G1150">
        <v>220104005</v>
      </c>
      <c r="H1150">
        <v>220104</v>
      </c>
      <c r="I1150" t="s">
        <v>13768</v>
      </c>
      <c r="J1150" t="s">
        <v>10393</v>
      </c>
      <c r="K1150">
        <v>1</v>
      </c>
      <c r="L1150">
        <v>0</v>
      </c>
      <c r="M1150">
        <v>2.2999999999999998</v>
      </c>
      <c r="N1150">
        <v>0</v>
      </c>
      <c r="O1150">
        <v>0</v>
      </c>
      <c r="P1150">
        <v>1</v>
      </c>
      <c r="Q1150">
        <v>0</v>
      </c>
      <c r="R1150">
        <v>0</v>
      </c>
      <c r="S1150">
        <v>0</v>
      </c>
      <c r="T1150">
        <v>0</v>
      </c>
      <c r="U1150">
        <v>0</v>
      </c>
      <c r="V1150">
        <v>1</v>
      </c>
      <c r="W1150">
        <v>0</v>
      </c>
      <c r="X1150">
        <v>0</v>
      </c>
      <c r="Y1150">
        <v>0</v>
      </c>
      <c r="Z1150">
        <v>0</v>
      </c>
      <c r="AA1150">
        <v>0</v>
      </c>
      <c r="AB1150">
        <v>0</v>
      </c>
      <c r="AC1150">
        <v>1</v>
      </c>
      <c r="AD1150">
        <v>0</v>
      </c>
      <c r="AE1150">
        <v>0</v>
      </c>
      <c r="AF1150">
        <v>0</v>
      </c>
      <c r="AG1150">
        <v>0</v>
      </c>
      <c r="AH1150">
        <v>0</v>
      </c>
      <c r="AI1150">
        <v>1</v>
      </c>
      <c r="AJ1150">
        <v>0</v>
      </c>
      <c r="AK1150">
        <v>1</v>
      </c>
      <c r="AL1150">
        <v>0</v>
      </c>
      <c r="AM1150">
        <v>0</v>
      </c>
      <c r="AN1150">
        <v>1.2</v>
      </c>
      <c r="AO1150">
        <v>0</v>
      </c>
      <c r="AP1150">
        <v>1</v>
      </c>
      <c r="AQ1150">
        <v>0</v>
      </c>
      <c r="AR1150">
        <v>0</v>
      </c>
      <c r="AS1150">
        <v>0</v>
      </c>
      <c r="AT1150">
        <v>0</v>
      </c>
      <c r="AU1150">
        <v>0</v>
      </c>
      <c r="AV1150">
        <v>1</v>
      </c>
      <c r="AW1150">
        <v>0</v>
      </c>
      <c r="AX1150">
        <v>1</v>
      </c>
      <c r="AY1150">
        <v>0</v>
      </c>
      <c r="AZ1150">
        <v>0</v>
      </c>
      <c r="BA1150">
        <v>2.2999999999999998</v>
      </c>
      <c r="BB1150">
        <v>0</v>
      </c>
      <c r="BC1150">
        <v>1</v>
      </c>
      <c r="BD1150">
        <v>0</v>
      </c>
      <c r="BE1150">
        <v>0</v>
      </c>
      <c r="BF1150">
        <v>0</v>
      </c>
      <c r="BG1150">
        <v>0</v>
      </c>
      <c r="BH1150">
        <v>0</v>
      </c>
      <c r="BI1150">
        <v>1</v>
      </c>
      <c r="BJ1150">
        <v>0</v>
      </c>
      <c r="BK1150">
        <v>0</v>
      </c>
    </row>
    <row r="1151" spans="1:63" x14ac:dyDescent="0.25">
      <c r="A1151">
        <v>13</v>
      </c>
      <c r="B1151" s="1">
        <v>13132</v>
      </c>
      <c r="C1151" t="s">
        <v>10680</v>
      </c>
      <c r="D1151" t="s">
        <v>1915</v>
      </c>
      <c r="E1151">
        <v>2</v>
      </c>
      <c r="F1151" t="s">
        <v>13769</v>
      </c>
      <c r="G1151">
        <v>220104005</v>
      </c>
      <c r="H1151">
        <v>220104</v>
      </c>
      <c r="I1151" t="s">
        <v>13768</v>
      </c>
      <c r="J1151" t="s">
        <v>10393</v>
      </c>
      <c r="K1151">
        <v>2</v>
      </c>
      <c r="L1151">
        <v>0</v>
      </c>
      <c r="M1151">
        <v>2.2999999999999998</v>
      </c>
      <c r="N1151">
        <v>1.2</v>
      </c>
      <c r="O1151">
        <v>0</v>
      </c>
      <c r="P1151">
        <v>1</v>
      </c>
      <c r="Q1151">
        <v>1.2</v>
      </c>
      <c r="R1151">
        <v>2.6</v>
      </c>
      <c r="S1151">
        <v>0</v>
      </c>
      <c r="T1151">
        <v>1.3</v>
      </c>
      <c r="U1151">
        <v>0</v>
      </c>
      <c r="V1151">
        <v>1</v>
      </c>
      <c r="W1151">
        <v>1.4</v>
      </c>
      <c r="X1151">
        <v>3.1</v>
      </c>
      <c r="Y1151">
        <v>0</v>
      </c>
      <c r="Z1151">
        <v>0</v>
      </c>
      <c r="AA1151">
        <v>3.5</v>
      </c>
      <c r="AB1151">
        <v>2.2999999999999998</v>
      </c>
      <c r="AC1151">
        <v>1.2</v>
      </c>
      <c r="AD1151">
        <v>1.2</v>
      </c>
      <c r="AE1151">
        <v>1.3</v>
      </c>
      <c r="AF1151">
        <v>3.9</v>
      </c>
      <c r="AG1151">
        <v>0</v>
      </c>
      <c r="AH1151">
        <v>1.3</v>
      </c>
      <c r="AI1151">
        <v>1</v>
      </c>
      <c r="AJ1151">
        <v>6.8</v>
      </c>
      <c r="AK1151">
        <v>2.1</v>
      </c>
      <c r="AL1151">
        <v>1.2</v>
      </c>
      <c r="AM1151">
        <v>2.2999999999999998</v>
      </c>
      <c r="AN1151">
        <v>2.2999999999999998</v>
      </c>
      <c r="AO1151">
        <v>0</v>
      </c>
      <c r="AP1151">
        <v>1.2</v>
      </c>
      <c r="AQ1151">
        <v>1.2</v>
      </c>
      <c r="AR1151">
        <v>1.3</v>
      </c>
      <c r="AS1151">
        <v>0</v>
      </c>
      <c r="AT1151">
        <v>1.3</v>
      </c>
      <c r="AU1151">
        <v>2.7</v>
      </c>
      <c r="AV1151">
        <v>1</v>
      </c>
      <c r="AW1151">
        <v>0</v>
      </c>
      <c r="AX1151">
        <v>2.1</v>
      </c>
      <c r="AY1151">
        <v>2.2999999999999998</v>
      </c>
      <c r="AZ1151">
        <v>1.2</v>
      </c>
      <c r="BA1151">
        <v>2.2999999999999998</v>
      </c>
      <c r="BB1151">
        <v>1.2</v>
      </c>
      <c r="BC1151">
        <v>1</v>
      </c>
      <c r="BD1151">
        <v>1.2</v>
      </c>
      <c r="BE1151">
        <v>2.6</v>
      </c>
      <c r="BF1151">
        <v>0</v>
      </c>
      <c r="BG1151">
        <v>4</v>
      </c>
      <c r="BH1151">
        <v>2.7</v>
      </c>
      <c r="BI1151">
        <v>2.7</v>
      </c>
      <c r="BJ1151">
        <v>1.4</v>
      </c>
      <c r="BK1151">
        <v>1.3</v>
      </c>
    </row>
    <row r="1152" spans="1:63" x14ac:dyDescent="0.25">
      <c r="A1152">
        <v>13</v>
      </c>
      <c r="B1152" s="1">
        <v>13132</v>
      </c>
      <c r="C1152" t="s">
        <v>10680</v>
      </c>
      <c r="D1152" t="s">
        <v>1915</v>
      </c>
      <c r="E1152">
        <v>3</v>
      </c>
      <c r="F1152" t="s">
        <v>13367</v>
      </c>
      <c r="G1152">
        <v>220104005</v>
      </c>
      <c r="H1152">
        <v>220104</v>
      </c>
      <c r="I1152" t="s">
        <v>13768</v>
      </c>
      <c r="J1152" t="s">
        <v>10393</v>
      </c>
      <c r="K1152">
        <v>3</v>
      </c>
      <c r="L1152">
        <v>0</v>
      </c>
      <c r="M1152">
        <v>0</v>
      </c>
      <c r="N1152">
        <v>1.2</v>
      </c>
      <c r="O1152">
        <v>0</v>
      </c>
      <c r="P1152">
        <v>1</v>
      </c>
      <c r="Q1152">
        <v>1.2</v>
      </c>
      <c r="R1152">
        <v>2.6</v>
      </c>
      <c r="S1152">
        <v>0</v>
      </c>
      <c r="T1152">
        <v>1.3</v>
      </c>
      <c r="U1152">
        <v>0</v>
      </c>
      <c r="V1152">
        <v>1</v>
      </c>
      <c r="W1152">
        <v>1.4</v>
      </c>
      <c r="X1152">
        <v>3.1</v>
      </c>
      <c r="Y1152">
        <v>0</v>
      </c>
      <c r="Z1152">
        <v>0</v>
      </c>
      <c r="AA1152">
        <v>3.5</v>
      </c>
      <c r="AB1152">
        <v>2.2999999999999998</v>
      </c>
      <c r="AC1152">
        <v>1.2</v>
      </c>
      <c r="AD1152">
        <v>1.2</v>
      </c>
      <c r="AE1152">
        <v>1.3</v>
      </c>
      <c r="AF1152">
        <v>3.9</v>
      </c>
      <c r="AG1152">
        <v>0</v>
      </c>
      <c r="AH1152">
        <v>1.3</v>
      </c>
      <c r="AI1152">
        <v>1</v>
      </c>
      <c r="AJ1152">
        <v>6.8</v>
      </c>
      <c r="AK1152">
        <v>1</v>
      </c>
      <c r="AL1152">
        <v>1.2</v>
      </c>
      <c r="AM1152">
        <v>2.2999999999999998</v>
      </c>
      <c r="AN1152">
        <v>1.2</v>
      </c>
      <c r="AO1152">
        <v>0</v>
      </c>
      <c r="AP1152">
        <v>1.2</v>
      </c>
      <c r="AQ1152">
        <v>1.2</v>
      </c>
      <c r="AR1152">
        <v>1.3</v>
      </c>
      <c r="AS1152">
        <v>0</v>
      </c>
      <c r="AT1152">
        <v>1.3</v>
      </c>
      <c r="AU1152">
        <v>2.7</v>
      </c>
      <c r="AV1152">
        <v>1</v>
      </c>
      <c r="AW1152">
        <v>0</v>
      </c>
      <c r="AX1152">
        <v>1</v>
      </c>
      <c r="AY1152">
        <v>2.2999999999999998</v>
      </c>
      <c r="AZ1152">
        <v>1.2</v>
      </c>
      <c r="BA1152">
        <v>0</v>
      </c>
      <c r="BB1152">
        <v>1.2</v>
      </c>
      <c r="BC1152">
        <v>1</v>
      </c>
      <c r="BD1152">
        <v>1.2</v>
      </c>
      <c r="BE1152">
        <v>2.6</v>
      </c>
      <c r="BF1152">
        <v>0</v>
      </c>
      <c r="BG1152">
        <v>4</v>
      </c>
      <c r="BH1152">
        <v>2.7</v>
      </c>
      <c r="BI1152">
        <v>2.7</v>
      </c>
      <c r="BJ1152">
        <v>1.4</v>
      </c>
      <c r="BK1152">
        <v>1.3</v>
      </c>
    </row>
    <row r="1153" spans="1:63" x14ac:dyDescent="0.25">
      <c r="A1153">
        <v>13</v>
      </c>
      <c r="B1153" s="1">
        <v>13132</v>
      </c>
      <c r="C1153" t="s">
        <v>10680</v>
      </c>
      <c r="D1153" t="s">
        <v>1915</v>
      </c>
      <c r="E1153">
        <v>4</v>
      </c>
      <c r="F1153" t="s">
        <v>13369</v>
      </c>
      <c r="G1153">
        <v>220104005</v>
      </c>
      <c r="H1153">
        <v>220104</v>
      </c>
      <c r="I1153" t="s">
        <v>13768</v>
      </c>
      <c r="J1153" t="s">
        <v>10393</v>
      </c>
      <c r="K1153">
        <v>4</v>
      </c>
      <c r="L1153">
        <v>0</v>
      </c>
      <c r="M1153">
        <v>2.2999999999999998</v>
      </c>
      <c r="N1153">
        <v>0</v>
      </c>
      <c r="O1153">
        <v>0</v>
      </c>
      <c r="P1153">
        <v>1</v>
      </c>
      <c r="Q1153">
        <v>0</v>
      </c>
      <c r="R1153">
        <v>0</v>
      </c>
      <c r="S1153">
        <v>0</v>
      </c>
      <c r="T1153">
        <v>0</v>
      </c>
      <c r="U1153">
        <v>0</v>
      </c>
      <c r="V1153">
        <v>1</v>
      </c>
      <c r="W1153">
        <v>0</v>
      </c>
      <c r="X1153">
        <v>0</v>
      </c>
      <c r="Y1153">
        <v>0</v>
      </c>
      <c r="Z1153">
        <v>0</v>
      </c>
      <c r="AA1153">
        <v>0</v>
      </c>
      <c r="AB1153">
        <v>0</v>
      </c>
      <c r="AC1153">
        <v>1</v>
      </c>
      <c r="AD1153">
        <v>0</v>
      </c>
      <c r="AE1153">
        <v>0</v>
      </c>
      <c r="AF1153">
        <v>0</v>
      </c>
      <c r="AG1153">
        <v>0</v>
      </c>
      <c r="AH1153">
        <v>0</v>
      </c>
      <c r="AI1153">
        <v>1</v>
      </c>
      <c r="AJ1153">
        <v>0</v>
      </c>
      <c r="AK1153">
        <v>1</v>
      </c>
      <c r="AL1153">
        <v>0</v>
      </c>
      <c r="AM1153">
        <v>0</v>
      </c>
      <c r="AN1153">
        <v>1.2</v>
      </c>
      <c r="AO1153">
        <v>0</v>
      </c>
      <c r="AP1153">
        <v>1</v>
      </c>
      <c r="AQ1153">
        <v>0</v>
      </c>
      <c r="AR1153">
        <v>0</v>
      </c>
      <c r="AS1153">
        <v>0</v>
      </c>
      <c r="AT1153">
        <v>0</v>
      </c>
      <c r="AU1153">
        <v>0</v>
      </c>
      <c r="AV1153">
        <v>1</v>
      </c>
      <c r="AW1153">
        <v>0</v>
      </c>
      <c r="AX1153">
        <v>1</v>
      </c>
      <c r="AY1153">
        <v>0</v>
      </c>
      <c r="AZ1153">
        <v>0</v>
      </c>
      <c r="BA1153">
        <v>2.2999999999999998</v>
      </c>
      <c r="BB1153">
        <v>0</v>
      </c>
      <c r="BC1153">
        <v>1</v>
      </c>
      <c r="BD1153">
        <v>0</v>
      </c>
      <c r="BE1153">
        <v>0</v>
      </c>
      <c r="BF1153">
        <v>0</v>
      </c>
      <c r="BG1153">
        <v>0</v>
      </c>
      <c r="BH1153">
        <v>0</v>
      </c>
      <c r="BI1153">
        <v>1</v>
      </c>
      <c r="BJ1153">
        <v>0</v>
      </c>
      <c r="BK1153">
        <v>0</v>
      </c>
    </row>
    <row r="1154" spans="1:63" x14ac:dyDescent="0.25">
      <c r="A1154">
        <v>13</v>
      </c>
      <c r="B1154" s="1">
        <v>13201</v>
      </c>
      <c r="C1154" t="s">
        <v>10680</v>
      </c>
      <c r="D1154" t="s">
        <v>1918</v>
      </c>
      <c r="E1154">
        <v>1</v>
      </c>
      <c r="F1154" t="s">
        <v>13767</v>
      </c>
      <c r="G1154">
        <v>220104005</v>
      </c>
      <c r="H1154">
        <v>220104</v>
      </c>
      <c r="I1154" t="s">
        <v>13768</v>
      </c>
      <c r="J1154" t="s">
        <v>10393</v>
      </c>
      <c r="K1154">
        <v>1</v>
      </c>
      <c r="L1154">
        <v>0.4</v>
      </c>
      <c r="M1154">
        <v>0.7</v>
      </c>
      <c r="N1154">
        <v>1.2</v>
      </c>
      <c r="O1154">
        <v>0.2</v>
      </c>
      <c r="P1154">
        <v>1.6</v>
      </c>
      <c r="Q1154">
        <v>0.7</v>
      </c>
      <c r="R1154">
        <v>0.2</v>
      </c>
      <c r="S1154">
        <v>0.3</v>
      </c>
      <c r="T1154">
        <v>0.5</v>
      </c>
      <c r="U1154">
        <v>0.2</v>
      </c>
      <c r="V1154">
        <v>1</v>
      </c>
      <c r="W1154">
        <v>0.6</v>
      </c>
      <c r="X1154">
        <v>0.3</v>
      </c>
      <c r="Y1154">
        <v>0.2</v>
      </c>
      <c r="Z1154">
        <v>0.9</v>
      </c>
      <c r="AA1154">
        <v>0.4</v>
      </c>
      <c r="AB1154">
        <v>1.1000000000000001</v>
      </c>
      <c r="AC1154">
        <v>0.5</v>
      </c>
      <c r="AD1154">
        <v>0.3</v>
      </c>
      <c r="AE1154">
        <v>0.2</v>
      </c>
      <c r="AF1154">
        <v>0.3</v>
      </c>
      <c r="AG1154">
        <v>0.5</v>
      </c>
      <c r="AH1154">
        <v>0.3</v>
      </c>
      <c r="AI1154">
        <v>0.8</v>
      </c>
      <c r="AJ1154">
        <v>0.5</v>
      </c>
      <c r="AK1154">
        <v>0.3</v>
      </c>
      <c r="AL1154">
        <v>0.5</v>
      </c>
      <c r="AM1154">
        <v>1.4</v>
      </c>
      <c r="AN1154">
        <v>0.7</v>
      </c>
      <c r="AO1154">
        <v>0.7</v>
      </c>
      <c r="AP1154">
        <v>0.7</v>
      </c>
      <c r="AQ1154">
        <v>0.3</v>
      </c>
      <c r="AR1154">
        <v>0.2</v>
      </c>
      <c r="AS1154">
        <v>0.2</v>
      </c>
      <c r="AT1154">
        <v>0.2</v>
      </c>
      <c r="AU1154">
        <v>0.6</v>
      </c>
      <c r="AV1154">
        <v>0.4</v>
      </c>
      <c r="AW1154">
        <v>0.5</v>
      </c>
      <c r="AX1154">
        <v>0.3</v>
      </c>
      <c r="AY1154">
        <v>0.7</v>
      </c>
      <c r="AZ1154">
        <v>0.4</v>
      </c>
      <c r="BA1154">
        <v>0.7</v>
      </c>
      <c r="BB1154">
        <v>0.5</v>
      </c>
      <c r="BC1154">
        <v>0.3</v>
      </c>
      <c r="BD1154">
        <v>1.2</v>
      </c>
      <c r="BE1154">
        <v>0</v>
      </c>
      <c r="BF1154">
        <v>0.5</v>
      </c>
      <c r="BG1154">
        <v>0.1</v>
      </c>
      <c r="BH1154">
        <v>0.5</v>
      </c>
      <c r="BI1154">
        <v>0.4</v>
      </c>
      <c r="BJ1154">
        <v>0.1</v>
      </c>
      <c r="BK1154">
        <v>0.4</v>
      </c>
    </row>
    <row r="1155" spans="1:63" x14ac:dyDescent="0.25">
      <c r="A1155">
        <v>13</v>
      </c>
      <c r="B1155" s="1">
        <v>13201</v>
      </c>
      <c r="C1155" t="s">
        <v>10680</v>
      </c>
      <c r="D1155" t="s">
        <v>1918</v>
      </c>
      <c r="E1155">
        <v>2</v>
      </c>
      <c r="F1155" t="s">
        <v>13769</v>
      </c>
      <c r="G1155">
        <v>220104005</v>
      </c>
      <c r="H1155">
        <v>220104</v>
      </c>
      <c r="I1155" t="s">
        <v>13768</v>
      </c>
      <c r="J1155" t="s">
        <v>10393</v>
      </c>
      <c r="K1155">
        <v>2</v>
      </c>
      <c r="L1155">
        <v>5.6</v>
      </c>
      <c r="M1155">
        <v>6.8</v>
      </c>
      <c r="N1155">
        <v>4.0999999999999996</v>
      </c>
      <c r="O1155">
        <v>5.6</v>
      </c>
      <c r="P1155">
        <v>6.9</v>
      </c>
      <c r="Q1155">
        <v>4.8</v>
      </c>
      <c r="R1155">
        <v>2.8</v>
      </c>
      <c r="S1155">
        <v>3.3</v>
      </c>
      <c r="T1155">
        <v>2.2999999999999998</v>
      </c>
      <c r="U1155">
        <v>2.4</v>
      </c>
      <c r="V1155">
        <v>2.7</v>
      </c>
      <c r="W1155">
        <v>4.5</v>
      </c>
      <c r="X1155">
        <v>7.3</v>
      </c>
      <c r="Y1155">
        <v>3.1</v>
      </c>
      <c r="Z1155">
        <v>4.8</v>
      </c>
      <c r="AA1155">
        <v>3.7</v>
      </c>
      <c r="AB1155">
        <v>5.4</v>
      </c>
      <c r="AC1155">
        <v>4</v>
      </c>
      <c r="AD1155">
        <v>5.3</v>
      </c>
      <c r="AE1155">
        <v>3</v>
      </c>
      <c r="AF1155">
        <v>3.7</v>
      </c>
      <c r="AG1155">
        <v>2.6</v>
      </c>
      <c r="AH1155">
        <v>2.9</v>
      </c>
      <c r="AI1155">
        <v>4.0999999999999996</v>
      </c>
      <c r="AJ1155">
        <v>2.8</v>
      </c>
      <c r="AK1155">
        <v>2.6</v>
      </c>
      <c r="AL1155">
        <v>7.4</v>
      </c>
      <c r="AM1155">
        <v>4.8</v>
      </c>
      <c r="AN1155">
        <v>4.0999999999999996</v>
      </c>
      <c r="AO1155">
        <v>6.3</v>
      </c>
      <c r="AP1155">
        <v>5.5</v>
      </c>
      <c r="AQ1155">
        <v>4.5999999999999996</v>
      </c>
      <c r="AR1155">
        <v>3.1</v>
      </c>
      <c r="AS1155">
        <v>3</v>
      </c>
      <c r="AT1155">
        <v>3.1</v>
      </c>
      <c r="AU1155">
        <v>4.0999999999999996</v>
      </c>
      <c r="AV1155">
        <v>3.4</v>
      </c>
      <c r="AW1155">
        <v>3</v>
      </c>
      <c r="AX1155">
        <v>4.8</v>
      </c>
      <c r="AY1155">
        <v>5.6</v>
      </c>
      <c r="AZ1155">
        <v>5.2</v>
      </c>
      <c r="BA1155">
        <v>5.5</v>
      </c>
      <c r="BB1155">
        <v>6.5</v>
      </c>
      <c r="BC1155">
        <v>5</v>
      </c>
      <c r="BD1155">
        <v>5.5</v>
      </c>
      <c r="BE1155">
        <v>2.5</v>
      </c>
      <c r="BF1155">
        <v>3.2</v>
      </c>
      <c r="BG1155">
        <v>1.6</v>
      </c>
      <c r="BH1155">
        <v>4.0999999999999996</v>
      </c>
      <c r="BI1155">
        <v>3.8</v>
      </c>
      <c r="BJ1155">
        <v>4.0999999999999996</v>
      </c>
      <c r="BK1155">
        <v>2.2999999999999998</v>
      </c>
    </row>
    <row r="1156" spans="1:63" x14ac:dyDescent="0.25">
      <c r="A1156">
        <v>13</v>
      </c>
      <c r="B1156" s="1">
        <v>13201</v>
      </c>
      <c r="C1156" t="s">
        <v>10680</v>
      </c>
      <c r="D1156" t="s">
        <v>1918</v>
      </c>
      <c r="E1156">
        <v>3</v>
      </c>
      <c r="F1156" t="s">
        <v>13367</v>
      </c>
      <c r="G1156">
        <v>220104005</v>
      </c>
      <c r="H1156">
        <v>220104</v>
      </c>
      <c r="I1156" t="s">
        <v>13768</v>
      </c>
      <c r="J1156" t="s">
        <v>10393</v>
      </c>
      <c r="K1156">
        <v>3</v>
      </c>
      <c r="L1156">
        <v>5.3</v>
      </c>
      <c r="M1156">
        <v>6.1</v>
      </c>
      <c r="N1156">
        <v>2.8</v>
      </c>
      <c r="O1156">
        <v>5.4</v>
      </c>
      <c r="P1156">
        <v>5.5</v>
      </c>
      <c r="Q1156">
        <v>4.0999999999999996</v>
      </c>
      <c r="R1156">
        <v>2.6</v>
      </c>
      <c r="S1156">
        <v>3.1</v>
      </c>
      <c r="T1156">
        <v>1.9</v>
      </c>
      <c r="U1156">
        <v>2.2999999999999998</v>
      </c>
      <c r="V1156">
        <v>2.7</v>
      </c>
      <c r="W1156">
        <v>4.0999999999999996</v>
      </c>
      <c r="X1156">
        <v>7</v>
      </c>
      <c r="Y1156">
        <v>2.9</v>
      </c>
      <c r="Z1156">
        <v>3.9</v>
      </c>
      <c r="AA1156">
        <v>3.4</v>
      </c>
      <c r="AB1156">
        <v>5.0999999999999996</v>
      </c>
      <c r="AC1156">
        <v>3.6</v>
      </c>
      <c r="AD1156">
        <v>5</v>
      </c>
      <c r="AE1156">
        <v>2.9</v>
      </c>
      <c r="AF1156">
        <v>3.4</v>
      </c>
      <c r="AG1156">
        <v>2.2999999999999998</v>
      </c>
      <c r="AH1156">
        <v>2.7</v>
      </c>
      <c r="AI1156">
        <v>3.5</v>
      </c>
      <c r="AJ1156">
        <v>2.5</v>
      </c>
      <c r="AK1156">
        <v>2.2999999999999998</v>
      </c>
      <c r="AL1156">
        <v>6.9</v>
      </c>
      <c r="AM1156">
        <v>3.4</v>
      </c>
      <c r="AN1156">
        <v>3.4</v>
      </c>
      <c r="AO1156">
        <v>5.6</v>
      </c>
      <c r="AP1156">
        <v>5</v>
      </c>
      <c r="AQ1156">
        <v>4.3</v>
      </c>
      <c r="AR1156">
        <v>2.9</v>
      </c>
      <c r="AS1156">
        <v>2.8</v>
      </c>
      <c r="AT1156">
        <v>2.8</v>
      </c>
      <c r="AU1156">
        <v>3.6</v>
      </c>
      <c r="AV1156">
        <v>2.9</v>
      </c>
      <c r="AW1156">
        <v>2.4</v>
      </c>
      <c r="AX1156">
        <v>4.5</v>
      </c>
      <c r="AY1156">
        <v>4.9000000000000004</v>
      </c>
      <c r="AZ1156">
        <v>4.8</v>
      </c>
      <c r="BA1156">
        <v>5</v>
      </c>
      <c r="BB1156">
        <v>6</v>
      </c>
      <c r="BC1156">
        <v>4.7</v>
      </c>
      <c r="BD1156">
        <v>4.5999999999999996</v>
      </c>
      <c r="BE1156">
        <v>2.5</v>
      </c>
      <c r="BF1156">
        <v>2.8</v>
      </c>
      <c r="BG1156">
        <v>1.5</v>
      </c>
      <c r="BH1156">
        <v>3.7</v>
      </c>
      <c r="BI1156">
        <v>3.3</v>
      </c>
      <c r="BJ1156">
        <v>4</v>
      </c>
      <c r="BK1156">
        <v>1.9</v>
      </c>
    </row>
    <row r="1157" spans="1:63" x14ac:dyDescent="0.25">
      <c r="A1157">
        <v>13</v>
      </c>
      <c r="B1157" s="1">
        <v>13201</v>
      </c>
      <c r="C1157" t="s">
        <v>10680</v>
      </c>
      <c r="D1157" t="s">
        <v>1918</v>
      </c>
      <c r="E1157">
        <v>4</v>
      </c>
      <c r="F1157" t="s">
        <v>13369</v>
      </c>
      <c r="G1157">
        <v>220104005</v>
      </c>
      <c r="H1157">
        <v>220104</v>
      </c>
      <c r="I1157" t="s">
        <v>13768</v>
      </c>
      <c r="J1157" t="s">
        <v>10393</v>
      </c>
      <c r="K1157">
        <v>4</v>
      </c>
      <c r="L1157">
        <v>0.4</v>
      </c>
      <c r="M1157">
        <v>0.7</v>
      </c>
      <c r="N1157">
        <v>1.2</v>
      </c>
      <c r="O1157">
        <v>0.2</v>
      </c>
      <c r="P1157">
        <v>1.4</v>
      </c>
      <c r="Q1157">
        <v>0.7</v>
      </c>
      <c r="R1157">
        <v>0.1</v>
      </c>
      <c r="S1157">
        <v>0.2</v>
      </c>
      <c r="T1157">
        <v>0.4</v>
      </c>
      <c r="U1157">
        <v>0.1</v>
      </c>
      <c r="V1157">
        <v>1</v>
      </c>
      <c r="W1157">
        <v>0.4</v>
      </c>
      <c r="X1157">
        <v>0.3</v>
      </c>
      <c r="Y1157">
        <v>0.2</v>
      </c>
      <c r="Z1157">
        <v>0.9</v>
      </c>
      <c r="AA1157">
        <v>0.4</v>
      </c>
      <c r="AB1157">
        <v>0.4</v>
      </c>
      <c r="AC1157">
        <v>0.3</v>
      </c>
      <c r="AD1157">
        <v>0.3</v>
      </c>
      <c r="AE1157">
        <v>0.1</v>
      </c>
      <c r="AF1157">
        <v>0.2</v>
      </c>
      <c r="AG1157">
        <v>0.4</v>
      </c>
      <c r="AH1157">
        <v>0.2</v>
      </c>
      <c r="AI1157">
        <v>0.6</v>
      </c>
      <c r="AJ1157">
        <v>0.2</v>
      </c>
      <c r="AK1157">
        <v>0.3</v>
      </c>
      <c r="AL1157">
        <v>0.5</v>
      </c>
      <c r="AM1157">
        <v>1.4</v>
      </c>
      <c r="AN1157">
        <v>0.7</v>
      </c>
      <c r="AO1157">
        <v>0.7</v>
      </c>
      <c r="AP1157">
        <v>0.5</v>
      </c>
      <c r="AQ1157">
        <v>0.3</v>
      </c>
      <c r="AR1157">
        <v>0.2</v>
      </c>
      <c r="AS1157">
        <v>0.2</v>
      </c>
      <c r="AT1157">
        <v>0.2</v>
      </c>
      <c r="AU1157">
        <v>0.6</v>
      </c>
      <c r="AV1157">
        <v>0.4</v>
      </c>
      <c r="AW1157">
        <v>0.5</v>
      </c>
      <c r="AX1157">
        <v>0.3</v>
      </c>
      <c r="AY1157">
        <v>0.7</v>
      </c>
      <c r="AZ1157">
        <v>0.4</v>
      </c>
      <c r="BA1157">
        <v>0.5</v>
      </c>
      <c r="BB1157">
        <v>0.5</v>
      </c>
      <c r="BC1157">
        <v>0.3</v>
      </c>
      <c r="BD1157">
        <v>0.9</v>
      </c>
      <c r="BE1157">
        <v>0</v>
      </c>
      <c r="BF1157">
        <v>0.5</v>
      </c>
      <c r="BG1157">
        <v>0.1</v>
      </c>
      <c r="BH1157">
        <v>0.5</v>
      </c>
      <c r="BI1157">
        <v>0.4</v>
      </c>
      <c r="BJ1157">
        <v>0.1</v>
      </c>
      <c r="BK1157">
        <v>0.4</v>
      </c>
    </row>
    <row r="1158" spans="1:63" x14ac:dyDescent="0.25">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1</v>
      </c>
      <c r="Q1158">
        <v>0</v>
      </c>
      <c r="R1158">
        <v>0</v>
      </c>
      <c r="S1158">
        <v>0</v>
      </c>
      <c r="T1158">
        <v>0</v>
      </c>
      <c r="U1158">
        <v>0</v>
      </c>
      <c r="V1158">
        <v>1</v>
      </c>
      <c r="W1158">
        <v>0</v>
      </c>
      <c r="X1158">
        <v>0</v>
      </c>
      <c r="Y1158">
        <v>0</v>
      </c>
      <c r="Z1158">
        <v>0</v>
      </c>
      <c r="AA1158">
        <v>0</v>
      </c>
      <c r="AB1158">
        <v>0</v>
      </c>
      <c r="AC1158">
        <v>1</v>
      </c>
      <c r="AD1158">
        <v>4</v>
      </c>
      <c r="AE1158">
        <v>0</v>
      </c>
      <c r="AF1158">
        <v>0</v>
      </c>
      <c r="AG1158">
        <v>0</v>
      </c>
      <c r="AH1158">
        <v>0</v>
      </c>
      <c r="AI1158">
        <v>1</v>
      </c>
      <c r="AJ1158">
        <v>0</v>
      </c>
      <c r="AK1158">
        <v>0</v>
      </c>
      <c r="AL1158">
        <v>0</v>
      </c>
      <c r="AM1158">
        <v>0</v>
      </c>
      <c r="AN1158">
        <v>0</v>
      </c>
      <c r="AO1158">
        <v>0</v>
      </c>
      <c r="AP1158">
        <v>1</v>
      </c>
      <c r="AQ1158">
        <v>0</v>
      </c>
      <c r="AR1158">
        <v>0</v>
      </c>
      <c r="AS1158">
        <v>0</v>
      </c>
      <c r="AT1158">
        <v>0</v>
      </c>
      <c r="AU1158">
        <v>0</v>
      </c>
      <c r="AV1158">
        <v>1</v>
      </c>
      <c r="AW1158">
        <v>0</v>
      </c>
      <c r="AX1158">
        <v>3.3</v>
      </c>
      <c r="AY1158">
        <v>0</v>
      </c>
      <c r="AZ1158">
        <v>0</v>
      </c>
      <c r="BA1158">
        <v>8.6999999999999993</v>
      </c>
      <c r="BB1158">
        <v>0</v>
      </c>
      <c r="BC1158">
        <v>1</v>
      </c>
      <c r="BD1158">
        <v>8</v>
      </c>
      <c r="BE1158">
        <v>0</v>
      </c>
      <c r="BF1158">
        <v>0</v>
      </c>
      <c r="BG1158">
        <v>0</v>
      </c>
      <c r="BH1158">
        <v>0</v>
      </c>
      <c r="BI1158">
        <v>1</v>
      </c>
      <c r="BJ1158">
        <v>0</v>
      </c>
      <c r="BK1158">
        <v>0</v>
      </c>
    </row>
    <row r="1159" spans="1:63" x14ac:dyDescent="0.25">
      <c r="A1159">
        <v>13</v>
      </c>
      <c r="B1159" s="1">
        <v>13202</v>
      </c>
      <c r="C1159" t="s">
        <v>10680</v>
      </c>
      <c r="D1159" t="s">
        <v>1921</v>
      </c>
      <c r="E1159">
        <v>2</v>
      </c>
      <c r="F1159" t="s">
        <v>13769</v>
      </c>
      <c r="G1159">
        <v>220104005</v>
      </c>
      <c r="H1159">
        <v>220104</v>
      </c>
      <c r="I1159" t="s">
        <v>13768</v>
      </c>
      <c r="J1159" t="s">
        <v>10393</v>
      </c>
      <c r="K1159">
        <v>2</v>
      </c>
      <c r="L1159">
        <v>9.3000000000000007</v>
      </c>
      <c r="M1159">
        <v>4.5</v>
      </c>
      <c r="N1159">
        <v>4.3</v>
      </c>
      <c r="O1159">
        <v>0</v>
      </c>
      <c r="P1159">
        <v>1</v>
      </c>
      <c r="Q1159">
        <v>0</v>
      </c>
      <c r="R1159">
        <v>4</v>
      </c>
      <c r="S1159">
        <v>7.8</v>
      </c>
      <c r="T1159">
        <v>0</v>
      </c>
      <c r="U1159">
        <v>11.1</v>
      </c>
      <c r="V1159">
        <v>3.6</v>
      </c>
      <c r="W1159">
        <v>7.1</v>
      </c>
      <c r="X1159">
        <v>13.1</v>
      </c>
      <c r="Y1159">
        <v>0</v>
      </c>
      <c r="Z1159">
        <v>9</v>
      </c>
      <c r="AA1159">
        <v>0</v>
      </c>
      <c r="AB1159">
        <v>0</v>
      </c>
      <c r="AC1159">
        <v>1</v>
      </c>
      <c r="AD1159">
        <v>8</v>
      </c>
      <c r="AE1159">
        <v>0</v>
      </c>
      <c r="AF1159">
        <v>0</v>
      </c>
      <c r="AG1159">
        <v>0</v>
      </c>
      <c r="AH1159">
        <v>14.8</v>
      </c>
      <c r="AI1159">
        <v>3.6</v>
      </c>
      <c r="AJ1159">
        <v>10.7</v>
      </c>
      <c r="AK1159">
        <v>3.3</v>
      </c>
      <c r="AL1159">
        <v>0</v>
      </c>
      <c r="AM1159">
        <v>4.5</v>
      </c>
      <c r="AN1159">
        <v>0</v>
      </c>
      <c r="AO1159">
        <v>0</v>
      </c>
      <c r="AP1159">
        <v>1</v>
      </c>
      <c r="AQ1159">
        <v>0</v>
      </c>
      <c r="AR1159">
        <v>0</v>
      </c>
      <c r="AS1159">
        <v>0</v>
      </c>
      <c r="AT1159">
        <v>0</v>
      </c>
      <c r="AU1159">
        <v>3.7</v>
      </c>
      <c r="AV1159">
        <v>1</v>
      </c>
      <c r="AW1159">
        <v>10.6</v>
      </c>
      <c r="AX1159">
        <v>9.9</v>
      </c>
      <c r="AY1159">
        <v>9.3000000000000007</v>
      </c>
      <c r="AZ1159">
        <v>4.5</v>
      </c>
      <c r="BA1159">
        <v>17.399999999999999</v>
      </c>
      <c r="BB1159">
        <v>0</v>
      </c>
      <c r="BC1159">
        <v>1</v>
      </c>
      <c r="BD1159">
        <v>4</v>
      </c>
      <c r="BE1159">
        <v>0</v>
      </c>
      <c r="BF1159">
        <v>3.8</v>
      </c>
      <c r="BG1159">
        <v>7.5</v>
      </c>
      <c r="BH1159">
        <v>0</v>
      </c>
      <c r="BI1159">
        <v>10.8</v>
      </c>
      <c r="BJ1159">
        <v>3.5</v>
      </c>
      <c r="BK1159">
        <v>0</v>
      </c>
    </row>
    <row r="1160" spans="1:63" x14ac:dyDescent="0.25">
      <c r="A1160">
        <v>13</v>
      </c>
      <c r="B1160" s="1">
        <v>13202</v>
      </c>
      <c r="C1160" t="s">
        <v>10680</v>
      </c>
      <c r="D1160" t="s">
        <v>1921</v>
      </c>
      <c r="E1160">
        <v>3</v>
      </c>
      <c r="F1160" t="s">
        <v>13367</v>
      </c>
      <c r="G1160">
        <v>220104005</v>
      </c>
      <c r="H1160">
        <v>220104</v>
      </c>
      <c r="I1160" t="s">
        <v>13768</v>
      </c>
      <c r="J1160" t="s">
        <v>10393</v>
      </c>
      <c r="K1160">
        <v>3</v>
      </c>
      <c r="L1160">
        <v>9.3000000000000007</v>
      </c>
      <c r="M1160">
        <v>4.5</v>
      </c>
      <c r="N1160">
        <v>4.3</v>
      </c>
      <c r="O1160">
        <v>0</v>
      </c>
      <c r="P1160">
        <v>1</v>
      </c>
      <c r="Q1160">
        <v>0</v>
      </c>
      <c r="R1160">
        <v>4</v>
      </c>
      <c r="S1160">
        <v>7.8</v>
      </c>
      <c r="T1160">
        <v>0</v>
      </c>
      <c r="U1160">
        <v>11.1</v>
      </c>
      <c r="V1160">
        <v>3.6</v>
      </c>
      <c r="W1160">
        <v>7.1</v>
      </c>
      <c r="X1160">
        <v>13.1</v>
      </c>
      <c r="Y1160">
        <v>0</v>
      </c>
      <c r="Z1160">
        <v>9</v>
      </c>
      <c r="AA1160">
        <v>0</v>
      </c>
      <c r="AB1160">
        <v>0</v>
      </c>
      <c r="AC1160">
        <v>1</v>
      </c>
      <c r="AD1160">
        <v>4</v>
      </c>
      <c r="AE1160">
        <v>0</v>
      </c>
      <c r="AF1160">
        <v>0</v>
      </c>
      <c r="AG1160">
        <v>0</v>
      </c>
      <c r="AH1160">
        <v>14.8</v>
      </c>
      <c r="AI1160">
        <v>3.6</v>
      </c>
      <c r="AJ1160">
        <v>10.7</v>
      </c>
      <c r="AK1160">
        <v>3.3</v>
      </c>
      <c r="AL1160">
        <v>0</v>
      </c>
      <c r="AM1160">
        <v>4.5</v>
      </c>
      <c r="AN1160">
        <v>0</v>
      </c>
      <c r="AO1160">
        <v>0</v>
      </c>
      <c r="AP1160">
        <v>1</v>
      </c>
      <c r="AQ1160">
        <v>0</v>
      </c>
      <c r="AR1160">
        <v>0</v>
      </c>
      <c r="AS1160">
        <v>0</v>
      </c>
      <c r="AT1160">
        <v>0</v>
      </c>
      <c r="AU1160">
        <v>3.7</v>
      </c>
      <c r="AV1160">
        <v>1</v>
      </c>
      <c r="AW1160">
        <v>10.6</v>
      </c>
      <c r="AX1160">
        <v>6.6</v>
      </c>
      <c r="AY1160">
        <v>9.3000000000000007</v>
      </c>
      <c r="AZ1160">
        <v>4.5</v>
      </c>
      <c r="BA1160">
        <v>8.6999999999999993</v>
      </c>
      <c r="BB1160">
        <v>0</v>
      </c>
      <c r="BC1160">
        <v>1</v>
      </c>
      <c r="BD1160">
        <v>0</v>
      </c>
      <c r="BE1160">
        <v>0</v>
      </c>
      <c r="BF1160">
        <v>3.8</v>
      </c>
      <c r="BG1160">
        <v>7.5</v>
      </c>
      <c r="BH1160">
        <v>0</v>
      </c>
      <c r="BI1160">
        <v>10.8</v>
      </c>
      <c r="BJ1160">
        <v>3.5</v>
      </c>
      <c r="BK1160">
        <v>0</v>
      </c>
    </row>
    <row r="1161" spans="1:63" x14ac:dyDescent="0.25">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1</v>
      </c>
      <c r="Q1161">
        <v>0</v>
      </c>
      <c r="R1161">
        <v>0</v>
      </c>
      <c r="S1161">
        <v>0</v>
      </c>
      <c r="T1161">
        <v>0</v>
      </c>
      <c r="U1161">
        <v>0</v>
      </c>
      <c r="V1161">
        <v>1</v>
      </c>
      <c r="W1161">
        <v>0</v>
      </c>
      <c r="X1161">
        <v>0</v>
      </c>
      <c r="Y1161">
        <v>0</v>
      </c>
      <c r="Z1161">
        <v>0</v>
      </c>
      <c r="AA1161">
        <v>0</v>
      </c>
      <c r="AB1161">
        <v>0</v>
      </c>
      <c r="AC1161">
        <v>1</v>
      </c>
      <c r="AD1161">
        <v>4</v>
      </c>
      <c r="AE1161">
        <v>0</v>
      </c>
      <c r="AF1161">
        <v>0</v>
      </c>
      <c r="AG1161">
        <v>0</v>
      </c>
      <c r="AH1161">
        <v>0</v>
      </c>
      <c r="AI1161">
        <v>1</v>
      </c>
      <c r="AJ1161">
        <v>0</v>
      </c>
      <c r="AK1161">
        <v>0</v>
      </c>
      <c r="AL1161">
        <v>0</v>
      </c>
      <c r="AM1161">
        <v>0</v>
      </c>
      <c r="AN1161">
        <v>0</v>
      </c>
      <c r="AO1161">
        <v>0</v>
      </c>
      <c r="AP1161">
        <v>1</v>
      </c>
      <c r="AQ1161">
        <v>0</v>
      </c>
      <c r="AR1161">
        <v>0</v>
      </c>
      <c r="AS1161">
        <v>0</v>
      </c>
      <c r="AT1161">
        <v>0</v>
      </c>
      <c r="AU1161">
        <v>0</v>
      </c>
      <c r="AV1161">
        <v>1</v>
      </c>
      <c r="AW1161">
        <v>0</v>
      </c>
      <c r="AX1161">
        <v>3.3</v>
      </c>
      <c r="AY1161">
        <v>0</v>
      </c>
      <c r="AZ1161">
        <v>0</v>
      </c>
      <c r="BA1161">
        <v>8.6999999999999993</v>
      </c>
      <c r="BB1161">
        <v>0</v>
      </c>
      <c r="BC1161">
        <v>1</v>
      </c>
      <c r="BD1161">
        <v>4</v>
      </c>
      <c r="BE1161">
        <v>0</v>
      </c>
      <c r="BF1161">
        <v>0</v>
      </c>
      <c r="BG1161">
        <v>0</v>
      </c>
      <c r="BH1161">
        <v>0</v>
      </c>
      <c r="BI1161">
        <v>1</v>
      </c>
      <c r="BJ1161">
        <v>0</v>
      </c>
      <c r="BK1161">
        <v>0</v>
      </c>
    </row>
    <row r="1162" spans="1:63" x14ac:dyDescent="0.25">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1</v>
      </c>
      <c r="Q1162">
        <v>0</v>
      </c>
      <c r="R1162">
        <v>6</v>
      </c>
      <c r="S1162">
        <v>0</v>
      </c>
      <c r="T1162">
        <v>0</v>
      </c>
      <c r="U1162">
        <v>0</v>
      </c>
      <c r="V1162">
        <v>1</v>
      </c>
      <c r="W1162">
        <v>0</v>
      </c>
      <c r="X1162">
        <v>0</v>
      </c>
      <c r="Y1162">
        <v>0</v>
      </c>
      <c r="Z1162">
        <v>6.5</v>
      </c>
      <c r="AA1162">
        <v>0</v>
      </c>
      <c r="AB1162">
        <v>0</v>
      </c>
      <c r="AC1162">
        <v>1</v>
      </c>
      <c r="AD1162">
        <v>0</v>
      </c>
      <c r="AE1162">
        <v>0</v>
      </c>
      <c r="AF1162">
        <v>0</v>
      </c>
      <c r="AG1162">
        <v>5.8</v>
      </c>
      <c r="AH1162">
        <v>0</v>
      </c>
      <c r="AI1162">
        <v>1</v>
      </c>
      <c r="AJ1162">
        <v>0</v>
      </c>
      <c r="AK1162">
        <v>0</v>
      </c>
      <c r="AL1162">
        <v>0</v>
      </c>
      <c r="AM1162">
        <v>0</v>
      </c>
      <c r="AN1162">
        <v>0</v>
      </c>
      <c r="AO1162">
        <v>0</v>
      </c>
      <c r="AP1162">
        <v>1</v>
      </c>
      <c r="AQ1162">
        <v>0</v>
      </c>
      <c r="AR1162">
        <v>0</v>
      </c>
      <c r="AS1162">
        <v>0</v>
      </c>
      <c r="AT1162">
        <v>0</v>
      </c>
      <c r="AU1162">
        <v>0</v>
      </c>
      <c r="AV1162">
        <v>1</v>
      </c>
      <c r="AW1162">
        <v>0</v>
      </c>
      <c r="AX1162">
        <v>10.7</v>
      </c>
      <c r="AY1162">
        <v>0</v>
      </c>
      <c r="AZ1162">
        <v>0</v>
      </c>
      <c r="BA1162">
        <v>0</v>
      </c>
      <c r="BB1162">
        <v>0</v>
      </c>
      <c r="BC1162">
        <v>1</v>
      </c>
      <c r="BD1162">
        <v>0</v>
      </c>
      <c r="BE1162">
        <v>0</v>
      </c>
      <c r="BF1162">
        <v>0</v>
      </c>
      <c r="BG1162">
        <v>0</v>
      </c>
      <c r="BH1162">
        <v>0</v>
      </c>
      <c r="BI1162">
        <v>1</v>
      </c>
      <c r="BJ1162">
        <v>0</v>
      </c>
      <c r="BK1162">
        <v>0</v>
      </c>
    </row>
    <row r="1163" spans="1:63" x14ac:dyDescent="0.25">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6.1</v>
      </c>
      <c r="Q1163">
        <v>6.1</v>
      </c>
      <c r="R1163">
        <v>13.8</v>
      </c>
      <c r="S1163">
        <v>6.9</v>
      </c>
      <c r="T1163">
        <v>13.8</v>
      </c>
      <c r="U1163">
        <v>7</v>
      </c>
      <c r="V1163">
        <v>1</v>
      </c>
      <c r="W1163">
        <v>7</v>
      </c>
      <c r="X1163">
        <v>5.4</v>
      </c>
      <c r="Y1163">
        <v>6.6</v>
      </c>
      <c r="Z1163">
        <v>6.5</v>
      </c>
      <c r="AA1163">
        <v>12.7</v>
      </c>
      <c r="AB1163">
        <v>6.2</v>
      </c>
      <c r="AC1163">
        <v>12.3</v>
      </c>
      <c r="AD1163">
        <v>0</v>
      </c>
      <c r="AE1163">
        <v>6.9</v>
      </c>
      <c r="AF1163">
        <v>0</v>
      </c>
      <c r="AG1163">
        <v>6.9</v>
      </c>
      <c r="AH1163">
        <v>13.9</v>
      </c>
      <c r="AI1163">
        <v>14</v>
      </c>
      <c r="AJ1163">
        <v>0</v>
      </c>
      <c r="AK1163">
        <v>5.4</v>
      </c>
      <c r="AL1163">
        <v>0</v>
      </c>
      <c r="AM1163">
        <v>0</v>
      </c>
      <c r="AN1163">
        <v>0</v>
      </c>
      <c r="AO1163">
        <v>18.7</v>
      </c>
      <c r="AP1163">
        <v>6.1</v>
      </c>
      <c r="AQ1163">
        <v>6.1</v>
      </c>
      <c r="AR1163">
        <v>6.9</v>
      </c>
      <c r="AS1163">
        <v>0</v>
      </c>
      <c r="AT1163">
        <v>13.9</v>
      </c>
      <c r="AU1163">
        <v>0</v>
      </c>
      <c r="AV1163">
        <v>14</v>
      </c>
      <c r="AW1163">
        <v>7</v>
      </c>
      <c r="AX1163">
        <v>21.5</v>
      </c>
      <c r="AY1163">
        <v>6.6</v>
      </c>
      <c r="AZ1163">
        <v>12.9</v>
      </c>
      <c r="BA1163">
        <v>0</v>
      </c>
      <c r="BB1163">
        <v>12.5</v>
      </c>
      <c r="BC1163">
        <v>1</v>
      </c>
      <c r="BD1163">
        <v>6.1</v>
      </c>
      <c r="BE1163">
        <v>6.9</v>
      </c>
      <c r="BF1163">
        <v>6.9</v>
      </c>
      <c r="BG1163">
        <v>0</v>
      </c>
      <c r="BH1163">
        <v>7</v>
      </c>
      <c r="BI1163">
        <v>7</v>
      </c>
      <c r="BJ1163">
        <v>21.1</v>
      </c>
      <c r="BK1163">
        <v>13.8</v>
      </c>
    </row>
    <row r="1164" spans="1:63" x14ac:dyDescent="0.25">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6.1</v>
      </c>
      <c r="Q1164">
        <v>6.1</v>
      </c>
      <c r="R1164">
        <v>6.9</v>
      </c>
      <c r="S1164">
        <v>6.9</v>
      </c>
      <c r="T1164">
        <v>13.8</v>
      </c>
      <c r="U1164">
        <v>7</v>
      </c>
      <c r="V1164">
        <v>1</v>
      </c>
      <c r="W1164">
        <v>7</v>
      </c>
      <c r="X1164">
        <v>5.4</v>
      </c>
      <c r="Y1164">
        <v>6.6</v>
      </c>
      <c r="Z1164">
        <v>0</v>
      </c>
      <c r="AA1164">
        <v>12.7</v>
      </c>
      <c r="AB1164">
        <v>6.2</v>
      </c>
      <c r="AC1164">
        <v>12.3</v>
      </c>
      <c r="AD1164">
        <v>0</v>
      </c>
      <c r="AE1164">
        <v>6.9</v>
      </c>
      <c r="AF1164">
        <v>0</v>
      </c>
      <c r="AG1164">
        <v>0</v>
      </c>
      <c r="AH1164">
        <v>13.9</v>
      </c>
      <c r="AI1164">
        <v>14</v>
      </c>
      <c r="AJ1164">
        <v>0</v>
      </c>
      <c r="AK1164">
        <v>5.4</v>
      </c>
      <c r="AL1164">
        <v>0</v>
      </c>
      <c r="AM1164">
        <v>0</v>
      </c>
      <c r="AN1164">
        <v>0</v>
      </c>
      <c r="AO1164">
        <v>18.7</v>
      </c>
      <c r="AP1164">
        <v>6.1</v>
      </c>
      <c r="AQ1164">
        <v>6.1</v>
      </c>
      <c r="AR1164">
        <v>6.9</v>
      </c>
      <c r="AS1164">
        <v>0</v>
      </c>
      <c r="AT1164">
        <v>13.9</v>
      </c>
      <c r="AU1164">
        <v>0</v>
      </c>
      <c r="AV1164">
        <v>14</v>
      </c>
      <c r="AW1164">
        <v>7</v>
      </c>
      <c r="AX1164">
        <v>10.7</v>
      </c>
      <c r="AY1164">
        <v>6.6</v>
      </c>
      <c r="AZ1164">
        <v>12.9</v>
      </c>
      <c r="BA1164">
        <v>0</v>
      </c>
      <c r="BB1164">
        <v>12.5</v>
      </c>
      <c r="BC1164">
        <v>1</v>
      </c>
      <c r="BD1164">
        <v>6.1</v>
      </c>
      <c r="BE1164">
        <v>6.9</v>
      </c>
      <c r="BF1164">
        <v>6.9</v>
      </c>
      <c r="BG1164">
        <v>0</v>
      </c>
      <c r="BH1164">
        <v>7</v>
      </c>
      <c r="BI1164">
        <v>7</v>
      </c>
      <c r="BJ1164">
        <v>21.1</v>
      </c>
      <c r="BK1164">
        <v>13.8</v>
      </c>
    </row>
    <row r="1165" spans="1:63" x14ac:dyDescent="0.25">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1</v>
      </c>
      <c r="Q1165">
        <v>0</v>
      </c>
      <c r="R1165">
        <v>6.9</v>
      </c>
      <c r="S1165">
        <v>0</v>
      </c>
      <c r="T1165">
        <v>0</v>
      </c>
      <c r="U1165">
        <v>0</v>
      </c>
      <c r="V1165">
        <v>1</v>
      </c>
      <c r="W1165">
        <v>0</v>
      </c>
      <c r="X1165">
        <v>0</v>
      </c>
      <c r="Y1165">
        <v>0</v>
      </c>
      <c r="Z1165">
        <v>6.5</v>
      </c>
      <c r="AA1165">
        <v>0</v>
      </c>
      <c r="AB1165">
        <v>0</v>
      </c>
      <c r="AC1165">
        <v>1</v>
      </c>
      <c r="AD1165">
        <v>0</v>
      </c>
      <c r="AE1165">
        <v>0</v>
      </c>
      <c r="AF1165">
        <v>0</v>
      </c>
      <c r="AG1165">
        <v>6.9</v>
      </c>
      <c r="AH1165">
        <v>0</v>
      </c>
      <c r="AI1165">
        <v>1</v>
      </c>
      <c r="AJ1165">
        <v>0</v>
      </c>
      <c r="AK1165">
        <v>0</v>
      </c>
      <c r="AL1165">
        <v>0</v>
      </c>
      <c r="AM1165">
        <v>0</v>
      </c>
      <c r="AN1165">
        <v>0</v>
      </c>
      <c r="AO1165">
        <v>0</v>
      </c>
      <c r="AP1165">
        <v>1</v>
      </c>
      <c r="AQ1165">
        <v>0</v>
      </c>
      <c r="AR1165">
        <v>0</v>
      </c>
      <c r="AS1165">
        <v>0</v>
      </c>
      <c r="AT1165">
        <v>0</v>
      </c>
      <c r="AU1165">
        <v>0</v>
      </c>
      <c r="AV1165">
        <v>1</v>
      </c>
      <c r="AW1165">
        <v>0</v>
      </c>
      <c r="AX1165">
        <v>10.7</v>
      </c>
      <c r="AY1165">
        <v>0</v>
      </c>
      <c r="AZ1165">
        <v>0</v>
      </c>
      <c r="BA1165">
        <v>0</v>
      </c>
      <c r="BB1165">
        <v>0</v>
      </c>
      <c r="BC1165">
        <v>1</v>
      </c>
      <c r="BD1165">
        <v>0</v>
      </c>
      <c r="BE1165">
        <v>0</v>
      </c>
      <c r="BF1165">
        <v>0</v>
      </c>
      <c r="BG1165">
        <v>0</v>
      </c>
      <c r="BH1165">
        <v>0</v>
      </c>
      <c r="BI1165">
        <v>1</v>
      </c>
      <c r="BJ1165">
        <v>0</v>
      </c>
      <c r="BK1165">
        <v>0</v>
      </c>
    </row>
    <row r="1166" spans="1:63" x14ac:dyDescent="0.25">
      <c r="A1166">
        <v>13</v>
      </c>
      <c r="B1166" s="1">
        <v>13301</v>
      </c>
      <c r="C1166" t="s">
        <v>10680</v>
      </c>
      <c r="D1166" t="s">
        <v>1927</v>
      </c>
      <c r="E1166">
        <v>1</v>
      </c>
      <c r="F1166" t="s">
        <v>13767</v>
      </c>
      <c r="G1166">
        <v>220104005</v>
      </c>
      <c r="H1166">
        <v>220104</v>
      </c>
      <c r="I1166" t="s">
        <v>13768</v>
      </c>
      <c r="J1166" t="s">
        <v>10393</v>
      </c>
      <c r="K1166">
        <v>1</v>
      </c>
      <c r="L1166">
        <v>0</v>
      </c>
      <c r="M1166">
        <v>1.8</v>
      </c>
      <c r="N1166">
        <v>0.9</v>
      </c>
      <c r="O1166">
        <v>0.8</v>
      </c>
      <c r="P1166">
        <v>1</v>
      </c>
      <c r="Q1166">
        <v>0.8</v>
      </c>
      <c r="R1166">
        <v>0</v>
      </c>
      <c r="S1166">
        <v>0</v>
      </c>
      <c r="T1166">
        <v>0.7</v>
      </c>
      <c r="U1166">
        <v>0</v>
      </c>
      <c r="V1166">
        <v>0.6</v>
      </c>
      <c r="W1166">
        <v>0.6</v>
      </c>
      <c r="X1166">
        <v>0.6</v>
      </c>
      <c r="Y1166">
        <v>1.9</v>
      </c>
      <c r="Z1166">
        <v>0</v>
      </c>
      <c r="AA1166">
        <v>0</v>
      </c>
      <c r="AB1166">
        <v>0</v>
      </c>
      <c r="AC1166">
        <v>1</v>
      </c>
      <c r="AD1166">
        <v>1.5</v>
      </c>
      <c r="AE1166">
        <v>0</v>
      </c>
      <c r="AF1166">
        <v>0.8</v>
      </c>
      <c r="AG1166">
        <v>2.2999999999999998</v>
      </c>
      <c r="AH1166">
        <v>0.8</v>
      </c>
      <c r="AI1166">
        <v>0.7</v>
      </c>
      <c r="AJ1166">
        <v>0</v>
      </c>
      <c r="AK1166">
        <v>0</v>
      </c>
      <c r="AL1166">
        <v>0</v>
      </c>
      <c r="AM1166">
        <v>0.9</v>
      </c>
      <c r="AN1166">
        <v>0.9</v>
      </c>
      <c r="AO1166">
        <v>0.8</v>
      </c>
      <c r="AP1166">
        <v>1</v>
      </c>
      <c r="AQ1166">
        <v>0</v>
      </c>
      <c r="AR1166">
        <v>0</v>
      </c>
      <c r="AS1166">
        <v>0</v>
      </c>
      <c r="AT1166">
        <v>0</v>
      </c>
      <c r="AU1166">
        <v>0</v>
      </c>
      <c r="AV1166">
        <v>1</v>
      </c>
      <c r="AW1166">
        <v>0</v>
      </c>
      <c r="AX1166">
        <v>0</v>
      </c>
      <c r="AY1166">
        <v>4.5999999999999996</v>
      </c>
      <c r="AZ1166">
        <v>0</v>
      </c>
      <c r="BA1166">
        <v>1.7</v>
      </c>
      <c r="BB1166">
        <v>0</v>
      </c>
      <c r="BC1166">
        <v>0.8</v>
      </c>
      <c r="BD1166">
        <v>0</v>
      </c>
      <c r="BE1166">
        <v>0</v>
      </c>
      <c r="BF1166">
        <v>0</v>
      </c>
      <c r="BG1166">
        <v>0</v>
      </c>
      <c r="BH1166">
        <v>0</v>
      </c>
      <c r="BI1166">
        <v>0.7</v>
      </c>
      <c r="BJ1166">
        <v>0</v>
      </c>
      <c r="BK1166">
        <v>0.8</v>
      </c>
    </row>
    <row r="1167" spans="1:63" x14ac:dyDescent="0.25">
      <c r="A1167">
        <v>13</v>
      </c>
      <c r="B1167" s="1">
        <v>13301</v>
      </c>
      <c r="C1167" t="s">
        <v>10680</v>
      </c>
      <c r="D1167" t="s">
        <v>1927</v>
      </c>
      <c r="E1167">
        <v>2</v>
      </c>
      <c r="F1167" t="s">
        <v>13769</v>
      </c>
      <c r="G1167">
        <v>220104005</v>
      </c>
      <c r="H1167">
        <v>220104</v>
      </c>
      <c r="I1167" t="s">
        <v>13768</v>
      </c>
      <c r="J1167" t="s">
        <v>10393</v>
      </c>
      <c r="K1167">
        <v>2</v>
      </c>
      <c r="L1167">
        <v>5.6</v>
      </c>
      <c r="M1167">
        <v>3.6</v>
      </c>
      <c r="N1167">
        <v>6.8</v>
      </c>
      <c r="O1167">
        <v>9.8000000000000007</v>
      </c>
      <c r="P1167">
        <v>1.6</v>
      </c>
      <c r="Q1167">
        <v>6.8</v>
      </c>
      <c r="R1167">
        <v>4.0999999999999996</v>
      </c>
      <c r="S1167">
        <v>5.6</v>
      </c>
      <c r="T1167">
        <v>5.5</v>
      </c>
      <c r="U1167">
        <v>1.5</v>
      </c>
      <c r="V1167">
        <v>6</v>
      </c>
      <c r="W1167">
        <v>5.0999999999999996</v>
      </c>
      <c r="X1167">
        <v>6.7</v>
      </c>
      <c r="Y1167">
        <v>7.4</v>
      </c>
      <c r="Z1167">
        <v>6.2</v>
      </c>
      <c r="AA1167">
        <v>1.7</v>
      </c>
      <c r="AB1167">
        <v>3.3</v>
      </c>
      <c r="AC1167">
        <v>7.1</v>
      </c>
      <c r="AD1167">
        <v>4.5</v>
      </c>
      <c r="AE1167">
        <v>6.5</v>
      </c>
      <c r="AF1167">
        <v>4.8</v>
      </c>
      <c r="AG1167">
        <v>5.5</v>
      </c>
      <c r="AH1167">
        <v>3.8</v>
      </c>
      <c r="AI1167">
        <v>5.2</v>
      </c>
      <c r="AJ1167">
        <v>6.6</v>
      </c>
      <c r="AK1167">
        <v>3.3</v>
      </c>
      <c r="AL1167">
        <v>5.6</v>
      </c>
      <c r="AM1167">
        <v>5.3</v>
      </c>
      <c r="AN1167">
        <v>6.8</v>
      </c>
      <c r="AO1167">
        <v>9</v>
      </c>
      <c r="AP1167">
        <v>6.3</v>
      </c>
      <c r="AQ1167">
        <v>9.1</v>
      </c>
      <c r="AR1167">
        <v>4.0999999999999996</v>
      </c>
      <c r="AS1167">
        <v>2.4</v>
      </c>
      <c r="AT1167">
        <v>3.1</v>
      </c>
      <c r="AU1167">
        <v>4.5999999999999996</v>
      </c>
      <c r="AV1167">
        <v>3</v>
      </c>
      <c r="AW1167">
        <v>9.4</v>
      </c>
      <c r="AX1167">
        <v>6.1</v>
      </c>
      <c r="AY1167">
        <v>8.4</v>
      </c>
      <c r="AZ1167">
        <v>7.1</v>
      </c>
      <c r="BA1167">
        <v>6</v>
      </c>
      <c r="BB1167">
        <v>4.9000000000000004</v>
      </c>
      <c r="BC1167">
        <v>5.5</v>
      </c>
      <c r="BD1167">
        <v>7.6</v>
      </c>
      <c r="BE1167">
        <v>3.2</v>
      </c>
      <c r="BF1167">
        <v>3.2</v>
      </c>
      <c r="BG1167">
        <v>6.2</v>
      </c>
      <c r="BH1167">
        <v>3.8</v>
      </c>
      <c r="BI1167">
        <v>6.6</v>
      </c>
      <c r="BJ1167">
        <v>11.6</v>
      </c>
      <c r="BK1167">
        <v>5.5</v>
      </c>
    </row>
    <row r="1168" spans="1:63" x14ac:dyDescent="0.25">
      <c r="A1168">
        <v>13</v>
      </c>
      <c r="B1168" s="1">
        <v>13301</v>
      </c>
      <c r="C1168" t="s">
        <v>10680</v>
      </c>
      <c r="D1168" t="s">
        <v>1927</v>
      </c>
      <c r="E1168">
        <v>3</v>
      </c>
      <c r="F1168" t="s">
        <v>13367</v>
      </c>
      <c r="G1168">
        <v>220104005</v>
      </c>
      <c r="H1168">
        <v>220104</v>
      </c>
      <c r="I1168" t="s">
        <v>13768</v>
      </c>
      <c r="J1168" t="s">
        <v>10393</v>
      </c>
      <c r="K1168">
        <v>3</v>
      </c>
      <c r="L1168">
        <v>5.6</v>
      </c>
      <c r="M1168">
        <v>1.8</v>
      </c>
      <c r="N1168">
        <v>6</v>
      </c>
      <c r="O1168">
        <v>9</v>
      </c>
      <c r="P1168">
        <v>1.6</v>
      </c>
      <c r="Q1168">
        <v>6.1</v>
      </c>
      <c r="R1168">
        <v>4.0999999999999996</v>
      </c>
      <c r="S1168">
        <v>5.6</v>
      </c>
      <c r="T1168">
        <v>4.7</v>
      </c>
      <c r="U1168">
        <v>1.5</v>
      </c>
      <c r="V1168">
        <v>5.3</v>
      </c>
      <c r="W1168">
        <v>4.4000000000000004</v>
      </c>
      <c r="X1168">
        <v>6.1</v>
      </c>
      <c r="Y1168">
        <v>7.4</v>
      </c>
      <c r="Z1168">
        <v>6.2</v>
      </c>
      <c r="AA1168">
        <v>1.7</v>
      </c>
      <c r="AB1168">
        <v>3.3</v>
      </c>
      <c r="AC1168">
        <v>7.1</v>
      </c>
      <c r="AD1168">
        <v>4.5</v>
      </c>
      <c r="AE1168">
        <v>6.5</v>
      </c>
      <c r="AF1168">
        <v>4</v>
      </c>
      <c r="AG1168">
        <v>3.1</v>
      </c>
      <c r="AH1168">
        <v>3.1</v>
      </c>
      <c r="AI1168">
        <v>4.5</v>
      </c>
      <c r="AJ1168">
        <v>6.6</v>
      </c>
      <c r="AK1168">
        <v>3.3</v>
      </c>
      <c r="AL1168">
        <v>5.6</v>
      </c>
      <c r="AM1168">
        <v>4.4000000000000004</v>
      </c>
      <c r="AN1168">
        <v>6</v>
      </c>
      <c r="AO1168">
        <v>8.1999999999999993</v>
      </c>
      <c r="AP1168">
        <v>6.3</v>
      </c>
      <c r="AQ1168">
        <v>9.1</v>
      </c>
      <c r="AR1168">
        <v>4.0999999999999996</v>
      </c>
      <c r="AS1168">
        <v>2.4</v>
      </c>
      <c r="AT1168">
        <v>3.1</v>
      </c>
      <c r="AU1168">
        <v>4.5999999999999996</v>
      </c>
      <c r="AV1168">
        <v>3</v>
      </c>
      <c r="AW1168">
        <v>9.4</v>
      </c>
      <c r="AX1168">
        <v>6.1</v>
      </c>
      <c r="AY1168">
        <v>4.5999999999999996</v>
      </c>
      <c r="AZ1168">
        <v>7.1</v>
      </c>
      <c r="BA1168">
        <v>4.3</v>
      </c>
      <c r="BB1168">
        <v>4.9000000000000004</v>
      </c>
      <c r="BC1168">
        <v>4.7</v>
      </c>
      <c r="BD1168">
        <v>7.6</v>
      </c>
      <c r="BE1168">
        <v>3.2</v>
      </c>
      <c r="BF1168">
        <v>3.2</v>
      </c>
      <c r="BG1168">
        <v>6.2</v>
      </c>
      <c r="BH1168">
        <v>3.8</v>
      </c>
      <c r="BI1168">
        <v>5.9</v>
      </c>
      <c r="BJ1168">
        <v>11.6</v>
      </c>
      <c r="BK1168">
        <v>4.7</v>
      </c>
    </row>
    <row r="1169" spans="1:63" x14ac:dyDescent="0.25">
      <c r="A1169">
        <v>13</v>
      </c>
      <c r="B1169" s="1">
        <v>13301</v>
      </c>
      <c r="C1169" t="s">
        <v>10680</v>
      </c>
      <c r="D1169" t="s">
        <v>1927</v>
      </c>
      <c r="E1169">
        <v>4</v>
      </c>
      <c r="F1169" t="s">
        <v>13369</v>
      </c>
      <c r="G1169">
        <v>220104005</v>
      </c>
      <c r="H1169">
        <v>220104</v>
      </c>
      <c r="I1169" t="s">
        <v>13768</v>
      </c>
      <c r="J1169" t="s">
        <v>10393</v>
      </c>
      <c r="K1169">
        <v>4</v>
      </c>
      <c r="L1169">
        <v>0</v>
      </c>
      <c r="M1169">
        <v>1.8</v>
      </c>
      <c r="N1169">
        <v>0.9</v>
      </c>
      <c r="O1169">
        <v>0.8</v>
      </c>
      <c r="P1169">
        <v>1</v>
      </c>
      <c r="Q1169">
        <v>0.8</v>
      </c>
      <c r="R1169">
        <v>0</v>
      </c>
      <c r="S1169">
        <v>0</v>
      </c>
      <c r="T1169">
        <v>0.8</v>
      </c>
      <c r="U1169">
        <v>0</v>
      </c>
      <c r="V1169">
        <v>0.8</v>
      </c>
      <c r="W1169">
        <v>0.7</v>
      </c>
      <c r="X1169">
        <v>0.6</v>
      </c>
      <c r="Y1169">
        <v>1.9</v>
      </c>
      <c r="Z1169">
        <v>0</v>
      </c>
      <c r="AA1169">
        <v>0</v>
      </c>
      <c r="AB1169">
        <v>0</v>
      </c>
      <c r="AC1169">
        <v>1</v>
      </c>
      <c r="AD1169">
        <v>1.5</v>
      </c>
      <c r="AE1169">
        <v>0</v>
      </c>
      <c r="AF1169">
        <v>0.8</v>
      </c>
      <c r="AG1169">
        <v>2.2999999999999998</v>
      </c>
      <c r="AH1169">
        <v>0.8</v>
      </c>
      <c r="AI1169">
        <v>0.7</v>
      </c>
      <c r="AJ1169">
        <v>0</v>
      </c>
      <c r="AK1169">
        <v>0</v>
      </c>
      <c r="AL1169">
        <v>0</v>
      </c>
      <c r="AM1169">
        <v>0.9</v>
      </c>
      <c r="AN1169">
        <v>0.9</v>
      </c>
      <c r="AO1169">
        <v>0.8</v>
      </c>
      <c r="AP1169">
        <v>1</v>
      </c>
      <c r="AQ1169">
        <v>0</v>
      </c>
      <c r="AR1169">
        <v>0</v>
      </c>
      <c r="AS1169">
        <v>0</v>
      </c>
      <c r="AT1169">
        <v>0</v>
      </c>
      <c r="AU1169">
        <v>0</v>
      </c>
      <c r="AV1169">
        <v>1</v>
      </c>
      <c r="AW1169">
        <v>0</v>
      </c>
      <c r="AX1169">
        <v>0</v>
      </c>
      <c r="AY1169">
        <v>3.7</v>
      </c>
      <c r="AZ1169">
        <v>0</v>
      </c>
      <c r="BA1169">
        <v>1.7</v>
      </c>
      <c r="BB1169">
        <v>0</v>
      </c>
      <c r="BC1169">
        <v>0.8</v>
      </c>
      <c r="BD1169">
        <v>0</v>
      </c>
      <c r="BE1169">
        <v>0</v>
      </c>
      <c r="BF1169">
        <v>0</v>
      </c>
      <c r="BG1169">
        <v>0</v>
      </c>
      <c r="BH1169">
        <v>0</v>
      </c>
      <c r="BI1169">
        <v>0.7</v>
      </c>
      <c r="BJ1169">
        <v>0</v>
      </c>
      <c r="BK1169">
        <v>0.8</v>
      </c>
    </row>
    <row r="1170" spans="1:63" x14ac:dyDescent="0.25">
      <c r="A1170">
        <v>13</v>
      </c>
      <c r="B1170" s="1">
        <v>13302</v>
      </c>
      <c r="C1170" t="s">
        <v>10680</v>
      </c>
      <c r="D1170" t="s">
        <v>1930</v>
      </c>
      <c r="E1170">
        <v>1</v>
      </c>
      <c r="F1170" t="s">
        <v>13767</v>
      </c>
      <c r="G1170">
        <v>220104005</v>
      </c>
      <c r="H1170">
        <v>220104</v>
      </c>
      <c r="I1170" t="s">
        <v>13768</v>
      </c>
      <c r="J1170" t="s">
        <v>10393</v>
      </c>
      <c r="K1170">
        <v>1</v>
      </c>
      <c r="L1170">
        <v>0</v>
      </c>
      <c r="M1170">
        <v>1.4</v>
      </c>
      <c r="N1170">
        <v>2.7</v>
      </c>
      <c r="O1170">
        <v>2.5</v>
      </c>
      <c r="P1170">
        <v>1.2</v>
      </c>
      <c r="Q1170">
        <v>0</v>
      </c>
      <c r="R1170">
        <v>0</v>
      </c>
      <c r="S1170">
        <v>2</v>
      </c>
      <c r="T1170">
        <v>1</v>
      </c>
      <c r="U1170">
        <v>0</v>
      </c>
      <c r="V1170">
        <v>1</v>
      </c>
      <c r="W1170">
        <v>1.6</v>
      </c>
      <c r="X1170">
        <v>0.8</v>
      </c>
      <c r="Y1170">
        <v>1.5</v>
      </c>
      <c r="Z1170">
        <v>1.4</v>
      </c>
      <c r="AA1170">
        <v>0</v>
      </c>
      <c r="AB1170">
        <v>0</v>
      </c>
      <c r="AC1170">
        <v>2.4</v>
      </c>
      <c r="AD1170">
        <v>2.2999999999999998</v>
      </c>
      <c r="AE1170">
        <v>0</v>
      </c>
      <c r="AF1170">
        <v>0</v>
      </c>
      <c r="AG1170">
        <v>0</v>
      </c>
      <c r="AH1170">
        <v>0</v>
      </c>
      <c r="AI1170">
        <v>0.9</v>
      </c>
      <c r="AJ1170">
        <v>0.8</v>
      </c>
      <c r="AK1170">
        <v>0</v>
      </c>
      <c r="AL1170">
        <v>0</v>
      </c>
      <c r="AM1170">
        <v>0</v>
      </c>
      <c r="AN1170">
        <v>2.7</v>
      </c>
      <c r="AO1170">
        <v>0</v>
      </c>
      <c r="AP1170">
        <v>1</v>
      </c>
      <c r="AQ1170">
        <v>0</v>
      </c>
      <c r="AR1170">
        <v>0</v>
      </c>
      <c r="AS1170">
        <v>1.3</v>
      </c>
      <c r="AT1170">
        <v>0</v>
      </c>
      <c r="AU1170">
        <v>0</v>
      </c>
      <c r="AV1170">
        <v>1</v>
      </c>
      <c r="AW1170">
        <v>0</v>
      </c>
      <c r="AX1170">
        <v>0</v>
      </c>
      <c r="AY1170">
        <v>4.5999999999999996</v>
      </c>
      <c r="AZ1170">
        <v>0</v>
      </c>
      <c r="BA1170">
        <v>1.3</v>
      </c>
      <c r="BB1170">
        <v>0</v>
      </c>
      <c r="BC1170">
        <v>2.4</v>
      </c>
      <c r="BD1170">
        <v>0</v>
      </c>
      <c r="BE1170">
        <v>1.4</v>
      </c>
      <c r="BF1170">
        <v>1.3</v>
      </c>
      <c r="BG1170">
        <v>2.6</v>
      </c>
      <c r="BH1170">
        <v>0</v>
      </c>
      <c r="BI1170">
        <v>1.2</v>
      </c>
      <c r="BJ1170">
        <v>0</v>
      </c>
      <c r="BK1170">
        <v>1.3</v>
      </c>
    </row>
    <row r="1171" spans="1:63" x14ac:dyDescent="0.25">
      <c r="A1171">
        <v>13</v>
      </c>
      <c r="B1171" s="1">
        <v>13302</v>
      </c>
      <c r="C1171" t="s">
        <v>10680</v>
      </c>
      <c r="D1171" t="s">
        <v>1930</v>
      </c>
      <c r="E1171">
        <v>2</v>
      </c>
      <c r="F1171" t="s">
        <v>13769</v>
      </c>
      <c r="G1171">
        <v>220104005</v>
      </c>
      <c r="H1171">
        <v>220104</v>
      </c>
      <c r="I1171" t="s">
        <v>13768</v>
      </c>
      <c r="J1171" t="s">
        <v>10393</v>
      </c>
      <c r="K1171">
        <v>2</v>
      </c>
      <c r="L1171">
        <v>6.1</v>
      </c>
      <c r="M1171">
        <v>4.3</v>
      </c>
      <c r="N1171">
        <v>6.7</v>
      </c>
      <c r="O1171">
        <v>8.8000000000000007</v>
      </c>
      <c r="P1171">
        <v>5.9</v>
      </c>
      <c r="Q1171">
        <v>5.6</v>
      </c>
      <c r="R1171">
        <v>5.6</v>
      </c>
      <c r="S1171">
        <v>8.1</v>
      </c>
      <c r="T1171">
        <v>6.6</v>
      </c>
      <c r="U1171">
        <v>3.8</v>
      </c>
      <c r="V1171">
        <v>3.7</v>
      </c>
      <c r="W1171">
        <v>13.1</v>
      </c>
      <c r="X1171">
        <v>7.9</v>
      </c>
      <c r="Y1171">
        <v>9.1</v>
      </c>
      <c r="Z1171">
        <v>11.4</v>
      </c>
      <c r="AA1171">
        <v>8</v>
      </c>
      <c r="AB1171">
        <v>5</v>
      </c>
      <c r="AC1171">
        <v>4.8</v>
      </c>
      <c r="AD1171">
        <v>5.6</v>
      </c>
      <c r="AE1171">
        <v>8.4</v>
      </c>
      <c r="AF1171">
        <v>5.4</v>
      </c>
      <c r="AG1171">
        <v>5.2</v>
      </c>
      <c r="AH1171">
        <v>6.3</v>
      </c>
      <c r="AI1171">
        <v>8.6</v>
      </c>
      <c r="AJ1171">
        <v>8.3000000000000007</v>
      </c>
      <c r="AK1171">
        <v>3.9</v>
      </c>
      <c r="AL1171">
        <v>13.7</v>
      </c>
      <c r="AM1171">
        <v>0</v>
      </c>
      <c r="AN1171">
        <v>2.7</v>
      </c>
      <c r="AO1171">
        <v>3.8</v>
      </c>
      <c r="AP1171">
        <v>4.8</v>
      </c>
      <c r="AQ1171">
        <v>4.5</v>
      </c>
      <c r="AR1171">
        <v>6.9</v>
      </c>
      <c r="AS1171">
        <v>5.3</v>
      </c>
      <c r="AT1171">
        <v>1.3</v>
      </c>
      <c r="AU1171">
        <v>2.5</v>
      </c>
      <c r="AV1171">
        <v>10.9</v>
      </c>
      <c r="AW1171">
        <v>4.7</v>
      </c>
      <c r="AX1171">
        <v>4.7</v>
      </c>
      <c r="AY1171">
        <v>10.6</v>
      </c>
      <c r="AZ1171">
        <v>1.4</v>
      </c>
      <c r="BA1171">
        <v>9.3000000000000007</v>
      </c>
      <c r="BB1171">
        <v>8.8000000000000007</v>
      </c>
      <c r="BC1171">
        <v>7.1</v>
      </c>
      <c r="BD1171">
        <v>1.1000000000000001</v>
      </c>
      <c r="BE1171">
        <v>9.6</v>
      </c>
      <c r="BF1171">
        <v>6.6</v>
      </c>
      <c r="BG1171">
        <v>3.9</v>
      </c>
      <c r="BH1171">
        <v>5</v>
      </c>
      <c r="BI1171">
        <v>9.6</v>
      </c>
      <c r="BJ1171">
        <v>10.5</v>
      </c>
      <c r="BK1171">
        <v>6.6</v>
      </c>
    </row>
    <row r="1172" spans="1:63" x14ac:dyDescent="0.25">
      <c r="A1172">
        <v>13</v>
      </c>
      <c r="B1172" s="1">
        <v>13302</v>
      </c>
      <c r="C1172" t="s">
        <v>10680</v>
      </c>
      <c r="D1172" t="s">
        <v>1930</v>
      </c>
      <c r="E1172">
        <v>3</v>
      </c>
      <c r="F1172" t="s">
        <v>13367</v>
      </c>
      <c r="G1172">
        <v>220104005</v>
      </c>
      <c r="H1172">
        <v>220104</v>
      </c>
      <c r="I1172" t="s">
        <v>13768</v>
      </c>
      <c r="J1172" t="s">
        <v>10393</v>
      </c>
      <c r="K1172">
        <v>3</v>
      </c>
      <c r="L1172">
        <v>6.1</v>
      </c>
      <c r="M1172">
        <v>2.8</v>
      </c>
      <c r="N1172">
        <v>4</v>
      </c>
      <c r="O1172">
        <v>6.3</v>
      </c>
      <c r="P1172">
        <v>4.8</v>
      </c>
      <c r="Q1172">
        <v>5.6</v>
      </c>
      <c r="R1172">
        <v>5.6</v>
      </c>
      <c r="S1172">
        <v>5.4</v>
      </c>
      <c r="T1172">
        <v>5.3</v>
      </c>
      <c r="U1172">
        <v>3.8</v>
      </c>
      <c r="V1172">
        <v>3.7</v>
      </c>
      <c r="W1172">
        <v>10.7</v>
      </c>
      <c r="X1172">
        <v>7.1</v>
      </c>
      <c r="Y1172">
        <v>9.1</v>
      </c>
      <c r="Z1172">
        <v>11.4</v>
      </c>
      <c r="AA1172">
        <v>8</v>
      </c>
      <c r="AB1172">
        <v>5</v>
      </c>
      <c r="AC1172">
        <v>4.8</v>
      </c>
      <c r="AD1172">
        <v>5.6</v>
      </c>
      <c r="AE1172">
        <v>8.4</v>
      </c>
      <c r="AF1172">
        <v>5.4</v>
      </c>
      <c r="AG1172">
        <v>5.2</v>
      </c>
      <c r="AH1172">
        <v>6.3</v>
      </c>
      <c r="AI1172">
        <v>7.3</v>
      </c>
      <c r="AJ1172">
        <v>7.1</v>
      </c>
      <c r="AK1172">
        <v>3.9</v>
      </c>
      <c r="AL1172">
        <v>13.7</v>
      </c>
      <c r="AM1172">
        <v>0</v>
      </c>
      <c r="AN1172">
        <v>0</v>
      </c>
      <c r="AO1172">
        <v>3.8</v>
      </c>
      <c r="AP1172">
        <v>4.8</v>
      </c>
      <c r="AQ1172">
        <v>4.5</v>
      </c>
      <c r="AR1172">
        <v>6.9</v>
      </c>
      <c r="AS1172">
        <v>4</v>
      </c>
      <c r="AT1172">
        <v>1.3</v>
      </c>
      <c r="AU1172">
        <v>2.5</v>
      </c>
      <c r="AV1172">
        <v>10.9</v>
      </c>
      <c r="AW1172">
        <v>4.7</v>
      </c>
      <c r="AX1172">
        <v>4.7</v>
      </c>
      <c r="AY1172">
        <v>7.6</v>
      </c>
      <c r="AZ1172">
        <v>1.4</v>
      </c>
      <c r="BA1172">
        <v>8</v>
      </c>
      <c r="BB1172">
        <v>8.8000000000000007</v>
      </c>
      <c r="BC1172">
        <v>4.8</v>
      </c>
      <c r="BD1172">
        <v>1.1000000000000001</v>
      </c>
      <c r="BE1172">
        <v>8.1999999999999993</v>
      </c>
      <c r="BF1172">
        <v>5.3</v>
      </c>
      <c r="BG1172">
        <v>2.6</v>
      </c>
      <c r="BH1172">
        <v>5</v>
      </c>
      <c r="BI1172">
        <v>8.4</v>
      </c>
      <c r="BJ1172">
        <v>10.5</v>
      </c>
      <c r="BK1172">
        <v>5.3</v>
      </c>
    </row>
    <row r="1173" spans="1:63" x14ac:dyDescent="0.25">
      <c r="A1173">
        <v>13</v>
      </c>
      <c r="B1173" s="1">
        <v>13302</v>
      </c>
      <c r="C1173" t="s">
        <v>10680</v>
      </c>
      <c r="D1173" t="s">
        <v>1930</v>
      </c>
      <c r="E1173">
        <v>4</v>
      </c>
      <c r="F1173" t="s">
        <v>13369</v>
      </c>
      <c r="G1173">
        <v>220104005</v>
      </c>
      <c r="H1173">
        <v>220104</v>
      </c>
      <c r="I1173" t="s">
        <v>13768</v>
      </c>
      <c r="J1173" t="s">
        <v>10393</v>
      </c>
      <c r="K1173">
        <v>4</v>
      </c>
      <c r="L1173">
        <v>0</v>
      </c>
      <c r="M1173">
        <v>1.4</v>
      </c>
      <c r="N1173">
        <v>2.7</v>
      </c>
      <c r="O1173">
        <v>2.5</v>
      </c>
      <c r="P1173">
        <v>1.2</v>
      </c>
      <c r="Q1173">
        <v>0</v>
      </c>
      <c r="R1173">
        <v>0</v>
      </c>
      <c r="S1173">
        <v>2.7</v>
      </c>
      <c r="T1173">
        <v>1.3</v>
      </c>
      <c r="U1173">
        <v>0</v>
      </c>
      <c r="V1173">
        <v>1</v>
      </c>
      <c r="W1173">
        <v>2.4</v>
      </c>
      <c r="X1173">
        <v>0.8</v>
      </c>
      <c r="Y1173">
        <v>1.5</v>
      </c>
      <c r="Z1173">
        <v>1.4</v>
      </c>
      <c r="AA1173">
        <v>0</v>
      </c>
      <c r="AB1173">
        <v>0</v>
      </c>
      <c r="AC1173">
        <v>2.4</v>
      </c>
      <c r="AD1173">
        <v>2.2999999999999998</v>
      </c>
      <c r="AE1173">
        <v>0</v>
      </c>
      <c r="AF1173">
        <v>0</v>
      </c>
      <c r="AG1173">
        <v>0</v>
      </c>
      <c r="AH1173">
        <v>0</v>
      </c>
      <c r="AI1173">
        <v>1.2</v>
      </c>
      <c r="AJ1173">
        <v>1.2</v>
      </c>
      <c r="AK1173">
        <v>0</v>
      </c>
      <c r="AL1173">
        <v>0</v>
      </c>
      <c r="AM1173">
        <v>0</v>
      </c>
      <c r="AN1173">
        <v>2.7</v>
      </c>
      <c r="AO1173">
        <v>0</v>
      </c>
      <c r="AP1173">
        <v>1</v>
      </c>
      <c r="AQ1173">
        <v>0</v>
      </c>
      <c r="AR1173">
        <v>0</v>
      </c>
      <c r="AS1173">
        <v>1.3</v>
      </c>
      <c r="AT1173">
        <v>0</v>
      </c>
      <c r="AU1173">
        <v>0</v>
      </c>
      <c r="AV1173">
        <v>1</v>
      </c>
      <c r="AW1173">
        <v>0</v>
      </c>
      <c r="AX1173">
        <v>0</v>
      </c>
      <c r="AY1173">
        <v>3</v>
      </c>
      <c r="AZ1173">
        <v>0</v>
      </c>
      <c r="BA1173">
        <v>1.3</v>
      </c>
      <c r="BB1173">
        <v>0</v>
      </c>
      <c r="BC1173">
        <v>2.4</v>
      </c>
      <c r="BD1173">
        <v>0</v>
      </c>
      <c r="BE1173">
        <v>1.4</v>
      </c>
      <c r="BF1173">
        <v>1.3</v>
      </c>
      <c r="BG1173">
        <v>1.3</v>
      </c>
      <c r="BH1173">
        <v>0</v>
      </c>
      <c r="BI1173">
        <v>1.2</v>
      </c>
      <c r="BJ1173">
        <v>0</v>
      </c>
      <c r="BK1173">
        <v>1.3</v>
      </c>
    </row>
    <row r="1174" spans="1:63" x14ac:dyDescent="0.25">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5.3</v>
      </c>
      <c r="Q1174">
        <v>0</v>
      </c>
      <c r="R1174">
        <v>5.2</v>
      </c>
      <c r="S1174">
        <v>0</v>
      </c>
      <c r="T1174">
        <v>0</v>
      </c>
      <c r="U1174">
        <v>0</v>
      </c>
      <c r="V1174">
        <v>1</v>
      </c>
      <c r="W1174">
        <v>0</v>
      </c>
      <c r="X1174">
        <v>0</v>
      </c>
      <c r="Y1174">
        <v>0</v>
      </c>
      <c r="Z1174">
        <v>0</v>
      </c>
      <c r="AA1174">
        <v>0</v>
      </c>
      <c r="AB1174">
        <v>0</v>
      </c>
      <c r="AC1174">
        <v>1</v>
      </c>
      <c r="AD1174">
        <v>5.2</v>
      </c>
      <c r="AE1174">
        <v>0</v>
      </c>
      <c r="AF1174">
        <v>0</v>
      </c>
      <c r="AG1174">
        <v>0</v>
      </c>
      <c r="AH1174">
        <v>0</v>
      </c>
      <c r="AI1174">
        <v>1</v>
      </c>
      <c r="AJ1174">
        <v>0</v>
      </c>
      <c r="AK1174">
        <v>0</v>
      </c>
      <c r="AL1174">
        <v>0</v>
      </c>
      <c r="AM1174">
        <v>0</v>
      </c>
      <c r="AN1174">
        <v>0</v>
      </c>
      <c r="AO1174">
        <v>0</v>
      </c>
      <c r="AP1174">
        <v>1</v>
      </c>
      <c r="AQ1174">
        <v>0</v>
      </c>
      <c r="AR1174">
        <v>0</v>
      </c>
      <c r="AS1174">
        <v>0</v>
      </c>
      <c r="AT1174">
        <v>0</v>
      </c>
      <c r="AU1174">
        <v>0</v>
      </c>
      <c r="AV1174">
        <v>6.1</v>
      </c>
      <c r="AW1174">
        <v>0</v>
      </c>
      <c r="AX1174">
        <v>0</v>
      </c>
      <c r="AY1174">
        <v>0</v>
      </c>
      <c r="AZ1174">
        <v>0</v>
      </c>
      <c r="BA1174">
        <v>0</v>
      </c>
      <c r="BB1174">
        <v>0</v>
      </c>
      <c r="BC1174">
        <v>10.7</v>
      </c>
      <c r="BD1174">
        <v>5.2</v>
      </c>
      <c r="BE1174">
        <v>0</v>
      </c>
      <c r="BF1174">
        <v>0</v>
      </c>
      <c r="BG1174">
        <v>0</v>
      </c>
      <c r="BH1174">
        <v>6.1</v>
      </c>
      <c r="BI1174">
        <v>1</v>
      </c>
      <c r="BJ1174">
        <v>0</v>
      </c>
      <c r="BK1174">
        <v>0</v>
      </c>
    </row>
    <row r="1175" spans="1:63" x14ac:dyDescent="0.25">
      <c r="A1175">
        <v>13</v>
      </c>
      <c r="B1175" s="1">
        <v>13303</v>
      </c>
      <c r="C1175" t="s">
        <v>10680</v>
      </c>
      <c r="D1175" t="s">
        <v>1933</v>
      </c>
      <c r="E1175">
        <v>2</v>
      </c>
      <c r="F1175" t="s">
        <v>13769</v>
      </c>
      <c r="G1175">
        <v>220104005</v>
      </c>
      <c r="H1175">
        <v>220104</v>
      </c>
      <c r="I1175" t="s">
        <v>13768</v>
      </c>
      <c r="J1175" t="s">
        <v>10393</v>
      </c>
      <c r="K1175">
        <v>2</v>
      </c>
      <c r="L1175">
        <v>17.2</v>
      </c>
      <c r="M1175">
        <v>0</v>
      </c>
      <c r="N1175">
        <v>0</v>
      </c>
      <c r="O1175">
        <v>10.8</v>
      </c>
      <c r="P1175">
        <v>5.3</v>
      </c>
      <c r="Q1175">
        <v>0</v>
      </c>
      <c r="R1175">
        <v>6.1</v>
      </c>
      <c r="S1175">
        <v>0</v>
      </c>
      <c r="T1175">
        <v>0</v>
      </c>
      <c r="U1175">
        <v>18.2</v>
      </c>
      <c r="V1175">
        <v>24.2</v>
      </c>
      <c r="W1175">
        <v>6.1</v>
      </c>
      <c r="X1175">
        <v>0</v>
      </c>
      <c r="Y1175">
        <v>5.7</v>
      </c>
      <c r="Z1175">
        <v>0</v>
      </c>
      <c r="AA1175">
        <v>0</v>
      </c>
      <c r="AB1175">
        <v>5.4</v>
      </c>
      <c r="AC1175">
        <v>10.7</v>
      </c>
      <c r="AD1175">
        <v>5.2</v>
      </c>
      <c r="AE1175">
        <v>0</v>
      </c>
      <c r="AF1175">
        <v>6.1</v>
      </c>
      <c r="AG1175">
        <v>6</v>
      </c>
      <c r="AH1175">
        <v>0</v>
      </c>
      <c r="AI1175">
        <v>1</v>
      </c>
      <c r="AJ1175">
        <v>24.3</v>
      </c>
      <c r="AK1175">
        <v>9.3000000000000007</v>
      </c>
      <c r="AL1175">
        <v>5.7</v>
      </c>
      <c r="AM1175">
        <v>16.899999999999999</v>
      </c>
      <c r="AN1175">
        <v>0</v>
      </c>
      <c r="AO1175">
        <v>0</v>
      </c>
      <c r="AP1175">
        <v>10.7</v>
      </c>
      <c r="AQ1175">
        <v>0</v>
      </c>
      <c r="AR1175">
        <v>0</v>
      </c>
      <c r="AS1175">
        <v>0</v>
      </c>
      <c r="AT1175">
        <v>0</v>
      </c>
      <c r="AU1175">
        <v>12.1</v>
      </c>
      <c r="AV1175">
        <v>18.2</v>
      </c>
      <c r="AW1175">
        <v>18.2</v>
      </c>
      <c r="AX1175">
        <v>4.7</v>
      </c>
      <c r="AY1175">
        <v>0</v>
      </c>
      <c r="AZ1175">
        <v>5.6</v>
      </c>
      <c r="BA1175">
        <v>0</v>
      </c>
      <c r="BB1175">
        <v>10.8</v>
      </c>
      <c r="BC1175">
        <v>10.7</v>
      </c>
      <c r="BD1175">
        <v>10.5</v>
      </c>
      <c r="BE1175">
        <v>6.1</v>
      </c>
      <c r="BF1175">
        <v>0</v>
      </c>
      <c r="BG1175">
        <v>6.1</v>
      </c>
      <c r="BH1175">
        <v>12.1</v>
      </c>
      <c r="BI1175">
        <v>6.1</v>
      </c>
      <c r="BJ1175">
        <v>0</v>
      </c>
      <c r="BK1175">
        <v>0</v>
      </c>
    </row>
    <row r="1176" spans="1:63" x14ac:dyDescent="0.25">
      <c r="A1176">
        <v>13</v>
      </c>
      <c r="B1176" s="1">
        <v>13303</v>
      </c>
      <c r="C1176" t="s">
        <v>10680</v>
      </c>
      <c r="D1176" t="s">
        <v>1933</v>
      </c>
      <c r="E1176">
        <v>3</v>
      </c>
      <c r="F1176" t="s">
        <v>13367</v>
      </c>
      <c r="G1176">
        <v>220104005</v>
      </c>
      <c r="H1176">
        <v>220104</v>
      </c>
      <c r="I1176" t="s">
        <v>13768</v>
      </c>
      <c r="J1176" t="s">
        <v>10393</v>
      </c>
      <c r="K1176">
        <v>3</v>
      </c>
      <c r="L1176">
        <v>17.2</v>
      </c>
      <c r="M1176">
        <v>0</v>
      </c>
      <c r="N1176">
        <v>0</v>
      </c>
      <c r="O1176">
        <v>10.8</v>
      </c>
      <c r="P1176">
        <v>1</v>
      </c>
      <c r="Q1176">
        <v>0</v>
      </c>
      <c r="R1176">
        <v>0</v>
      </c>
      <c r="S1176">
        <v>0</v>
      </c>
      <c r="T1176">
        <v>0</v>
      </c>
      <c r="U1176">
        <v>18.2</v>
      </c>
      <c r="V1176">
        <v>24.2</v>
      </c>
      <c r="W1176">
        <v>6.1</v>
      </c>
      <c r="X1176">
        <v>0</v>
      </c>
      <c r="Y1176">
        <v>5.7</v>
      </c>
      <c r="Z1176">
        <v>0</v>
      </c>
      <c r="AA1176">
        <v>0</v>
      </c>
      <c r="AB1176">
        <v>5.4</v>
      </c>
      <c r="AC1176">
        <v>10.7</v>
      </c>
      <c r="AD1176">
        <v>0</v>
      </c>
      <c r="AE1176">
        <v>0</v>
      </c>
      <c r="AF1176">
        <v>6.1</v>
      </c>
      <c r="AG1176">
        <v>6</v>
      </c>
      <c r="AH1176">
        <v>0</v>
      </c>
      <c r="AI1176">
        <v>1</v>
      </c>
      <c r="AJ1176">
        <v>24.3</v>
      </c>
      <c r="AK1176">
        <v>9.3000000000000007</v>
      </c>
      <c r="AL1176">
        <v>5.7</v>
      </c>
      <c r="AM1176">
        <v>16.899999999999999</v>
      </c>
      <c r="AN1176">
        <v>0</v>
      </c>
      <c r="AO1176">
        <v>0</v>
      </c>
      <c r="AP1176">
        <v>10.7</v>
      </c>
      <c r="AQ1176">
        <v>0</v>
      </c>
      <c r="AR1176">
        <v>0</v>
      </c>
      <c r="AS1176">
        <v>0</v>
      </c>
      <c r="AT1176">
        <v>0</v>
      </c>
      <c r="AU1176">
        <v>12.1</v>
      </c>
      <c r="AV1176">
        <v>6.1</v>
      </c>
      <c r="AW1176">
        <v>18.2</v>
      </c>
      <c r="AX1176">
        <v>4.7</v>
      </c>
      <c r="AY1176">
        <v>0</v>
      </c>
      <c r="AZ1176">
        <v>5.6</v>
      </c>
      <c r="BA1176">
        <v>0</v>
      </c>
      <c r="BB1176">
        <v>10.8</v>
      </c>
      <c r="BC1176">
        <v>5.3</v>
      </c>
      <c r="BD1176">
        <v>5.2</v>
      </c>
      <c r="BE1176">
        <v>6.1</v>
      </c>
      <c r="BF1176">
        <v>0</v>
      </c>
      <c r="BG1176">
        <v>6.1</v>
      </c>
      <c r="BH1176">
        <v>6.1</v>
      </c>
      <c r="BI1176">
        <v>6.1</v>
      </c>
      <c r="BJ1176">
        <v>0</v>
      </c>
      <c r="BK1176">
        <v>0</v>
      </c>
    </row>
    <row r="1177" spans="1:63" x14ac:dyDescent="0.25">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5.3</v>
      </c>
      <c r="Q1177">
        <v>0</v>
      </c>
      <c r="R1177">
        <v>6.1</v>
      </c>
      <c r="S1177">
        <v>0</v>
      </c>
      <c r="T1177">
        <v>0</v>
      </c>
      <c r="U1177">
        <v>0</v>
      </c>
      <c r="V1177">
        <v>1</v>
      </c>
      <c r="W1177">
        <v>0</v>
      </c>
      <c r="X1177">
        <v>0</v>
      </c>
      <c r="Y1177">
        <v>0</v>
      </c>
      <c r="Z1177">
        <v>0</v>
      </c>
      <c r="AA1177">
        <v>0</v>
      </c>
      <c r="AB1177">
        <v>0</v>
      </c>
      <c r="AC1177">
        <v>1</v>
      </c>
      <c r="AD1177">
        <v>5.2</v>
      </c>
      <c r="AE1177">
        <v>0</v>
      </c>
      <c r="AF1177">
        <v>0</v>
      </c>
      <c r="AG1177">
        <v>0</v>
      </c>
      <c r="AH1177">
        <v>0</v>
      </c>
      <c r="AI1177">
        <v>1</v>
      </c>
      <c r="AJ1177">
        <v>0</v>
      </c>
      <c r="AK1177">
        <v>0</v>
      </c>
      <c r="AL1177">
        <v>0</v>
      </c>
      <c r="AM1177">
        <v>0</v>
      </c>
      <c r="AN1177">
        <v>0</v>
      </c>
      <c r="AO1177">
        <v>0</v>
      </c>
      <c r="AP1177">
        <v>1</v>
      </c>
      <c r="AQ1177">
        <v>0</v>
      </c>
      <c r="AR1177">
        <v>0</v>
      </c>
      <c r="AS1177">
        <v>0</v>
      </c>
      <c r="AT1177">
        <v>0</v>
      </c>
      <c r="AU1177">
        <v>0</v>
      </c>
      <c r="AV1177">
        <v>12.1</v>
      </c>
      <c r="AW1177">
        <v>0</v>
      </c>
      <c r="AX1177">
        <v>0</v>
      </c>
      <c r="AY1177">
        <v>0</v>
      </c>
      <c r="AZ1177">
        <v>0</v>
      </c>
      <c r="BA1177">
        <v>0</v>
      </c>
      <c r="BB1177">
        <v>0</v>
      </c>
      <c r="BC1177">
        <v>5.3</v>
      </c>
      <c r="BD1177">
        <v>5.2</v>
      </c>
      <c r="BE1177">
        <v>0</v>
      </c>
      <c r="BF1177">
        <v>0</v>
      </c>
      <c r="BG1177">
        <v>0</v>
      </c>
      <c r="BH1177">
        <v>6.1</v>
      </c>
      <c r="BI1177">
        <v>1</v>
      </c>
      <c r="BJ1177">
        <v>0</v>
      </c>
      <c r="BK1177">
        <v>0</v>
      </c>
    </row>
    <row r="1178" spans="1:63" x14ac:dyDescent="0.25">
      <c r="A1178">
        <v>13</v>
      </c>
      <c r="B1178" s="1">
        <v>13401</v>
      </c>
      <c r="C1178" t="s">
        <v>10680</v>
      </c>
      <c r="D1178" t="s">
        <v>1936</v>
      </c>
      <c r="E1178">
        <v>1</v>
      </c>
      <c r="F1178" t="s">
        <v>13767</v>
      </c>
      <c r="G1178">
        <v>220104005</v>
      </c>
      <c r="H1178">
        <v>220104</v>
      </c>
      <c r="I1178" t="s">
        <v>13768</v>
      </c>
      <c r="J1178" t="s">
        <v>10393</v>
      </c>
      <c r="K1178">
        <v>1</v>
      </c>
      <c r="L1178">
        <v>1.4</v>
      </c>
      <c r="M1178">
        <v>0.3</v>
      </c>
      <c r="N1178">
        <v>0.7</v>
      </c>
      <c r="O1178">
        <v>0.7</v>
      </c>
      <c r="P1178">
        <v>1</v>
      </c>
      <c r="Q1178">
        <v>2</v>
      </c>
      <c r="R1178">
        <v>1.3</v>
      </c>
      <c r="S1178">
        <v>0.3</v>
      </c>
      <c r="T1178">
        <v>0.3</v>
      </c>
      <c r="U1178">
        <v>0.9</v>
      </c>
      <c r="V1178">
        <v>1</v>
      </c>
      <c r="W1178">
        <v>0.6</v>
      </c>
      <c r="X1178">
        <v>0.3</v>
      </c>
      <c r="Y1178">
        <v>0.4</v>
      </c>
      <c r="Z1178">
        <v>0.7</v>
      </c>
      <c r="AA1178">
        <v>1</v>
      </c>
      <c r="AB1178">
        <v>0.3</v>
      </c>
      <c r="AC1178">
        <v>0.3</v>
      </c>
      <c r="AD1178">
        <v>0</v>
      </c>
      <c r="AE1178">
        <v>1</v>
      </c>
      <c r="AF1178">
        <v>0.3</v>
      </c>
      <c r="AG1178">
        <v>0</v>
      </c>
      <c r="AH1178">
        <v>0</v>
      </c>
      <c r="AI1178">
        <v>0.6</v>
      </c>
      <c r="AJ1178">
        <v>0.6</v>
      </c>
      <c r="AK1178">
        <v>0.6</v>
      </c>
      <c r="AL1178">
        <v>0.4</v>
      </c>
      <c r="AM1178">
        <v>0.3</v>
      </c>
      <c r="AN1178">
        <v>0</v>
      </c>
      <c r="AO1178">
        <v>1.7</v>
      </c>
      <c r="AP1178">
        <v>0.7</v>
      </c>
      <c r="AQ1178">
        <v>0.3</v>
      </c>
      <c r="AR1178">
        <v>0</v>
      </c>
      <c r="AS1178">
        <v>0.3</v>
      </c>
      <c r="AT1178">
        <v>0.3</v>
      </c>
      <c r="AU1178">
        <v>0.3</v>
      </c>
      <c r="AV1178">
        <v>0.6</v>
      </c>
      <c r="AW1178">
        <v>0.9</v>
      </c>
      <c r="AX1178">
        <v>1.2</v>
      </c>
      <c r="AY1178">
        <v>1.8</v>
      </c>
      <c r="AZ1178">
        <v>0.3</v>
      </c>
      <c r="BA1178">
        <v>1</v>
      </c>
      <c r="BB1178">
        <v>0.7</v>
      </c>
      <c r="BC1178">
        <v>0.7</v>
      </c>
      <c r="BD1178">
        <v>0</v>
      </c>
      <c r="BE1178">
        <v>0.6</v>
      </c>
      <c r="BF1178">
        <v>0.3</v>
      </c>
      <c r="BG1178">
        <v>0.6</v>
      </c>
      <c r="BH1178">
        <v>0.6</v>
      </c>
      <c r="BI1178">
        <v>0.3</v>
      </c>
      <c r="BJ1178">
        <v>0.3</v>
      </c>
      <c r="BK1178">
        <v>0.3</v>
      </c>
    </row>
    <row r="1179" spans="1:63" x14ac:dyDescent="0.25">
      <c r="A1179">
        <v>13</v>
      </c>
      <c r="B1179" s="1">
        <v>13401</v>
      </c>
      <c r="C1179" t="s">
        <v>10680</v>
      </c>
      <c r="D1179" t="s">
        <v>1936</v>
      </c>
      <c r="E1179">
        <v>2</v>
      </c>
      <c r="F1179" t="s">
        <v>13769</v>
      </c>
      <c r="G1179">
        <v>220104005</v>
      </c>
      <c r="H1179">
        <v>220104</v>
      </c>
      <c r="I1179" t="s">
        <v>13768</v>
      </c>
      <c r="J1179" t="s">
        <v>10393</v>
      </c>
      <c r="K1179">
        <v>2</v>
      </c>
      <c r="L1179">
        <v>6</v>
      </c>
      <c r="M1179">
        <v>5.2</v>
      </c>
      <c r="N1179">
        <v>6.9</v>
      </c>
      <c r="O1179">
        <v>6.4</v>
      </c>
      <c r="P1179">
        <v>5.4</v>
      </c>
      <c r="Q1179">
        <v>6.9</v>
      </c>
      <c r="R1179">
        <v>4.7</v>
      </c>
      <c r="S1179">
        <v>3.7</v>
      </c>
      <c r="T1179">
        <v>2.4</v>
      </c>
      <c r="U1179">
        <v>4.2</v>
      </c>
      <c r="V1179">
        <v>3</v>
      </c>
      <c r="W1179">
        <v>3.5</v>
      </c>
      <c r="X1179">
        <v>7.2</v>
      </c>
      <c r="Y1179">
        <v>7.8</v>
      </c>
      <c r="Z1179">
        <v>5.9</v>
      </c>
      <c r="AA1179">
        <v>8.1999999999999993</v>
      </c>
      <c r="AB1179">
        <v>8.8000000000000007</v>
      </c>
      <c r="AC1179">
        <v>5</v>
      </c>
      <c r="AD1179">
        <v>5</v>
      </c>
      <c r="AE1179">
        <v>4.5999999999999996</v>
      </c>
      <c r="AF1179">
        <v>4.3</v>
      </c>
      <c r="AG1179">
        <v>3</v>
      </c>
      <c r="AH1179">
        <v>2.1</v>
      </c>
      <c r="AI1179">
        <v>6.2</v>
      </c>
      <c r="AJ1179">
        <v>4.0999999999999996</v>
      </c>
      <c r="AK1179">
        <v>4.2</v>
      </c>
      <c r="AL1179">
        <v>5.7</v>
      </c>
      <c r="AM1179">
        <v>5.2</v>
      </c>
      <c r="AN1179">
        <v>3.8</v>
      </c>
      <c r="AO1179">
        <v>6.8</v>
      </c>
      <c r="AP1179">
        <v>5</v>
      </c>
      <c r="AQ1179">
        <v>6</v>
      </c>
      <c r="AR1179">
        <v>3.7</v>
      </c>
      <c r="AS1179">
        <v>4</v>
      </c>
      <c r="AT1179">
        <v>3.3</v>
      </c>
      <c r="AU1179">
        <v>4.2</v>
      </c>
      <c r="AV1179">
        <v>5.6</v>
      </c>
      <c r="AW1179">
        <v>6.4</v>
      </c>
      <c r="AX1179">
        <v>5.7</v>
      </c>
      <c r="AY1179">
        <v>12</v>
      </c>
      <c r="AZ1179">
        <v>6.6</v>
      </c>
      <c r="BA1179">
        <v>3.8</v>
      </c>
      <c r="BB1179">
        <v>4.4000000000000004</v>
      </c>
      <c r="BC1179">
        <v>6</v>
      </c>
      <c r="BD1179">
        <v>5.6</v>
      </c>
      <c r="BE1179">
        <v>2.5</v>
      </c>
      <c r="BF1179">
        <v>5.2</v>
      </c>
      <c r="BG1179">
        <v>4.8</v>
      </c>
      <c r="BH1179">
        <v>4.2</v>
      </c>
      <c r="BI1179">
        <v>3.8</v>
      </c>
      <c r="BJ1179">
        <v>7</v>
      </c>
      <c r="BK1179">
        <v>2.4</v>
      </c>
    </row>
    <row r="1180" spans="1:63" x14ac:dyDescent="0.25">
      <c r="A1180">
        <v>13</v>
      </c>
      <c r="B1180" s="1">
        <v>13401</v>
      </c>
      <c r="C1180" t="s">
        <v>10680</v>
      </c>
      <c r="D1180" t="s">
        <v>1936</v>
      </c>
      <c r="E1180">
        <v>3</v>
      </c>
      <c r="F1180" t="s">
        <v>13367</v>
      </c>
      <c r="G1180">
        <v>220104005</v>
      </c>
      <c r="H1180">
        <v>220104</v>
      </c>
      <c r="I1180" t="s">
        <v>13768</v>
      </c>
      <c r="J1180" t="s">
        <v>10393</v>
      </c>
      <c r="K1180">
        <v>3</v>
      </c>
      <c r="L1180">
        <v>5.3</v>
      </c>
      <c r="M1180">
        <v>4.9000000000000004</v>
      </c>
      <c r="N1180">
        <v>6.2</v>
      </c>
      <c r="O1180">
        <v>5.8</v>
      </c>
      <c r="P1180">
        <v>5.4</v>
      </c>
      <c r="Q1180">
        <v>5.3</v>
      </c>
      <c r="R1180">
        <v>3.4</v>
      </c>
      <c r="S1180">
        <v>3.4</v>
      </c>
      <c r="T1180">
        <v>2.1</v>
      </c>
      <c r="U1180">
        <v>3.3</v>
      </c>
      <c r="V1180">
        <v>3</v>
      </c>
      <c r="W1180">
        <v>2.9</v>
      </c>
      <c r="X1180">
        <v>6.9</v>
      </c>
      <c r="Y1180">
        <v>7.4</v>
      </c>
      <c r="Z1180">
        <v>5.2</v>
      </c>
      <c r="AA1180">
        <v>7.2</v>
      </c>
      <c r="AB1180">
        <v>8.5</v>
      </c>
      <c r="AC1180">
        <v>4.7</v>
      </c>
      <c r="AD1180">
        <v>5</v>
      </c>
      <c r="AE1180">
        <v>3.7</v>
      </c>
      <c r="AF1180">
        <v>4</v>
      </c>
      <c r="AG1180">
        <v>3</v>
      </c>
      <c r="AH1180">
        <v>2.1</v>
      </c>
      <c r="AI1180">
        <v>5.6</v>
      </c>
      <c r="AJ1180">
        <v>3.5</v>
      </c>
      <c r="AK1180">
        <v>3.6</v>
      </c>
      <c r="AL1180">
        <v>5.3</v>
      </c>
      <c r="AM1180">
        <v>4.9000000000000004</v>
      </c>
      <c r="AN1180">
        <v>3.8</v>
      </c>
      <c r="AO1180">
        <v>5.4</v>
      </c>
      <c r="AP1180">
        <v>4.3</v>
      </c>
      <c r="AQ1180">
        <v>5.6</v>
      </c>
      <c r="AR1180">
        <v>3.7</v>
      </c>
      <c r="AS1180">
        <v>3.7</v>
      </c>
      <c r="AT1180">
        <v>3</v>
      </c>
      <c r="AU1180">
        <v>3.9</v>
      </c>
      <c r="AV1180">
        <v>5</v>
      </c>
      <c r="AW1180">
        <v>5.6</v>
      </c>
      <c r="AX1180">
        <v>4.5</v>
      </c>
      <c r="AY1180">
        <v>10.199999999999999</v>
      </c>
      <c r="AZ1180">
        <v>6.3</v>
      </c>
      <c r="BA1180">
        <v>2.7</v>
      </c>
      <c r="BB1180">
        <v>3.7</v>
      </c>
      <c r="BC1180">
        <v>5.4</v>
      </c>
      <c r="BD1180">
        <v>5.6</v>
      </c>
      <c r="BE1180">
        <v>1.8</v>
      </c>
      <c r="BF1180">
        <v>4.9000000000000004</v>
      </c>
      <c r="BG1180">
        <v>4.2</v>
      </c>
      <c r="BH1180">
        <v>3.9</v>
      </c>
      <c r="BI1180">
        <v>3.5</v>
      </c>
      <c r="BJ1180">
        <v>6.7</v>
      </c>
      <c r="BK1180">
        <v>2.1</v>
      </c>
    </row>
    <row r="1181" spans="1:63" x14ac:dyDescent="0.25">
      <c r="A1181">
        <v>13</v>
      </c>
      <c r="B1181" s="1">
        <v>13401</v>
      </c>
      <c r="C1181" t="s">
        <v>10680</v>
      </c>
      <c r="D1181" t="s">
        <v>1936</v>
      </c>
      <c r="E1181">
        <v>4</v>
      </c>
      <c r="F1181" t="s">
        <v>13369</v>
      </c>
      <c r="G1181">
        <v>220104005</v>
      </c>
      <c r="H1181">
        <v>220104</v>
      </c>
      <c r="I1181" t="s">
        <v>13768</v>
      </c>
      <c r="J1181" t="s">
        <v>10393</v>
      </c>
      <c r="K1181">
        <v>4</v>
      </c>
      <c r="L1181">
        <v>0.7</v>
      </c>
      <c r="M1181">
        <v>0.3</v>
      </c>
      <c r="N1181">
        <v>0.7</v>
      </c>
      <c r="O1181">
        <v>0.7</v>
      </c>
      <c r="P1181">
        <v>1</v>
      </c>
      <c r="Q1181">
        <v>1.7</v>
      </c>
      <c r="R1181">
        <v>1.2</v>
      </c>
      <c r="S1181">
        <v>0.3</v>
      </c>
      <c r="T1181">
        <v>0.3</v>
      </c>
      <c r="U1181">
        <v>0.9</v>
      </c>
      <c r="V1181">
        <v>1</v>
      </c>
      <c r="W1181">
        <v>0.6</v>
      </c>
      <c r="X1181">
        <v>0.3</v>
      </c>
      <c r="Y1181">
        <v>0.4</v>
      </c>
      <c r="Z1181">
        <v>0.7</v>
      </c>
      <c r="AA1181">
        <v>1</v>
      </c>
      <c r="AB1181">
        <v>0.3</v>
      </c>
      <c r="AC1181">
        <v>0.3</v>
      </c>
      <c r="AD1181">
        <v>0</v>
      </c>
      <c r="AE1181">
        <v>0.9</v>
      </c>
      <c r="AF1181">
        <v>0.3</v>
      </c>
      <c r="AG1181">
        <v>0</v>
      </c>
      <c r="AH1181">
        <v>0</v>
      </c>
      <c r="AI1181">
        <v>0.6</v>
      </c>
      <c r="AJ1181">
        <v>0.6</v>
      </c>
      <c r="AK1181">
        <v>0.6</v>
      </c>
      <c r="AL1181">
        <v>0.4</v>
      </c>
      <c r="AM1181">
        <v>0.3</v>
      </c>
      <c r="AN1181">
        <v>0</v>
      </c>
      <c r="AO1181">
        <v>1.4</v>
      </c>
      <c r="AP1181">
        <v>0.7</v>
      </c>
      <c r="AQ1181">
        <v>0.3</v>
      </c>
      <c r="AR1181">
        <v>0</v>
      </c>
      <c r="AS1181">
        <v>0.3</v>
      </c>
      <c r="AT1181">
        <v>0.3</v>
      </c>
      <c r="AU1181">
        <v>0.3</v>
      </c>
      <c r="AV1181">
        <v>0.6</v>
      </c>
      <c r="AW1181">
        <v>0.9</v>
      </c>
      <c r="AX1181">
        <v>1.2</v>
      </c>
      <c r="AY1181">
        <v>1.8</v>
      </c>
      <c r="AZ1181">
        <v>0.3</v>
      </c>
      <c r="BA1181">
        <v>1</v>
      </c>
      <c r="BB1181">
        <v>0.7</v>
      </c>
      <c r="BC1181">
        <v>0.7</v>
      </c>
      <c r="BD1181">
        <v>0</v>
      </c>
      <c r="BE1181">
        <v>0.6</v>
      </c>
      <c r="BF1181">
        <v>0.3</v>
      </c>
      <c r="BG1181">
        <v>0.6</v>
      </c>
      <c r="BH1181">
        <v>0.3</v>
      </c>
      <c r="BI1181">
        <v>0.3</v>
      </c>
      <c r="BJ1181">
        <v>0.3</v>
      </c>
      <c r="BK1181">
        <v>0.3</v>
      </c>
    </row>
    <row r="1182" spans="1:63" x14ac:dyDescent="0.25">
      <c r="A1182">
        <v>13</v>
      </c>
      <c r="B1182" s="1">
        <v>13402</v>
      </c>
      <c r="C1182" t="s">
        <v>10680</v>
      </c>
      <c r="D1182" t="s">
        <v>1939</v>
      </c>
      <c r="E1182">
        <v>1</v>
      </c>
      <c r="F1182" t="s">
        <v>13767</v>
      </c>
      <c r="G1182">
        <v>220104005</v>
      </c>
      <c r="H1182">
        <v>220104</v>
      </c>
      <c r="I1182" t="s">
        <v>13768</v>
      </c>
      <c r="J1182" t="s">
        <v>10393</v>
      </c>
      <c r="K1182">
        <v>1</v>
      </c>
      <c r="L1182">
        <v>0</v>
      </c>
      <c r="M1182">
        <v>2.4</v>
      </c>
      <c r="N1182">
        <v>1.2</v>
      </c>
      <c r="O1182">
        <v>2.2999999999999998</v>
      </c>
      <c r="P1182">
        <v>1</v>
      </c>
      <c r="Q1182">
        <v>1.1000000000000001</v>
      </c>
      <c r="R1182">
        <v>1.1000000000000001</v>
      </c>
      <c r="S1182">
        <v>1</v>
      </c>
      <c r="T1182">
        <v>0</v>
      </c>
      <c r="U1182">
        <v>2</v>
      </c>
      <c r="V1182">
        <v>1</v>
      </c>
      <c r="W1182">
        <v>0</v>
      </c>
      <c r="X1182">
        <v>0.9</v>
      </c>
      <c r="Y1182">
        <v>0</v>
      </c>
      <c r="Z1182">
        <v>3.6</v>
      </c>
      <c r="AA1182">
        <v>1.2</v>
      </c>
      <c r="AB1182">
        <v>0</v>
      </c>
      <c r="AC1182">
        <v>3.3</v>
      </c>
      <c r="AD1182">
        <v>1.1000000000000001</v>
      </c>
      <c r="AE1182">
        <v>0</v>
      </c>
      <c r="AF1182">
        <v>1.3</v>
      </c>
      <c r="AG1182">
        <v>0</v>
      </c>
      <c r="AH1182">
        <v>2.6</v>
      </c>
      <c r="AI1182">
        <v>1</v>
      </c>
      <c r="AJ1182">
        <v>2.6</v>
      </c>
      <c r="AK1182">
        <v>0</v>
      </c>
      <c r="AL1182">
        <v>0</v>
      </c>
      <c r="AM1182">
        <v>2.4</v>
      </c>
      <c r="AN1182">
        <v>0</v>
      </c>
      <c r="AO1182">
        <v>3.4</v>
      </c>
      <c r="AP1182">
        <v>3.3</v>
      </c>
      <c r="AQ1182">
        <v>0</v>
      </c>
      <c r="AR1182">
        <v>0</v>
      </c>
      <c r="AS1182">
        <v>0</v>
      </c>
      <c r="AT1182">
        <v>0</v>
      </c>
      <c r="AU1182">
        <v>2.6</v>
      </c>
      <c r="AV1182">
        <v>1.3</v>
      </c>
      <c r="AW1182">
        <v>0</v>
      </c>
      <c r="AX1182">
        <v>1.8</v>
      </c>
      <c r="AY1182">
        <v>0</v>
      </c>
      <c r="AZ1182">
        <v>0</v>
      </c>
      <c r="BA1182">
        <v>1.2</v>
      </c>
      <c r="BB1182">
        <v>0</v>
      </c>
      <c r="BC1182">
        <v>1</v>
      </c>
      <c r="BD1182">
        <v>1.1000000000000001</v>
      </c>
      <c r="BE1182">
        <v>0</v>
      </c>
      <c r="BF1182">
        <v>1.3</v>
      </c>
      <c r="BG1182">
        <v>0</v>
      </c>
      <c r="BH1182">
        <v>1.3</v>
      </c>
      <c r="BI1182">
        <v>2.6</v>
      </c>
      <c r="BJ1182">
        <v>1.3</v>
      </c>
      <c r="BK1182">
        <v>0</v>
      </c>
    </row>
    <row r="1183" spans="1:63" x14ac:dyDescent="0.25">
      <c r="A1183">
        <v>13</v>
      </c>
      <c r="B1183" s="1">
        <v>13402</v>
      </c>
      <c r="C1183" t="s">
        <v>10680</v>
      </c>
      <c r="D1183" t="s">
        <v>1939</v>
      </c>
      <c r="E1183">
        <v>2</v>
      </c>
      <c r="F1183" t="s">
        <v>13769</v>
      </c>
      <c r="G1183">
        <v>220104005</v>
      </c>
      <c r="H1183">
        <v>220104</v>
      </c>
      <c r="I1183" t="s">
        <v>13768</v>
      </c>
      <c r="J1183" t="s">
        <v>10393</v>
      </c>
      <c r="K1183">
        <v>2</v>
      </c>
      <c r="L1183">
        <v>5</v>
      </c>
      <c r="M1183">
        <v>8.4</v>
      </c>
      <c r="N1183">
        <v>3.5</v>
      </c>
      <c r="O1183">
        <v>13.7</v>
      </c>
      <c r="P1183">
        <v>2.2000000000000002</v>
      </c>
      <c r="Q1183">
        <v>6.5</v>
      </c>
      <c r="R1183">
        <v>6.7</v>
      </c>
      <c r="S1183">
        <v>2.7</v>
      </c>
      <c r="T1183">
        <v>6.6</v>
      </c>
      <c r="U1183">
        <v>5.3</v>
      </c>
      <c r="V1183">
        <v>3.9</v>
      </c>
      <c r="W1183">
        <v>6.5</v>
      </c>
      <c r="X1183">
        <v>3.6</v>
      </c>
      <c r="Y1183">
        <v>7.4</v>
      </c>
      <c r="Z1183">
        <v>3.6</v>
      </c>
      <c r="AA1183">
        <v>3.5</v>
      </c>
      <c r="AB1183">
        <v>6.8</v>
      </c>
      <c r="AC1183">
        <v>10</v>
      </c>
      <c r="AD1183">
        <v>4.3</v>
      </c>
      <c r="AE1183">
        <v>2.7</v>
      </c>
      <c r="AF1183">
        <v>7.9</v>
      </c>
      <c r="AG1183">
        <v>4</v>
      </c>
      <c r="AH1183">
        <v>3.9</v>
      </c>
      <c r="AI1183">
        <v>2.6</v>
      </c>
      <c r="AJ1183">
        <v>11.8</v>
      </c>
      <c r="AK1183">
        <v>1.8</v>
      </c>
      <c r="AL1183">
        <v>1.2</v>
      </c>
      <c r="AM1183">
        <v>6</v>
      </c>
      <c r="AN1183">
        <v>2.2999999999999998</v>
      </c>
      <c r="AO1183">
        <v>8</v>
      </c>
      <c r="AP1183">
        <v>7.8</v>
      </c>
      <c r="AQ1183">
        <v>4.3</v>
      </c>
      <c r="AR1183">
        <v>2.7</v>
      </c>
      <c r="AS1183">
        <v>1.3</v>
      </c>
      <c r="AT1183">
        <v>1.3</v>
      </c>
      <c r="AU1183">
        <v>11.8</v>
      </c>
      <c r="AV1183">
        <v>6.6</v>
      </c>
      <c r="AW1183">
        <v>7.8</v>
      </c>
      <c r="AX1183">
        <v>5.5</v>
      </c>
      <c r="AY1183">
        <v>5</v>
      </c>
      <c r="AZ1183">
        <v>6</v>
      </c>
      <c r="BA1183">
        <v>2.2999999999999998</v>
      </c>
      <c r="BB1183">
        <v>4.5999999999999996</v>
      </c>
      <c r="BC1183">
        <v>5.5</v>
      </c>
      <c r="BD1183">
        <v>3.2</v>
      </c>
      <c r="BE1183">
        <v>10.6</v>
      </c>
      <c r="BF1183">
        <v>2.6</v>
      </c>
      <c r="BG1183">
        <v>3.9</v>
      </c>
      <c r="BH1183">
        <v>7.9</v>
      </c>
      <c r="BI1183">
        <v>6.5</v>
      </c>
      <c r="BJ1183">
        <v>2.6</v>
      </c>
      <c r="BK1183">
        <v>6.6</v>
      </c>
    </row>
    <row r="1184" spans="1:63" x14ac:dyDescent="0.25">
      <c r="A1184">
        <v>13</v>
      </c>
      <c r="B1184" s="1">
        <v>13402</v>
      </c>
      <c r="C1184" t="s">
        <v>10680</v>
      </c>
      <c r="D1184" t="s">
        <v>1939</v>
      </c>
      <c r="E1184">
        <v>3</v>
      </c>
      <c r="F1184" t="s">
        <v>13367</v>
      </c>
      <c r="G1184">
        <v>220104005</v>
      </c>
      <c r="H1184">
        <v>220104</v>
      </c>
      <c r="I1184" t="s">
        <v>13768</v>
      </c>
      <c r="J1184" t="s">
        <v>10393</v>
      </c>
      <c r="K1184">
        <v>3</v>
      </c>
      <c r="L1184">
        <v>5</v>
      </c>
      <c r="M1184">
        <v>6</v>
      </c>
      <c r="N1184">
        <v>2.2999999999999998</v>
      </c>
      <c r="O1184">
        <v>11.4</v>
      </c>
      <c r="P1184">
        <v>2.2000000000000002</v>
      </c>
      <c r="Q1184">
        <v>5.4</v>
      </c>
      <c r="R1184">
        <v>5.3</v>
      </c>
      <c r="S1184">
        <v>1.3</v>
      </c>
      <c r="T1184">
        <v>6.6</v>
      </c>
      <c r="U1184">
        <v>2.6</v>
      </c>
      <c r="V1184">
        <v>2.6</v>
      </c>
      <c r="W1184">
        <v>6.5</v>
      </c>
      <c r="X1184">
        <v>2.7</v>
      </c>
      <c r="Y1184">
        <v>7.4</v>
      </c>
      <c r="Z1184">
        <v>0</v>
      </c>
      <c r="AA1184">
        <v>2.2999999999999998</v>
      </c>
      <c r="AB1184">
        <v>6.8</v>
      </c>
      <c r="AC1184">
        <v>6.7</v>
      </c>
      <c r="AD1184">
        <v>3.2</v>
      </c>
      <c r="AE1184">
        <v>2.7</v>
      </c>
      <c r="AF1184">
        <v>6.6</v>
      </c>
      <c r="AG1184">
        <v>4</v>
      </c>
      <c r="AH1184">
        <v>1.3</v>
      </c>
      <c r="AI1184">
        <v>2.6</v>
      </c>
      <c r="AJ1184">
        <v>9.1999999999999993</v>
      </c>
      <c r="AK1184">
        <v>1.8</v>
      </c>
      <c r="AL1184">
        <v>1.2</v>
      </c>
      <c r="AM1184">
        <v>3.6</v>
      </c>
      <c r="AN1184">
        <v>2.2999999999999998</v>
      </c>
      <c r="AO1184">
        <v>4.5999999999999996</v>
      </c>
      <c r="AP1184">
        <v>6.7</v>
      </c>
      <c r="AQ1184">
        <v>4.3</v>
      </c>
      <c r="AR1184">
        <v>2.7</v>
      </c>
      <c r="AS1184">
        <v>1.3</v>
      </c>
      <c r="AT1184">
        <v>1.3</v>
      </c>
      <c r="AU1184">
        <v>9.1999999999999993</v>
      </c>
      <c r="AV1184">
        <v>5.2</v>
      </c>
      <c r="AW1184">
        <v>7.8</v>
      </c>
      <c r="AX1184">
        <v>3.6</v>
      </c>
      <c r="AY1184">
        <v>5</v>
      </c>
      <c r="AZ1184">
        <v>6</v>
      </c>
      <c r="BA1184">
        <v>1.2</v>
      </c>
      <c r="BB1184">
        <v>4.5999999999999996</v>
      </c>
      <c r="BC1184">
        <v>5.5</v>
      </c>
      <c r="BD1184">
        <v>2.2000000000000002</v>
      </c>
      <c r="BE1184">
        <v>10.6</v>
      </c>
      <c r="BF1184">
        <v>1.3</v>
      </c>
      <c r="BG1184">
        <v>3.9</v>
      </c>
      <c r="BH1184">
        <v>6.6</v>
      </c>
      <c r="BI1184">
        <v>3.9</v>
      </c>
      <c r="BJ1184">
        <v>1.3</v>
      </c>
      <c r="BK1184">
        <v>6.6</v>
      </c>
    </row>
    <row r="1185" spans="1:63" x14ac:dyDescent="0.25">
      <c r="A1185">
        <v>13</v>
      </c>
      <c r="B1185" s="1">
        <v>13402</v>
      </c>
      <c r="C1185" t="s">
        <v>10680</v>
      </c>
      <c r="D1185" t="s">
        <v>1939</v>
      </c>
      <c r="E1185">
        <v>4</v>
      </c>
      <c r="F1185" t="s">
        <v>13369</v>
      </c>
      <c r="G1185">
        <v>220104005</v>
      </c>
      <c r="H1185">
        <v>220104</v>
      </c>
      <c r="I1185" t="s">
        <v>13768</v>
      </c>
      <c r="J1185" t="s">
        <v>10393</v>
      </c>
      <c r="K1185">
        <v>4</v>
      </c>
      <c r="L1185">
        <v>0</v>
      </c>
      <c r="M1185">
        <v>2.4</v>
      </c>
      <c r="N1185">
        <v>1.2</v>
      </c>
      <c r="O1185">
        <v>2.2999999999999998</v>
      </c>
      <c r="P1185">
        <v>1</v>
      </c>
      <c r="Q1185">
        <v>1.1000000000000001</v>
      </c>
      <c r="R1185">
        <v>1.3</v>
      </c>
      <c r="S1185">
        <v>1.3</v>
      </c>
      <c r="T1185">
        <v>0</v>
      </c>
      <c r="U1185">
        <v>2.6</v>
      </c>
      <c r="V1185">
        <v>1.3</v>
      </c>
      <c r="W1185">
        <v>0</v>
      </c>
      <c r="X1185">
        <v>0.9</v>
      </c>
      <c r="Y1185">
        <v>0</v>
      </c>
      <c r="Z1185">
        <v>3.6</v>
      </c>
      <c r="AA1185">
        <v>1.2</v>
      </c>
      <c r="AB1185">
        <v>0</v>
      </c>
      <c r="AC1185">
        <v>3.3</v>
      </c>
      <c r="AD1185">
        <v>1.1000000000000001</v>
      </c>
      <c r="AE1185">
        <v>0</v>
      </c>
      <c r="AF1185">
        <v>1.3</v>
      </c>
      <c r="AG1185">
        <v>0</v>
      </c>
      <c r="AH1185">
        <v>2.6</v>
      </c>
      <c r="AI1185">
        <v>1</v>
      </c>
      <c r="AJ1185">
        <v>2.6</v>
      </c>
      <c r="AK1185">
        <v>0</v>
      </c>
      <c r="AL1185">
        <v>0</v>
      </c>
      <c r="AM1185">
        <v>2.4</v>
      </c>
      <c r="AN1185">
        <v>0</v>
      </c>
      <c r="AO1185">
        <v>3.4</v>
      </c>
      <c r="AP1185">
        <v>1.1000000000000001</v>
      </c>
      <c r="AQ1185">
        <v>0</v>
      </c>
      <c r="AR1185">
        <v>0</v>
      </c>
      <c r="AS1185">
        <v>0</v>
      </c>
      <c r="AT1185">
        <v>0</v>
      </c>
      <c r="AU1185">
        <v>2.6</v>
      </c>
      <c r="AV1185">
        <v>1.3</v>
      </c>
      <c r="AW1185">
        <v>0</v>
      </c>
      <c r="AX1185">
        <v>1.8</v>
      </c>
      <c r="AY1185">
        <v>0</v>
      </c>
      <c r="AZ1185">
        <v>0</v>
      </c>
      <c r="BA1185">
        <v>1.2</v>
      </c>
      <c r="BB1185">
        <v>0</v>
      </c>
      <c r="BC1185">
        <v>1</v>
      </c>
      <c r="BD1185">
        <v>1.1000000000000001</v>
      </c>
      <c r="BE1185">
        <v>0</v>
      </c>
      <c r="BF1185">
        <v>1.3</v>
      </c>
      <c r="BG1185">
        <v>0</v>
      </c>
      <c r="BH1185">
        <v>1.3</v>
      </c>
      <c r="BI1185">
        <v>2.6</v>
      </c>
      <c r="BJ1185">
        <v>1.3</v>
      </c>
      <c r="BK1185">
        <v>0</v>
      </c>
    </row>
    <row r="1186" spans="1:63" x14ac:dyDescent="0.25">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1</v>
      </c>
      <c r="Q1186">
        <v>0</v>
      </c>
      <c r="R1186">
        <v>0</v>
      </c>
      <c r="S1186">
        <v>0</v>
      </c>
      <c r="T1186">
        <v>0</v>
      </c>
      <c r="U1186">
        <v>0</v>
      </c>
      <c r="V1186">
        <v>1</v>
      </c>
      <c r="W1186">
        <v>0</v>
      </c>
      <c r="X1186">
        <v>3.5</v>
      </c>
      <c r="Y1186">
        <v>0</v>
      </c>
      <c r="Z1186">
        <v>0</v>
      </c>
      <c r="AA1186">
        <v>0</v>
      </c>
      <c r="AB1186">
        <v>0</v>
      </c>
      <c r="AC1186">
        <v>1</v>
      </c>
      <c r="AD1186">
        <v>0</v>
      </c>
      <c r="AE1186">
        <v>0</v>
      </c>
      <c r="AF1186">
        <v>0</v>
      </c>
      <c r="AG1186">
        <v>0</v>
      </c>
      <c r="AH1186">
        <v>0</v>
      </c>
      <c r="AI1186">
        <v>1</v>
      </c>
      <c r="AJ1186">
        <v>0</v>
      </c>
      <c r="AK1186">
        <v>0</v>
      </c>
      <c r="AL1186">
        <v>0</v>
      </c>
      <c r="AM1186">
        <v>0</v>
      </c>
      <c r="AN1186">
        <v>0</v>
      </c>
      <c r="AO1186">
        <v>0</v>
      </c>
      <c r="AP1186">
        <v>1</v>
      </c>
      <c r="AQ1186">
        <v>0</v>
      </c>
      <c r="AR1186">
        <v>0</v>
      </c>
      <c r="AS1186">
        <v>0</v>
      </c>
      <c r="AT1186">
        <v>0</v>
      </c>
      <c r="AU1186">
        <v>0</v>
      </c>
      <c r="AV1186">
        <v>1</v>
      </c>
      <c r="AW1186">
        <v>0</v>
      </c>
      <c r="AX1186">
        <v>0</v>
      </c>
      <c r="AY1186">
        <v>0</v>
      </c>
      <c r="AZ1186">
        <v>0</v>
      </c>
      <c r="BA1186">
        <v>0</v>
      </c>
      <c r="BB1186">
        <v>0</v>
      </c>
      <c r="BC1186">
        <v>1</v>
      </c>
      <c r="BD1186">
        <v>4</v>
      </c>
      <c r="BE1186">
        <v>0</v>
      </c>
      <c r="BF1186">
        <v>0</v>
      </c>
      <c r="BG1186">
        <v>0</v>
      </c>
      <c r="BH1186">
        <v>0</v>
      </c>
      <c r="BI1186">
        <v>1</v>
      </c>
      <c r="BJ1186">
        <v>0</v>
      </c>
      <c r="BK1186">
        <v>0</v>
      </c>
    </row>
    <row r="1187" spans="1:63" x14ac:dyDescent="0.25">
      <c r="A1187">
        <v>13</v>
      </c>
      <c r="B1187" s="1">
        <v>13403</v>
      </c>
      <c r="C1187" t="s">
        <v>10680</v>
      </c>
      <c r="D1187" t="s">
        <v>1942</v>
      </c>
      <c r="E1187">
        <v>2</v>
      </c>
      <c r="F1187" t="s">
        <v>13769</v>
      </c>
      <c r="G1187">
        <v>220104005</v>
      </c>
      <c r="H1187">
        <v>220104</v>
      </c>
      <c r="I1187" t="s">
        <v>13768</v>
      </c>
      <c r="J1187" t="s">
        <v>10393</v>
      </c>
      <c r="K1187">
        <v>2</v>
      </c>
      <c r="L1187">
        <v>4.5</v>
      </c>
      <c r="M1187">
        <v>0</v>
      </c>
      <c r="N1187">
        <v>4.3</v>
      </c>
      <c r="O1187">
        <v>12.6</v>
      </c>
      <c r="P1187">
        <v>4.0999999999999996</v>
      </c>
      <c r="Q1187">
        <v>0</v>
      </c>
      <c r="R1187">
        <v>0</v>
      </c>
      <c r="S1187">
        <v>6.7</v>
      </c>
      <c r="T1187">
        <v>6.5</v>
      </c>
      <c r="U1187">
        <v>0</v>
      </c>
      <c r="V1187">
        <v>1</v>
      </c>
      <c r="W1187">
        <v>0</v>
      </c>
      <c r="X1187">
        <v>3.5</v>
      </c>
      <c r="Y1187">
        <v>13.5</v>
      </c>
      <c r="Z1187">
        <v>8.8000000000000007</v>
      </c>
      <c r="AA1187">
        <v>8.6</v>
      </c>
      <c r="AB1187">
        <v>12.6</v>
      </c>
      <c r="AC1187">
        <v>1</v>
      </c>
      <c r="AD1187">
        <v>4</v>
      </c>
      <c r="AE1187">
        <v>10.199999999999999</v>
      </c>
      <c r="AF1187">
        <v>0</v>
      </c>
      <c r="AG1187">
        <v>0</v>
      </c>
      <c r="AH1187">
        <v>3.2</v>
      </c>
      <c r="AI1187">
        <v>6.2</v>
      </c>
      <c r="AJ1187">
        <v>9</v>
      </c>
      <c r="AK1187">
        <v>0</v>
      </c>
      <c r="AL1187">
        <v>0</v>
      </c>
      <c r="AM1187">
        <v>13.2</v>
      </c>
      <c r="AN1187">
        <v>4.3</v>
      </c>
      <c r="AO1187">
        <v>16.899999999999999</v>
      </c>
      <c r="AP1187">
        <v>4.0999999999999996</v>
      </c>
      <c r="AQ1187">
        <v>0</v>
      </c>
      <c r="AR1187">
        <v>0</v>
      </c>
      <c r="AS1187">
        <v>0</v>
      </c>
      <c r="AT1187">
        <v>0</v>
      </c>
      <c r="AU1187">
        <v>0</v>
      </c>
      <c r="AV1187">
        <v>9.1999999999999993</v>
      </c>
      <c r="AW1187">
        <v>3</v>
      </c>
      <c r="AX1187">
        <v>10.5</v>
      </c>
      <c r="AY1187">
        <v>9</v>
      </c>
      <c r="AZ1187">
        <v>0</v>
      </c>
      <c r="BA1187">
        <v>4.3</v>
      </c>
      <c r="BB1187">
        <v>8.4</v>
      </c>
      <c r="BC1187">
        <v>1</v>
      </c>
      <c r="BD1187">
        <v>4</v>
      </c>
      <c r="BE1187">
        <v>3.4</v>
      </c>
      <c r="BF1187">
        <v>3.3</v>
      </c>
      <c r="BG1187">
        <v>3.2</v>
      </c>
      <c r="BH1187">
        <v>6.2</v>
      </c>
      <c r="BI1187">
        <v>3</v>
      </c>
      <c r="BJ1187">
        <v>0</v>
      </c>
      <c r="BK1187">
        <v>6.5</v>
      </c>
    </row>
    <row r="1188" spans="1:63" x14ac:dyDescent="0.25">
      <c r="A1188">
        <v>13</v>
      </c>
      <c r="B1188" s="1">
        <v>13403</v>
      </c>
      <c r="C1188" t="s">
        <v>10680</v>
      </c>
      <c r="D1188" t="s">
        <v>1942</v>
      </c>
      <c r="E1188">
        <v>3</v>
      </c>
      <c r="F1188" t="s">
        <v>13367</v>
      </c>
      <c r="G1188">
        <v>220104005</v>
      </c>
      <c r="H1188">
        <v>220104</v>
      </c>
      <c r="I1188" t="s">
        <v>13768</v>
      </c>
      <c r="J1188" t="s">
        <v>10393</v>
      </c>
      <c r="K1188">
        <v>3</v>
      </c>
      <c r="L1188">
        <v>4.5</v>
      </c>
      <c r="M1188">
        <v>0</v>
      </c>
      <c r="N1188">
        <v>4.3</v>
      </c>
      <c r="O1188">
        <v>12.6</v>
      </c>
      <c r="P1188">
        <v>4.0999999999999996</v>
      </c>
      <c r="Q1188">
        <v>0</v>
      </c>
      <c r="R1188">
        <v>0</v>
      </c>
      <c r="S1188">
        <v>6.7</v>
      </c>
      <c r="T1188">
        <v>6.5</v>
      </c>
      <c r="U1188">
        <v>0</v>
      </c>
      <c r="V1188">
        <v>1</v>
      </c>
      <c r="W1188">
        <v>0</v>
      </c>
      <c r="X1188">
        <v>0</v>
      </c>
      <c r="Y1188">
        <v>13.5</v>
      </c>
      <c r="Z1188">
        <v>8.8000000000000007</v>
      </c>
      <c r="AA1188">
        <v>8.6</v>
      </c>
      <c r="AB1188">
        <v>12.6</v>
      </c>
      <c r="AC1188">
        <v>1</v>
      </c>
      <c r="AD1188">
        <v>4</v>
      </c>
      <c r="AE1188">
        <v>10.199999999999999</v>
      </c>
      <c r="AF1188">
        <v>0</v>
      </c>
      <c r="AG1188">
        <v>0</v>
      </c>
      <c r="AH1188">
        <v>3.2</v>
      </c>
      <c r="AI1188">
        <v>6.2</v>
      </c>
      <c r="AJ1188">
        <v>9</v>
      </c>
      <c r="AK1188">
        <v>0</v>
      </c>
      <c r="AL1188">
        <v>0</v>
      </c>
      <c r="AM1188">
        <v>13.2</v>
      </c>
      <c r="AN1188">
        <v>4.3</v>
      </c>
      <c r="AO1188">
        <v>16.899999999999999</v>
      </c>
      <c r="AP1188">
        <v>4.0999999999999996</v>
      </c>
      <c r="AQ1188">
        <v>0</v>
      </c>
      <c r="AR1188">
        <v>0</v>
      </c>
      <c r="AS1188">
        <v>0</v>
      </c>
      <c r="AT1188">
        <v>0</v>
      </c>
      <c r="AU1188">
        <v>0</v>
      </c>
      <c r="AV1188">
        <v>9.1999999999999993</v>
      </c>
      <c r="AW1188">
        <v>3</v>
      </c>
      <c r="AX1188">
        <v>10.5</v>
      </c>
      <c r="AY1188">
        <v>9</v>
      </c>
      <c r="AZ1188">
        <v>0</v>
      </c>
      <c r="BA1188">
        <v>4.3</v>
      </c>
      <c r="BB1188">
        <v>8.4</v>
      </c>
      <c r="BC1188">
        <v>1</v>
      </c>
      <c r="BD1188">
        <v>0</v>
      </c>
      <c r="BE1188">
        <v>3.4</v>
      </c>
      <c r="BF1188">
        <v>3.3</v>
      </c>
      <c r="BG1188">
        <v>3.2</v>
      </c>
      <c r="BH1188">
        <v>6.2</v>
      </c>
      <c r="BI1188">
        <v>3</v>
      </c>
      <c r="BJ1188">
        <v>0</v>
      </c>
      <c r="BK1188">
        <v>6.5</v>
      </c>
    </row>
    <row r="1189" spans="1:63" x14ac:dyDescent="0.25">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1</v>
      </c>
      <c r="Q1189">
        <v>0</v>
      </c>
      <c r="R1189">
        <v>0</v>
      </c>
      <c r="S1189">
        <v>0</v>
      </c>
      <c r="T1189">
        <v>0</v>
      </c>
      <c r="U1189">
        <v>0</v>
      </c>
      <c r="V1189">
        <v>1</v>
      </c>
      <c r="W1189">
        <v>0</v>
      </c>
      <c r="X1189">
        <v>3.5</v>
      </c>
      <c r="Y1189">
        <v>0</v>
      </c>
      <c r="Z1189">
        <v>0</v>
      </c>
      <c r="AA1189">
        <v>0</v>
      </c>
      <c r="AB1189">
        <v>0</v>
      </c>
      <c r="AC1189">
        <v>1</v>
      </c>
      <c r="AD1189">
        <v>0</v>
      </c>
      <c r="AE1189">
        <v>0</v>
      </c>
      <c r="AF1189">
        <v>0</v>
      </c>
      <c r="AG1189">
        <v>0</v>
      </c>
      <c r="AH1189">
        <v>0</v>
      </c>
      <c r="AI1189">
        <v>1</v>
      </c>
      <c r="AJ1189">
        <v>0</v>
      </c>
      <c r="AK1189">
        <v>0</v>
      </c>
      <c r="AL1189">
        <v>0</v>
      </c>
      <c r="AM1189">
        <v>0</v>
      </c>
      <c r="AN1189">
        <v>0</v>
      </c>
      <c r="AO1189">
        <v>0</v>
      </c>
      <c r="AP1189">
        <v>1</v>
      </c>
      <c r="AQ1189">
        <v>0</v>
      </c>
      <c r="AR1189">
        <v>0</v>
      </c>
      <c r="AS1189">
        <v>0</v>
      </c>
      <c r="AT1189">
        <v>0</v>
      </c>
      <c r="AU1189">
        <v>0</v>
      </c>
      <c r="AV1189">
        <v>1</v>
      </c>
      <c r="AW1189">
        <v>0</v>
      </c>
      <c r="AX1189">
        <v>0</v>
      </c>
      <c r="AY1189">
        <v>0</v>
      </c>
      <c r="AZ1189">
        <v>0</v>
      </c>
      <c r="BA1189">
        <v>0</v>
      </c>
      <c r="BB1189">
        <v>0</v>
      </c>
      <c r="BC1189">
        <v>1</v>
      </c>
      <c r="BD1189">
        <v>4</v>
      </c>
      <c r="BE1189">
        <v>0</v>
      </c>
      <c r="BF1189">
        <v>0</v>
      </c>
      <c r="BG1189">
        <v>0</v>
      </c>
      <c r="BH1189">
        <v>0</v>
      </c>
      <c r="BI1189">
        <v>1</v>
      </c>
      <c r="BJ1189">
        <v>0</v>
      </c>
      <c r="BK1189">
        <v>0</v>
      </c>
    </row>
    <row r="1190" spans="1:63" x14ac:dyDescent="0.25">
      <c r="A1190">
        <v>13</v>
      </c>
      <c r="B1190" s="1">
        <v>13404</v>
      </c>
      <c r="C1190" t="s">
        <v>10680</v>
      </c>
      <c r="D1190" t="s">
        <v>1945</v>
      </c>
      <c r="E1190">
        <v>1</v>
      </c>
      <c r="F1190" t="s">
        <v>13767</v>
      </c>
      <c r="G1190">
        <v>220104005</v>
      </c>
      <c r="H1190">
        <v>220104</v>
      </c>
      <c r="I1190" t="s">
        <v>13768</v>
      </c>
      <c r="J1190" t="s">
        <v>10393</v>
      </c>
      <c r="K1190">
        <v>1</v>
      </c>
      <c r="L1190">
        <v>0</v>
      </c>
      <c r="M1190">
        <v>1.6</v>
      </c>
      <c r="N1190">
        <v>0</v>
      </c>
      <c r="O1190">
        <v>0</v>
      </c>
      <c r="P1190">
        <v>1</v>
      </c>
      <c r="Q1190">
        <v>1.4</v>
      </c>
      <c r="R1190">
        <v>4.2</v>
      </c>
      <c r="S1190">
        <v>2.7</v>
      </c>
      <c r="T1190">
        <v>0</v>
      </c>
      <c r="U1190">
        <v>0</v>
      </c>
      <c r="V1190">
        <v>1</v>
      </c>
      <c r="W1190">
        <v>0</v>
      </c>
      <c r="X1190">
        <v>1.2</v>
      </c>
      <c r="Y1190">
        <v>0</v>
      </c>
      <c r="Z1190">
        <v>1.6</v>
      </c>
      <c r="AA1190">
        <v>0</v>
      </c>
      <c r="AB1190">
        <v>0</v>
      </c>
      <c r="AC1190">
        <v>1</v>
      </c>
      <c r="AD1190">
        <v>1.4</v>
      </c>
      <c r="AE1190">
        <v>1.4</v>
      </c>
      <c r="AF1190">
        <v>0</v>
      </c>
      <c r="AG1190">
        <v>0</v>
      </c>
      <c r="AH1190">
        <v>0</v>
      </c>
      <c r="AI1190">
        <v>1</v>
      </c>
      <c r="AJ1190">
        <v>0</v>
      </c>
      <c r="AK1190">
        <v>1.2</v>
      </c>
      <c r="AL1190">
        <v>1.6</v>
      </c>
      <c r="AM1190">
        <v>0</v>
      </c>
      <c r="AN1190">
        <v>0</v>
      </c>
      <c r="AO1190">
        <v>0</v>
      </c>
      <c r="AP1190">
        <v>1</v>
      </c>
      <c r="AQ1190">
        <v>0</v>
      </c>
      <c r="AR1190">
        <v>1.5</v>
      </c>
      <c r="AS1190">
        <v>0</v>
      </c>
      <c r="AT1190">
        <v>1.4</v>
      </c>
      <c r="AU1190">
        <v>2.8</v>
      </c>
      <c r="AV1190">
        <v>1.4</v>
      </c>
      <c r="AW1190">
        <v>0</v>
      </c>
      <c r="AX1190">
        <v>0</v>
      </c>
      <c r="AY1190">
        <v>0</v>
      </c>
      <c r="AZ1190">
        <v>1.6</v>
      </c>
      <c r="BA1190">
        <v>0</v>
      </c>
      <c r="BB1190">
        <v>1.5</v>
      </c>
      <c r="BC1190">
        <v>1</v>
      </c>
      <c r="BD1190">
        <v>0</v>
      </c>
      <c r="BE1190">
        <v>0</v>
      </c>
      <c r="BF1190">
        <v>0</v>
      </c>
      <c r="BG1190">
        <v>1.4</v>
      </c>
      <c r="BH1190">
        <v>0</v>
      </c>
      <c r="BI1190">
        <v>1</v>
      </c>
      <c r="BJ1190">
        <v>0</v>
      </c>
      <c r="BK1190">
        <v>0</v>
      </c>
    </row>
    <row r="1191" spans="1:63" x14ac:dyDescent="0.25">
      <c r="A1191">
        <v>13</v>
      </c>
      <c r="B1191" s="1">
        <v>13404</v>
      </c>
      <c r="C1191" t="s">
        <v>10680</v>
      </c>
      <c r="D1191" t="s">
        <v>1945</v>
      </c>
      <c r="E1191">
        <v>2</v>
      </c>
      <c r="F1191" t="s">
        <v>13769</v>
      </c>
      <c r="G1191">
        <v>220104005</v>
      </c>
      <c r="H1191">
        <v>220104</v>
      </c>
      <c r="I1191" t="s">
        <v>13768</v>
      </c>
      <c r="J1191" t="s">
        <v>10393</v>
      </c>
      <c r="K1191">
        <v>2</v>
      </c>
      <c r="L1191">
        <v>6.4</v>
      </c>
      <c r="M1191">
        <v>15.7</v>
      </c>
      <c r="N1191">
        <v>4.5999999999999996</v>
      </c>
      <c r="O1191">
        <v>3</v>
      </c>
      <c r="P1191">
        <v>1.5</v>
      </c>
      <c r="Q1191">
        <v>4.3</v>
      </c>
      <c r="R1191">
        <v>7.3</v>
      </c>
      <c r="S1191">
        <v>4.3</v>
      </c>
      <c r="T1191">
        <v>2.8</v>
      </c>
      <c r="U1191">
        <v>2.8</v>
      </c>
      <c r="V1191">
        <v>4.0999999999999996</v>
      </c>
      <c r="W1191">
        <v>4.0999999999999996</v>
      </c>
      <c r="X1191">
        <v>9.6999999999999993</v>
      </c>
      <c r="Y1191">
        <v>3.2</v>
      </c>
      <c r="Z1191">
        <v>9.4</v>
      </c>
      <c r="AA1191">
        <v>4.5999999999999996</v>
      </c>
      <c r="AB1191">
        <v>3</v>
      </c>
      <c r="AC1191">
        <v>4.4000000000000004</v>
      </c>
      <c r="AD1191">
        <v>5.7</v>
      </c>
      <c r="AE1191">
        <v>2.9</v>
      </c>
      <c r="AF1191">
        <v>4.3</v>
      </c>
      <c r="AG1191">
        <v>1.4</v>
      </c>
      <c r="AH1191">
        <v>4.2</v>
      </c>
      <c r="AI1191">
        <v>6.9</v>
      </c>
      <c r="AJ1191">
        <v>4.0999999999999996</v>
      </c>
      <c r="AK1191">
        <v>6</v>
      </c>
      <c r="AL1191">
        <v>6.4</v>
      </c>
      <c r="AM1191">
        <v>6.3</v>
      </c>
      <c r="AN1191">
        <v>4.5999999999999996</v>
      </c>
      <c r="AO1191">
        <v>6</v>
      </c>
      <c r="AP1191">
        <v>5.8</v>
      </c>
      <c r="AQ1191">
        <v>2.8</v>
      </c>
      <c r="AR1191">
        <v>5.8</v>
      </c>
      <c r="AS1191">
        <v>0</v>
      </c>
      <c r="AT1191">
        <v>5.6</v>
      </c>
      <c r="AU1191">
        <v>2.8</v>
      </c>
      <c r="AV1191">
        <v>6.9</v>
      </c>
      <c r="AW1191">
        <v>9.5</v>
      </c>
      <c r="AX1191">
        <v>4.8</v>
      </c>
      <c r="AY1191">
        <v>6.4</v>
      </c>
      <c r="AZ1191">
        <v>9.4</v>
      </c>
      <c r="BA1191">
        <v>3.1</v>
      </c>
      <c r="BB1191">
        <v>3</v>
      </c>
      <c r="BC1191">
        <v>2.9</v>
      </c>
      <c r="BD1191">
        <v>4.3</v>
      </c>
      <c r="BE1191">
        <v>5.8</v>
      </c>
      <c r="BF1191">
        <v>2.8</v>
      </c>
      <c r="BG1191">
        <v>4.2</v>
      </c>
      <c r="BH1191">
        <v>5.5</v>
      </c>
      <c r="BI1191">
        <v>5.5</v>
      </c>
      <c r="BJ1191">
        <v>14.8</v>
      </c>
      <c r="BK1191">
        <v>2.8</v>
      </c>
    </row>
    <row r="1192" spans="1:63" x14ac:dyDescent="0.25">
      <c r="A1192">
        <v>13</v>
      </c>
      <c r="B1192" s="1">
        <v>13404</v>
      </c>
      <c r="C1192" t="s">
        <v>10680</v>
      </c>
      <c r="D1192" t="s">
        <v>1945</v>
      </c>
      <c r="E1192">
        <v>3</v>
      </c>
      <c r="F1192" t="s">
        <v>13367</v>
      </c>
      <c r="G1192">
        <v>220104005</v>
      </c>
      <c r="H1192">
        <v>220104</v>
      </c>
      <c r="I1192" t="s">
        <v>13768</v>
      </c>
      <c r="J1192" t="s">
        <v>10393</v>
      </c>
      <c r="K1192">
        <v>3</v>
      </c>
      <c r="L1192">
        <v>6.4</v>
      </c>
      <c r="M1192">
        <v>14.1</v>
      </c>
      <c r="N1192">
        <v>4.5999999999999996</v>
      </c>
      <c r="O1192">
        <v>3</v>
      </c>
      <c r="P1192">
        <v>1.5</v>
      </c>
      <c r="Q1192">
        <v>2.8</v>
      </c>
      <c r="R1192">
        <v>2.9</v>
      </c>
      <c r="S1192">
        <v>1.4</v>
      </c>
      <c r="T1192">
        <v>2.8</v>
      </c>
      <c r="U1192">
        <v>2.8</v>
      </c>
      <c r="V1192">
        <v>4.0999999999999996</v>
      </c>
      <c r="W1192">
        <v>4.0999999999999996</v>
      </c>
      <c r="X1192">
        <v>8.5</v>
      </c>
      <c r="Y1192">
        <v>3.2</v>
      </c>
      <c r="Z1192">
        <v>7.8</v>
      </c>
      <c r="AA1192">
        <v>4.5999999999999996</v>
      </c>
      <c r="AB1192">
        <v>3</v>
      </c>
      <c r="AC1192">
        <v>4.4000000000000004</v>
      </c>
      <c r="AD1192">
        <v>4.3</v>
      </c>
      <c r="AE1192">
        <v>1.5</v>
      </c>
      <c r="AF1192">
        <v>4.3</v>
      </c>
      <c r="AG1192">
        <v>1.4</v>
      </c>
      <c r="AH1192">
        <v>4.2</v>
      </c>
      <c r="AI1192">
        <v>6.9</v>
      </c>
      <c r="AJ1192">
        <v>4.0999999999999996</v>
      </c>
      <c r="AK1192">
        <v>4.8</v>
      </c>
      <c r="AL1192">
        <v>4.8</v>
      </c>
      <c r="AM1192">
        <v>6.3</v>
      </c>
      <c r="AN1192">
        <v>4.5999999999999996</v>
      </c>
      <c r="AO1192">
        <v>6</v>
      </c>
      <c r="AP1192">
        <v>5.8</v>
      </c>
      <c r="AQ1192">
        <v>2.8</v>
      </c>
      <c r="AR1192">
        <v>4.4000000000000004</v>
      </c>
      <c r="AS1192">
        <v>0</v>
      </c>
      <c r="AT1192">
        <v>4.2</v>
      </c>
      <c r="AU1192">
        <v>0</v>
      </c>
      <c r="AV1192">
        <v>4.0999999999999996</v>
      </c>
      <c r="AW1192">
        <v>8.1</v>
      </c>
      <c r="AX1192">
        <v>4.8</v>
      </c>
      <c r="AY1192">
        <v>6.4</v>
      </c>
      <c r="AZ1192">
        <v>7.8</v>
      </c>
      <c r="BA1192">
        <v>3.1</v>
      </c>
      <c r="BB1192">
        <v>1.5</v>
      </c>
      <c r="BC1192">
        <v>2.9</v>
      </c>
      <c r="BD1192">
        <v>4.3</v>
      </c>
      <c r="BE1192">
        <v>5.8</v>
      </c>
      <c r="BF1192">
        <v>2.8</v>
      </c>
      <c r="BG1192">
        <v>2.8</v>
      </c>
      <c r="BH1192">
        <v>5.5</v>
      </c>
      <c r="BI1192">
        <v>5.5</v>
      </c>
      <c r="BJ1192">
        <v>14.8</v>
      </c>
      <c r="BK1192">
        <v>2.8</v>
      </c>
    </row>
    <row r="1193" spans="1:63" x14ac:dyDescent="0.25">
      <c r="A1193">
        <v>13</v>
      </c>
      <c r="B1193" s="1">
        <v>13404</v>
      </c>
      <c r="C1193" t="s">
        <v>10680</v>
      </c>
      <c r="D1193" t="s">
        <v>1945</v>
      </c>
      <c r="E1193">
        <v>4</v>
      </c>
      <c r="F1193" t="s">
        <v>13369</v>
      </c>
      <c r="G1193">
        <v>220104005</v>
      </c>
      <c r="H1193">
        <v>220104</v>
      </c>
      <c r="I1193" t="s">
        <v>13768</v>
      </c>
      <c r="J1193" t="s">
        <v>10393</v>
      </c>
      <c r="K1193">
        <v>4</v>
      </c>
      <c r="L1193">
        <v>0</v>
      </c>
      <c r="M1193">
        <v>1.6</v>
      </c>
      <c r="N1193">
        <v>0</v>
      </c>
      <c r="O1193">
        <v>0</v>
      </c>
      <c r="P1193">
        <v>1</v>
      </c>
      <c r="Q1193">
        <v>1.4</v>
      </c>
      <c r="R1193">
        <v>4.4000000000000004</v>
      </c>
      <c r="S1193">
        <v>2.9</v>
      </c>
      <c r="T1193">
        <v>0</v>
      </c>
      <c r="U1193">
        <v>0</v>
      </c>
      <c r="V1193">
        <v>1</v>
      </c>
      <c r="W1193">
        <v>0</v>
      </c>
      <c r="X1193">
        <v>1.2</v>
      </c>
      <c r="Y1193">
        <v>0</v>
      </c>
      <c r="Z1193">
        <v>1.6</v>
      </c>
      <c r="AA1193">
        <v>0</v>
      </c>
      <c r="AB1193">
        <v>0</v>
      </c>
      <c r="AC1193">
        <v>1</v>
      </c>
      <c r="AD1193">
        <v>1.4</v>
      </c>
      <c r="AE1193">
        <v>1.5</v>
      </c>
      <c r="AF1193">
        <v>0</v>
      </c>
      <c r="AG1193">
        <v>0</v>
      </c>
      <c r="AH1193">
        <v>0</v>
      </c>
      <c r="AI1193">
        <v>1</v>
      </c>
      <c r="AJ1193">
        <v>0</v>
      </c>
      <c r="AK1193">
        <v>1.2</v>
      </c>
      <c r="AL1193">
        <v>1.6</v>
      </c>
      <c r="AM1193">
        <v>0</v>
      </c>
      <c r="AN1193">
        <v>0</v>
      </c>
      <c r="AO1193">
        <v>0</v>
      </c>
      <c r="AP1193">
        <v>1</v>
      </c>
      <c r="AQ1193">
        <v>0</v>
      </c>
      <c r="AR1193">
        <v>1.5</v>
      </c>
      <c r="AS1193">
        <v>0</v>
      </c>
      <c r="AT1193">
        <v>1.4</v>
      </c>
      <c r="AU1193">
        <v>2.8</v>
      </c>
      <c r="AV1193">
        <v>2.7</v>
      </c>
      <c r="AW1193">
        <v>1.4</v>
      </c>
      <c r="AX1193">
        <v>0</v>
      </c>
      <c r="AY1193">
        <v>0</v>
      </c>
      <c r="AZ1193">
        <v>1.6</v>
      </c>
      <c r="BA1193">
        <v>0</v>
      </c>
      <c r="BB1193">
        <v>1.5</v>
      </c>
      <c r="BC1193">
        <v>1</v>
      </c>
      <c r="BD1193">
        <v>0</v>
      </c>
      <c r="BE1193">
        <v>0</v>
      </c>
      <c r="BF1193">
        <v>0</v>
      </c>
      <c r="BG1193">
        <v>1.4</v>
      </c>
      <c r="BH1193">
        <v>0</v>
      </c>
      <c r="BI1193">
        <v>1</v>
      </c>
      <c r="BJ1193">
        <v>0</v>
      </c>
      <c r="BK1193">
        <v>0</v>
      </c>
    </row>
    <row r="1194" spans="1:63" x14ac:dyDescent="0.25">
      <c r="A1194">
        <v>13</v>
      </c>
      <c r="B1194" s="1">
        <v>13501</v>
      </c>
      <c r="C1194" t="s">
        <v>10680</v>
      </c>
      <c r="D1194" t="s">
        <v>1948</v>
      </c>
      <c r="E1194">
        <v>1</v>
      </c>
      <c r="F1194" t="s">
        <v>13767</v>
      </c>
      <c r="G1194">
        <v>220104005</v>
      </c>
      <c r="H1194">
        <v>220104</v>
      </c>
      <c r="I1194" t="s">
        <v>13768</v>
      </c>
      <c r="J1194" t="s">
        <v>10393</v>
      </c>
      <c r="K1194">
        <v>1</v>
      </c>
      <c r="L1194">
        <v>1.8</v>
      </c>
      <c r="M1194">
        <v>0</v>
      </c>
      <c r="N1194">
        <v>0</v>
      </c>
      <c r="O1194">
        <v>0</v>
      </c>
      <c r="P1194">
        <v>1</v>
      </c>
      <c r="Q1194">
        <v>0.8</v>
      </c>
      <c r="R1194">
        <v>1.6</v>
      </c>
      <c r="S1194">
        <v>3.9</v>
      </c>
      <c r="T1194">
        <v>0.8</v>
      </c>
      <c r="U1194">
        <v>1.5</v>
      </c>
      <c r="V1194">
        <v>0.7</v>
      </c>
      <c r="W1194">
        <v>0</v>
      </c>
      <c r="X1194">
        <v>0</v>
      </c>
      <c r="Y1194">
        <v>0</v>
      </c>
      <c r="Z1194">
        <v>0.9</v>
      </c>
      <c r="AA1194">
        <v>0</v>
      </c>
      <c r="AB1194">
        <v>0</v>
      </c>
      <c r="AC1194">
        <v>1</v>
      </c>
      <c r="AD1194">
        <v>1.6</v>
      </c>
      <c r="AE1194">
        <v>0</v>
      </c>
      <c r="AF1194">
        <v>0</v>
      </c>
      <c r="AG1194">
        <v>2.2999999999999998</v>
      </c>
      <c r="AH1194">
        <v>1.5</v>
      </c>
      <c r="AI1194">
        <v>1</v>
      </c>
      <c r="AJ1194">
        <v>0</v>
      </c>
      <c r="AK1194">
        <v>0</v>
      </c>
      <c r="AL1194">
        <v>1.8</v>
      </c>
      <c r="AM1194">
        <v>1.7</v>
      </c>
      <c r="AN1194">
        <v>0</v>
      </c>
      <c r="AO1194">
        <v>0</v>
      </c>
      <c r="AP1194">
        <v>1</v>
      </c>
      <c r="AQ1194">
        <v>1.6</v>
      </c>
      <c r="AR1194">
        <v>1.8</v>
      </c>
      <c r="AS1194">
        <v>0</v>
      </c>
      <c r="AT1194">
        <v>1.8</v>
      </c>
      <c r="AU1194">
        <v>0.9</v>
      </c>
      <c r="AV1194">
        <v>0.9</v>
      </c>
      <c r="AW1194">
        <v>0</v>
      </c>
      <c r="AX1194">
        <v>1.4</v>
      </c>
      <c r="AY1194">
        <v>0</v>
      </c>
      <c r="AZ1194">
        <v>0.9</v>
      </c>
      <c r="BA1194">
        <v>0</v>
      </c>
      <c r="BB1194">
        <v>0</v>
      </c>
      <c r="BC1194">
        <v>1.6</v>
      </c>
      <c r="BD1194">
        <v>0</v>
      </c>
      <c r="BE1194">
        <v>1.8</v>
      </c>
      <c r="BF1194">
        <v>0.9</v>
      </c>
      <c r="BG1194">
        <v>0</v>
      </c>
      <c r="BH1194">
        <v>1.8</v>
      </c>
      <c r="BI1194">
        <v>1</v>
      </c>
      <c r="BJ1194">
        <v>1.8</v>
      </c>
      <c r="BK1194">
        <v>0.9</v>
      </c>
    </row>
    <row r="1195" spans="1:63" x14ac:dyDescent="0.25">
      <c r="A1195">
        <v>13</v>
      </c>
      <c r="B1195" s="1">
        <v>13501</v>
      </c>
      <c r="C1195" t="s">
        <v>10680</v>
      </c>
      <c r="D1195" t="s">
        <v>1948</v>
      </c>
      <c r="E1195">
        <v>2</v>
      </c>
      <c r="F1195" t="s">
        <v>13769</v>
      </c>
      <c r="G1195">
        <v>220104005</v>
      </c>
      <c r="H1195">
        <v>220104</v>
      </c>
      <c r="I1195" t="s">
        <v>13768</v>
      </c>
      <c r="J1195" t="s">
        <v>10393</v>
      </c>
      <c r="K1195">
        <v>2</v>
      </c>
      <c r="L1195">
        <v>6.2</v>
      </c>
      <c r="M1195">
        <v>1.7</v>
      </c>
      <c r="N1195">
        <v>1.7</v>
      </c>
      <c r="O1195">
        <v>1.7</v>
      </c>
      <c r="P1195">
        <v>5.7</v>
      </c>
      <c r="Q1195">
        <v>3.2</v>
      </c>
      <c r="R1195">
        <v>5.5</v>
      </c>
      <c r="S1195">
        <v>5.5</v>
      </c>
      <c r="T1195">
        <v>6.4</v>
      </c>
      <c r="U1195">
        <v>5.5</v>
      </c>
      <c r="V1195">
        <v>11.9</v>
      </c>
      <c r="W1195">
        <v>5.5</v>
      </c>
      <c r="X1195">
        <v>6.4</v>
      </c>
      <c r="Y1195">
        <v>0.9</v>
      </c>
      <c r="Z1195">
        <v>4.3</v>
      </c>
      <c r="AA1195">
        <v>3.4</v>
      </c>
      <c r="AB1195">
        <v>5</v>
      </c>
      <c r="AC1195">
        <v>4.0999999999999996</v>
      </c>
      <c r="AD1195">
        <v>5.6</v>
      </c>
      <c r="AE1195">
        <v>3.7</v>
      </c>
      <c r="AF1195">
        <v>2.8</v>
      </c>
      <c r="AG1195">
        <v>5.5</v>
      </c>
      <c r="AH1195">
        <v>6.4</v>
      </c>
      <c r="AI1195">
        <v>0.9</v>
      </c>
      <c r="AJ1195">
        <v>2.7</v>
      </c>
      <c r="AK1195">
        <v>5.6</v>
      </c>
      <c r="AL1195">
        <v>2.7</v>
      </c>
      <c r="AM1195">
        <v>5.2</v>
      </c>
      <c r="AN1195">
        <v>3.4</v>
      </c>
      <c r="AO1195">
        <v>5.8</v>
      </c>
      <c r="AP1195">
        <v>2.5</v>
      </c>
      <c r="AQ1195">
        <v>4</v>
      </c>
      <c r="AR1195">
        <v>5.5</v>
      </c>
      <c r="AS1195">
        <v>5.5</v>
      </c>
      <c r="AT1195">
        <v>2.7</v>
      </c>
      <c r="AU1195">
        <v>2.7</v>
      </c>
      <c r="AV1195">
        <v>5.5</v>
      </c>
      <c r="AW1195">
        <v>7.3</v>
      </c>
      <c r="AX1195">
        <v>5.6</v>
      </c>
      <c r="AY1195">
        <v>4.4000000000000004</v>
      </c>
      <c r="AZ1195">
        <v>2.6</v>
      </c>
      <c r="BA1195">
        <v>4.2</v>
      </c>
      <c r="BB1195">
        <v>2.5</v>
      </c>
      <c r="BC1195">
        <v>4.0999999999999996</v>
      </c>
      <c r="BD1195">
        <v>4</v>
      </c>
      <c r="BE1195">
        <v>5.5</v>
      </c>
      <c r="BF1195">
        <v>3.7</v>
      </c>
      <c r="BG1195">
        <v>3.7</v>
      </c>
      <c r="BH1195">
        <v>1.8</v>
      </c>
      <c r="BI1195">
        <v>5.5</v>
      </c>
      <c r="BJ1195">
        <v>10.1</v>
      </c>
      <c r="BK1195">
        <v>6.4</v>
      </c>
    </row>
    <row r="1196" spans="1:63" x14ac:dyDescent="0.25">
      <c r="A1196">
        <v>13</v>
      </c>
      <c r="B1196" s="1">
        <v>13501</v>
      </c>
      <c r="C1196" t="s">
        <v>10680</v>
      </c>
      <c r="D1196" t="s">
        <v>1948</v>
      </c>
      <c r="E1196">
        <v>3</v>
      </c>
      <c r="F1196" t="s">
        <v>13367</v>
      </c>
      <c r="G1196">
        <v>220104005</v>
      </c>
      <c r="H1196">
        <v>220104</v>
      </c>
      <c r="I1196" t="s">
        <v>13768</v>
      </c>
      <c r="J1196" t="s">
        <v>10393</v>
      </c>
      <c r="K1196">
        <v>3</v>
      </c>
      <c r="L1196">
        <v>4.4000000000000004</v>
      </c>
      <c r="M1196">
        <v>1.7</v>
      </c>
      <c r="N1196">
        <v>1.7</v>
      </c>
      <c r="O1196">
        <v>1.7</v>
      </c>
      <c r="P1196">
        <v>5.7</v>
      </c>
      <c r="Q1196">
        <v>2.4</v>
      </c>
      <c r="R1196">
        <v>4.5999999999999996</v>
      </c>
      <c r="S1196">
        <v>2.8</v>
      </c>
      <c r="T1196">
        <v>5.5</v>
      </c>
      <c r="U1196">
        <v>3.7</v>
      </c>
      <c r="V1196">
        <v>11</v>
      </c>
      <c r="W1196">
        <v>5.5</v>
      </c>
      <c r="X1196">
        <v>6.4</v>
      </c>
      <c r="Y1196">
        <v>0.9</v>
      </c>
      <c r="Z1196">
        <v>3.5</v>
      </c>
      <c r="AA1196">
        <v>3.4</v>
      </c>
      <c r="AB1196">
        <v>5</v>
      </c>
      <c r="AC1196">
        <v>4.0999999999999996</v>
      </c>
      <c r="AD1196">
        <v>4</v>
      </c>
      <c r="AE1196">
        <v>3.7</v>
      </c>
      <c r="AF1196">
        <v>2.8</v>
      </c>
      <c r="AG1196">
        <v>2.7</v>
      </c>
      <c r="AH1196">
        <v>4.5999999999999996</v>
      </c>
      <c r="AI1196">
        <v>0.9</v>
      </c>
      <c r="AJ1196">
        <v>2.7</v>
      </c>
      <c r="AK1196">
        <v>5.6</v>
      </c>
      <c r="AL1196">
        <v>1.8</v>
      </c>
      <c r="AM1196">
        <v>3.5</v>
      </c>
      <c r="AN1196">
        <v>3.4</v>
      </c>
      <c r="AO1196">
        <v>5.8</v>
      </c>
      <c r="AP1196">
        <v>2.5</v>
      </c>
      <c r="AQ1196">
        <v>2.4</v>
      </c>
      <c r="AR1196">
        <v>3.7</v>
      </c>
      <c r="AS1196">
        <v>5.5</v>
      </c>
      <c r="AT1196">
        <v>0.9</v>
      </c>
      <c r="AU1196">
        <v>1.8</v>
      </c>
      <c r="AV1196">
        <v>4.5999999999999996</v>
      </c>
      <c r="AW1196">
        <v>7.3</v>
      </c>
      <c r="AX1196">
        <v>4.2</v>
      </c>
      <c r="AY1196">
        <v>4.4000000000000004</v>
      </c>
      <c r="AZ1196">
        <v>1.7</v>
      </c>
      <c r="BA1196">
        <v>4.2</v>
      </c>
      <c r="BB1196">
        <v>2.5</v>
      </c>
      <c r="BC1196">
        <v>2.5</v>
      </c>
      <c r="BD1196">
        <v>4</v>
      </c>
      <c r="BE1196">
        <v>3.7</v>
      </c>
      <c r="BF1196">
        <v>2.7</v>
      </c>
      <c r="BG1196">
        <v>3.7</v>
      </c>
      <c r="BH1196">
        <v>0</v>
      </c>
      <c r="BI1196">
        <v>5.5</v>
      </c>
      <c r="BJ1196">
        <v>8.1999999999999993</v>
      </c>
      <c r="BK1196">
        <v>5.5</v>
      </c>
    </row>
    <row r="1197" spans="1:63" x14ac:dyDescent="0.25">
      <c r="A1197">
        <v>13</v>
      </c>
      <c r="B1197" s="1">
        <v>13501</v>
      </c>
      <c r="C1197" t="s">
        <v>10680</v>
      </c>
      <c r="D1197" t="s">
        <v>1948</v>
      </c>
      <c r="E1197">
        <v>4</v>
      </c>
      <c r="F1197" t="s">
        <v>13369</v>
      </c>
      <c r="G1197">
        <v>220104005</v>
      </c>
      <c r="H1197">
        <v>220104</v>
      </c>
      <c r="I1197" t="s">
        <v>13768</v>
      </c>
      <c r="J1197" t="s">
        <v>10393</v>
      </c>
      <c r="K1197">
        <v>4</v>
      </c>
      <c r="L1197">
        <v>1.8</v>
      </c>
      <c r="M1197">
        <v>0</v>
      </c>
      <c r="N1197">
        <v>0</v>
      </c>
      <c r="O1197">
        <v>0</v>
      </c>
      <c r="P1197">
        <v>1</v>
      </c>
      <c r="Q1197">
        <v>0.8</v>
      </c>
      <c r="R1197">
        <v>0.9</v>
      </c>
      <c r="S1197">
        <v>2.8</v>
      </c>
      <c r="T1197">
        <v>0.9</v>
      </c>
      <c r="U1197">
        <v>1.8</v>
      </c>
      <c r="V1197">
        <v>0.9</v>
      </c>
      <c r="W1197">
        <v>0</v>
      </c>
      <c r="X1197">
        <v>0</v>
      </c>
      <c r="Y1197">
        <v>0</v>
      </c>
      <c r="Z1197">
        <v>0.9</v>
      </c>
      <c r="AA1197">
        <v>0</v>
      </c>
      <c r="AB1197">
        <v>0</v>
      </c>
      <c r="AC1197">
        <v>1</v>
      </c>
      <c r="AD1197">
        <v>1.6</v>
      </c>
      <c r="AE1197">
        <v>0</v>
      </c>
      <c r="AF1197">
        <v>0</v>
      </c>
      <c r="AG1197">
        <v>2.7</v>
      </c>
      <c r="AH1197">
        <v>1.8</v>
      </c>
      <c r="AI1197">
        <v>1</v>
      </c>
      <c r="AJ1197">
        <v>0</v>
      </c>
      <c r="AK1197">
        <v>0</v>
      </c>
      <c r="AL1197">
        <v>0.9</v>
      </c>
      <c r="AM1197">
        <v>1.7</v>
      </c>
      <c r="AN1197">
        <v>0</v>
      </c>
      <c r="AO1197">
        <v>0</v>
      </c>
      <c r="AP1197">
        <v>1</v>
      </c>
      <c r="AQ1197">
        <v>1.6</v>
      </c>
      <c r="AR1197">
        <v>1.8</v>
      </c>
      <c r="AS1197">
        <v>0</v>
      </c>
      <c r="AT1197">
        <v>1.8</v>
      </c>
      <c r="AU1197">
        <v>0.9</v>
      </c>
      <c r="AV1197">
        <v>0.9</v>
      </c>
      <c r="AW1197">
        <v>0</v>
      </c>
      <c r="AX1197">
        <v>1.4</v>
      </c>
      <c r="AY1197">
        <v>0</v>
      </c>
      <c r="AZ1197">
        <v>0.9</v>
      </c>
      <c r="BA1197">
        <v>0</v>
      </c>
      <c r="BB1197">
        <v>0</v>
      </c>
      <c r="BC1197">
        <v>1.6</v>
      </c>
      <c r="BD1197">
        <v>0</v>
      </c>
      <c r="BE1197">
        <v>1.8</v>
      </c>
      <c r="BF1197">
        <v>0.9</v>
      </c>
      <c r="BG1197">
        <v>0</v>
      </c>
      <c r="BH1197">
        <v>1.8</v>
      </c>
      <c r="BI1197">
        <v>1</v>
      </c>
      <c r="BJ1197">
        <v>1.8</v>
      </c>
      <c r="BK1197">
        <v>0.9</v>
      </c>
    </row>
    <row r="1198" spans="1:63" x14ac:dyDescent="0.25">
      <c r="A1198">
        <v>13</v>
      </c>
      <c r="B1198" s="1">
        <v>13502</v>
      </c>
      <c r="C1198" t="s">
        <v>10680</v>
      </c>
      <c r="D1198" t="s">
        <v>1951</v>
      </c>
      <c r="E1198">
        <v>1</v>
      </c>
      <c r="F1198" t="s">
        <v>13767</v>
      </c>
      <c r="G1198">
        <v>220104005</v>
      </c>
      <c r="H1198">
        <v>220104</v>
      </c>
      <c r="I1198" t="s">
        <v>13768</v>
      </c>
      <c r="J1198" t="s">
        <v>10393</v>
      </c>
      <c r="K1198">
        <v>1</v>
      </c>
      <c r="L1198">
        <v>0</v>
      </c>
      <c r="M1198">
        <v>0</v>
      </c>
      <c r="N1198">
        <v>17.100000000000001</v>
      </c>
      <c r="O1198">
        <v>0</v>
      </c>
      <c r="P1198">
        <v>1</v>
      </c>
      <c r="Q1198">
        <v>31.9</v>
      </c>
      <c r="R1198">
        <v>0</v>
      </c>
      <c r="S1198">
        <v>0</v>
      </c>
      <c r="T1198">
        <v>0</v>
      </c>
      <c r="U1198">
        <v>0</v>
      </c>
      <c r="V1198">
        <v>1</v>
      </c>
      <c r="W1198">
        <v>13.9</v>
      </c>
      <c r="X1198">
        <v>0</v>
      </c>
      <c r="Y1198">
        <v>0</v>
      </c>
      <c r="Z1198">
        <v>0</v>
      </c>
      <c r="AA1198">
        <v>0</v>
      </c>
      <c r="AB1198">
        <v>16.7</v>
      </c>
      <c r="AC1198">
        <v>1</v>
      </c>
      <c r="AD1198">
        <v>0</v>
      </c>
      <c r="AE1198">
        <v>0</v>
      </c>
      <c r="AF1198">
        <v>0</v>
      </c>
      <c r="AG1198">
        <v>0</v>
      </c>
      <c r="AH1198">
        <v>0</v>
      </c>
      <c r="AI1198">
        <v>1</v>
      </c>
      <c r="AJ1198">
        <v>0</v>
      </c>
      <c r="AK1198">
        <v>0</v>
      </c>
      <c r="AL1198">
        <v>0</v>
      </c>
      <c r="AM1198">
        <v>0</v>
      </c>
      <c r="AN1198">
        <v>17.100000000000001</v>
      </c>
      <c r="AO1198">
        <v>0</v>
      </c>
      <c r="AP1198">
        <v>1</v>
      </c>
      <c r="AQ1198">
        <v>0</v>
      </c>
      <c r="AR1198">
        <v>0</v>
      </c>
      <c r="AS1198">
        <v>21.6</v>
      </c>
      <c r="AT1198">
        <v>0</v>
      </c>
      <c r="AU1198">
        <v>0</v>
      </c>
      <c r="AV1198">
        <v>1</v>
      </c>
      <c r="AW1198">
        <v>0</v>
      </c>
      <c r="AX1198">
        <v>0</v>
      </c>
      <c r="AY1198">
        <v>0</v>
      </c>
      <c r="AZ1198">
        <v>0</v>
      </c>
      <c r="BA1198">
        <v>0</v>
      </c>
      <c r="BB1198">
        <v>0</v>
      </c>
      <c r="BC1198">
        <v>1</v>
      </c>
      <c r="BD1198">
        <v>0</v>
      </c>
      <c r="BE1198">
        <v>0</v>
      </c>
      <c r="BF1198">
        <v>0</v>
      </c>
      <c r="BG1198">
        <v>0</v>
      </c>
      <c r="BH1198">
        <v>0</v>
      </c>
      <c r="BI1198">
        <v>1</v>
      </c>
      <c r="BJ1198">
        <v>0</v>
      </c>
      <c r="BK1198">
        <v>0</v>
      </c>
    </row>
    <row r="1199" spans="1:63" x14ac:dyDescent="0.25">
      <c r="A1199">
        <v>13</v>
      </c>
      <c r="B1199" s="1">
        <v>13502</v>
      </c>
      <c r="C1199" t="s">
        <v>10680</v>
      </c>
      <c r="D1199" t="s">
        <v>1951</v>
      </c>
      <c r="E1199">
        <v>2</v>
      </c>
      <c r="F1199" t="s">
        <v>13769</v>
      </c>
      <c r="G1199">
        <v>220104005</v>
      </c>
      <c r="H1199">
        <v>220104</v>
      </c>
      <c r="I1199" t="s">
        <v>13768</v>
      </c>
      <c r="J1199" t="s">
        <v>10393</v>
      </c>
      <c r="K1199">
        <v>2</v>
      </c>
      <c r="L1199">
        <v>0</v>
      </c>
      <c r="M1199">
        <v>0</v>
      </c>
      <c r="N1199">
        <v>68.3</v>
      </c>
      <c r="O1199">
        <v>0</v>
      </c>
      <c r="P1199">
        <v>1</v>
      </c>
      <c r="Q1199">
        <v>47.8</v>
      </c>
      <c r="R1199">
        <v>0</v>
      </c>
      <c r="S1199">
        <v>0</v>
      </c>
      <c r="T1199">
        <v>0</v>
      </c>
      <c r="U1199">
        <v>0</v>
      </c>
      <c r="V1199">
        <v>1</v>
      </c>
      <c r="W1199">
        <v>22</v>
      </c>
      <c r="X1199">
        <v>0</v>
      </c>
      <c r="Y1199">
        <v>0</v>
      </c>
      <c r="Z1199">
        <v>0</v>
      </c>
      <c r="AA1199">
        <v>0</v>
      </c>
      <c r="AB1199">
        <v>33.4</v>
      </c>
      <c r="AC1199">
        <v>1</v>
      </c>
      <c r="AD1199">
        <v>31.9</v>
      </c>
      <c r="AE1199">
        <v>64.8</v>
      </c>
      <c r="AF1199">
        <v>0</v>
      </c>
      <c r="AG1199">
        <v>0</v>
      </c>
      <c r="AH1199">
        <v>0</v>
      </c>
      <c r="AI1199">
        <v>1</v>
      </c>
      <c r="AJ1199">
        <v>0</v>
      </c>
      <c r="AK1199">
        <v>0</v>
      </c>
      <c r="AL1199">
        <v>0</v>
      </c>
      <c r="AM1199">
        <v>17.5</v>
      </c>
      <c r="AN1199">
        <v>17.100000000000001</v>
      </c>
      <c r="AO1199">
        <v>0</v>
      </c>
      <c r="AP1199">
        <v>16.3</v>
      </c>
      <c r="AQ1199">
        <v>31.9</v>
      </c>
      <c r="AR1199">
        <v>0</v>
      </c>
      <c r="AS1199">
        <v>21.6</v>
      </c>
      <c r="AT1199">
        <v>0</v>
      </c>
      <c r="AU1199">
        <v>0</v>
      </c>
      <c r="AV1199">
        <v>1</v>
      </c>
      <c r="AW1199">
        <v>22</v>
      </c>
      <c r="AX1199">
        <v>0</v>
      </c>
      <c r="AY1199">
        <v>0</v>
      </c>
      <c r="AZ1199">
        <v>0</v>
      </c>
      <c r="BA1199">
        <v>0</v>
      </c>
      <c r="BB1199">
        <v>16.7</v>
      </c>
      <c r="BC1199">
        <v>1</v>
      </c>
      <c r="BD1199">
        <v>0</v>
      </c>
      <c r="BE1199">
        <v>0</v>
      </c>
      <c r="BF1199">
        <v>0</v>
      </c>
      <c r="BG1199">
        <v>0</v>
      </c>
      <c r="BH1199">
        <v>0</v>
      </c>
      <c r="BI1199">
        <v>1</v>
      </c>
      <c r="BJ1199">
        <v>0</v>
      </c>
      <c r="BK1199">
        <v>0</v>
      </c>
    </row>
    <row r="1200" spans="1:63" x14ac:dyDescent="0.25">
      <c r="A1200">
        <v>13</v>
      </c>
      <c r="B1200" s="1">
        <v>13502</v>
      </c>
      <c r="C1200" t="s">
        <v>10680</v>
      </c>
      <c r="D1200" t="s">
        <v>1951</v>
      </c>
      <c r="E1200">
        <v>3</v>
      </c>
      <c r="F1200" t="s">
        <v>13367</v>
      </c>
      <c r="G1200">
        <v>220104005</v>
      </c>
      <c r="H1200">
        <v>220104</v>
      </c>
      <c r="I1200" t="s">
        <v>13768</v>
      </c>
      <c r="J1200" t="s">
        <v>10393</v>
      </c>
      <c r="K1200">
        <v>3</v>
      </c>
      <c r="L1200">
        <v>0</v>
      </c>
      <c r="M1200">
        <v>0</v>
      </c>
      <c r="N1200">
        <v>51.2</v>
      </c>
      <c r="O1200">
        <v>0</v>
      </c>
      <c r="P1200">
        <v>1</v>
      </c>
      <c r="Q1200">
        <v>15.9</v>
      </c>
      <c r="R1200">
        <v>0</v>
      </c>
      <c r="S1200">
        <v>0</v>
      </c>
      <c r="T1200">
        <v>0</v>
      </c>
      <c r="U1200">
        <v>0</v>
      </c>
      <c r="V1200">
        <v>1</v>
      </c>
      <c r="W1200">
        <v>0</v>
      </c>
      <c r="X1200">
        <v>0</v>
      </c>
      <c r="Y1200">
        <v>0</v>
      </c>
      <c r="Z1200">
        <v>0</v>
      </c>
      <c r="AA1200">
        <v>0</v>
      </c>
      <c r="AB1200">
        <v>16.7</v>
      </c>
      <c r="AC1200">
        <v>1</v>
      </c>
      <c r="AD1200">
        <v>31.9</v>
      </c>
      <c r="AE1200">
        <v>64.8</v>
      </c>
      <c r="AF1200">
        <v>0</v>
      </c>
      <c r="AG1200">
        <v>0</v>
      </c>
      <c r="AH1200">
        <v>0</v>
      </c>
      <c r="AI1200">
        <v>1</v>
      </c>
      <c r="AJ1200">
        <v>0</v>
      </c>
      <c r="AK1200">
        <v>0</v>
      </c>
      <c r="AL1200">
        <v>0</v>
      </c>
      <c r="AM1200">
        <v>17.5</v>
      </c>
      <c r="AN1200">
        <v>0</v>
      </c>
      <c r="AO1200">
        <v>0</v>
      </c>
      <c r="AP1200">
        <v>16.3</v>
      </c>
      <c r="AQ1200">
        <v>31.9</v>
      </c>
      <c r="AR1200">
        <v>0</v>
      </c>
      <c r="AS1200">
        <v>0</v>
      </c>
      <c r="AT1200">
        <v>0</v>
      </c>
      <c r="AU1200">
        <v>0</v>
      </c>
      <c r="AV1200">
        <v>1</v>
      </c>
      <c r="AW1200">
        <v>22</v>
      </c>
      <c r="AX1200">
        <v>0</v>
      </c>
      <c r="AY1200">
        <v>0</v>
      </c>
      <c r="AZ1200">
        <v>0</v>
      </c>
      <c r="BA1200">
        <v>0</v>
      </c>
      <c r="BB1200">
        <v>16.7</v>
      </c>
      <c r="BC1200">
        <v>1</v>
      </c>
      <c r="BD1200">
        <v>0</v>
      </c>
      <c r="BE1200">
        <v>0</v>
      </c>
      <c r="BF1200">
        <v>0</v>
      </c>
      <c r="BG1200">
        <v>0</v>
      </c>
      <c r="BH1200">
        <v>0</v>
      </c>
      <c r="BI1200">
        <v>1</v>
      </c>
      <c r="BJ1200">
        <v>0</v>
      </c>
      <c r="BK1200">
        <v>0</v>
      </c>
    </row>
    <row r="1201" spans="1:63" x14ac:dyDescent="0.25">
      <c r="A1201">
        <v>13</v>
      </c>
      <c r="B1201" s="1">
        <v>13502</v>
      </c>
      <c r="C1201" t="s">
        <v>10680</v>
      </c>
      <c r="D1201" t="s">
        <v>1951</v>
      </c>
      <c r="E1201">
        <v>4</v>
      </c>
      <c r="F1201" t="s">
        <v>13369</v>
      </c>
      <c r="G1201">
        <v>220104005</v>
      </c>
      <c r="H1201">
        <v>220104</v>
      </c>
      <c r="I1201" t="s">
        <v>13768</v>
      </c>
      <c r="J1201" t="s">
        <v>10393</v>
      </c>
      <c r="K1201">
        <v>4</v>
      </c>
      <c r="L1201">
        <v>0</v>
      </c>
      <c r="M1201">
        <v>0</v>
      </c>
      <c r="N1201">
        <v>17.100000000000001</v>
      </c>
      <c r="O1201">
        <v>0</v>
      </c>
      <c r="P1201">
        <v>1</v>
      </c>
      <c r="Q1201">
        <v>31.9</v>
      </c>
      <c r="R1201">
        <v>0</v>
      </c>
      <c r="S1201">
        <v>0</v>
      </c>
      <c r="T1201">
        <v>0</v>
      </c>
      <c r="U1201">
        <v>0</v>
      </c>
      <c r="V1201">
        <v>1</v>
      </c>
      <c r="W1201">
        <v>22</v>
      </c>
      <c r="X1201">
        <v>0</v>
      </c>
      <c r="Y1201">
        <v>0</v>
      </c>
      <c r="Z1201">
        <v>0</v>
      </c>
      <c r="AA1201">
        <v>0</v>
      </c>
      <c r="AB1201">
        <v>16.7</v>
      </c>
      <c r="AC1201">
        <v>1</v>
      </c>
      <c r="AD1201">
        <v>0</v>
      </c>
      <c r="AE1201">
        <v>0</v>
      </c>
      <c r="AF1201">
        <v>0</v>
      </c>
      <c r="AG1201">
        <v>0</v>
      </c>
      <c r="AH1201">
        <v>0</v>
      </c>
      <c r="AI1201">
        <v>1</v>
      </c>
      <c r="AJ1201">
        <v>0</v>
      </c>
      <c r="AK1201">
        <v>0</v>
      </c>
      <c r="AL1201">
        <v>0</v>
      </c>
      <c r="AM1201">
        <v>0</v>
      </c>
      <c r="AN1201">
        <v>17.100000000000001</v>
      </c>
      <c r="AO1201">
        <v>0</v>
      </c>
      <c r="AP1201">
        <v>1</v>
      </c>
      <c r="AQ1201">
        <v>0</v>
      </c>
      <c r="AR1201">
        <v>0</v>
      </c>
      <c r="AS1201">
        <v>21.6</v>
      </c>
      <c r="AT1201">
        <v>0</v>
      </c>
      <c r="AU1201">
        <v>0</v>
      </c>
      <c r="AV1201">
        <v>1</v>
      </c>
      <c r="AW1201">
        <v>0</v>
      </c>
      <c r="AX1201">
        <v>0</v>
      </c>
      <c r="AY1201">
        <v>0</v>
      </c>
      <c r="AZ1201">
        <v>0</v>
      </c>
      <c r="BA1201">
        <v>0</v>
      </c>
      <c r="BB1201">
        <v>0</v>
      </c>
      <c r="BC1201">
        <v>1</v>
      </c>
      <c r="BD1201">
        <v>0</v>
      </c>
      <c r="BE1201">
        <v>0</v>
      </c>
      <c r="BF1201">
        <v>0</v>
      </c>
      <c r="BG1201">
        <v>0</v>
      </c>
      <c r="BH1201">
        <v>0</v>
      </c>
      <c r="BI1201">
        <v>1</v>
      </c>
      <c r="BJ1201">
        <v>0</v>
      </c>
      <c r="BK1201">
        <v>0</v>
      </c>
    </row>
    <row r="1202" spans="1:63" x14ac:dyDescent="0.25">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3.2</v>
      </c>
      <c r="Q1202">
        <v>0</v>
      </c>
      <c r="R1202">
        <v>0</v>
      </c>
      <c r="S1202">
        <v>0</v>
      </c>
      <c r="T1202">
        <v>0</v>
      </c>
      <c r="U1202">
        <v>0</v>
      </c>
      <c r="V1202">
        <v>1</v>
      </c>
      <c r="W1202">
        <v>0</v>
      </c>
      <c r="X1202">
        <v>2.7</v>
      </c>
      <c r="Y1202">
        <v>0</v>
      </c>
      <c r="Z1202">
        <v>3.4</v>
      </c>
      <c r="AA1202">
        <v>0</v>
      </c>
      <c r="AB1202">
        <v>0</v>
      </c>
      <c r="AC1202">
        <v>3.2</v>
      </c>
      <c r="AD1202">
        <v>3.1</v>
      </c>
      <c r="AE1202">
        <v>0</v>
      </c>
      <c r="AF1202">
        <v>0</v>
      </c>
      <c r="AG1202">
        <v>0</v>
      </c>
      <c r="AH1202">
        <v>3.1</v>
      </c>
      <c r="AI1202">
        <v>3.1</v>
      </c>
      <c r="AJ1202">
        <v>0</v>
      </c>
      <c r="AK1202">
        <v>0</v>
      </c>
      <c r="AL1202">
        <v>3.4</v>
      </c>
      <c r="AM1202">
        <v>0</v>
      </c>
      <c r="AN1202">
        <v>0</v>
      </c>
      <c r="AO1202">
        <v>6.5</v>
      </c>
      <c r="AP1202">
        <v>1</v>
      </c>
      <c r="AQ1202">
        <v>0</v>
      </c>
      <c r="AR1202">
        <v>0</v>
      </c>
      <c r="AS1202">
        <v>0</v>
      </c>
      <c r="AT1202">
        <v>0</v>
      </c>
      <c r="AU1202">
        <v>6.3</v>
      </c>
      <c r="AV1202">
        <v>1</v>
      </c>
      <c r="AW1202">
        <v>0</v>
      </c>
      <c r="AX1202">
        <v>0</v>
      </c>
      <c r="AY1202">
        <v>0</v>
      </c>
      <c r="AZ1202">
        <v>6.7</v>
      </c>
      <c r="BA1202">
        <v>3.3</v>
      </c>
      <c r="BB1202">
        <v>0</v>
      </c>
      <c r="BC1202">
        <v>1</v>
      </c>
      <c r="BD1202">
        <v>0</v>
      </c>
      <c r="BE1202">
        <v>3.2</v>
      </c>
      <c r="BF1202">
        <v>0</v>
      </c>
      <c r="BG1202">
        <v>0</v>
      </c>
      <c r="BH1202">
        <v>0</v>
      </c>
      <c r="BI1202">
        <v>3.1</v>
      </c>
      <c r="BJ1202">
        <v>0</v>
      </c>
      <c r="BK1202">
        <v>0</v>
      </c>
    </row>
    <row r="1203" spans="1:63" x14ac:dyDescent="0.25">
      <c r="A1203">
        <v>13</v>
      </c>
      <c r="B1203" s="1">
        <v>13503</v>
      </c>
      <c r="C1203" t="s">
        <v>10680</v>
      </c>
      <c r="D1203" t="s">
        <v>1954</v>
      </c>
      <c r="E1203">
        <v>2</v>
      </c>
      <c r="F1203" t="s">
        <v>13769</v>
      </c>
      <c r="G1203">
        <v>220104005</v>
      </c>
      <c r="H1203">
        <v>220104</v>
      </c>
      <c r="I1203" t="s">
        <v>13768</v>
      </c>
      <c r="J1203" t="s">
        <v>10393</v>
      </c>
      <c r="K1203">
        <v>2</v>
      </c>
      <c r="L1203">
        <v>6.9</v>
      </c>
      <c r="M1203">
        <v>0</v>
      </c>
      <c r="N1203">
        <v>9.9</v>
      </c>
      <c r="O1203">
        <v>3.2</v>
      </c>
      <c r="P1203">
        <v>12.7</v>
      </c>
      <c r="Q1203">
        <v>9.4</v>
      </c>
      <c r="R1203">
        <v>13</v>
      </c>
      <c r="S1203">
        <v>6.4</v>
      </c>
      <c r="T1203">
        <v>0</v>
      </c>
      <c r="U1203">
        <v>6.3</v>
      </c>
      <c r="V1203">
        <v>3.1</v>
      </c>
      <c r="W1203">
        <v>6.2</v>
      </c>
      <c r="X1203">
        <v>8.1999999999999993</v>
      </c>
      <c r="Y1203">
        <v>3.4</v>
      </c>
      <c r="Z1203">
        <v>3.4</v>
      </c>
      <c r="AA1203">
        <v>6.6</v>
      </c>
      <c r="AB1203">
        <v>6.5</v>
      </c>
      <c r="AC1203">
        <v>6.3</v>
      </c>
      <c r="AD1203">
        <v>6.2</v>
      </c>
      <c r="AE1203">
        <v>9.6999999999999993</v>
      </c>
      <c r="AF1203">
        <v>0</v>
      </c>
      <c r="AG1203">
        <v>3.2</v>
      </c>
      <c r="AH1203">
        <v>9.4</v>
      </c>
      <c r="AI1203">
        <v>12.5</v>
      </c>
      <c r="AJ1203">
        <v>3.1</v>
      </c>
      <c r="AK1203">
        <v>8.1999999999999993</v>
      </c>
      <c r="AL1203">
        <v>6.9</v>
      </c>
      <c r="AM1203">
        <v>6.7</v>
      </c>
      <c r="AN1203">
        <v>0</v>
      </c>
      <c r="AO1203">
        <v>6.5</v>
      </c>
      <c r="AP1203">
        <v>1</v>
      </c>
      <c r="AQ1203">
        <v>3.1</v>
      </c>
      <c r="AR1203">
        <v>0</v>
      </c>
      <c r="AS1203">
        <v>3.2</v>
      </c>
      <c r="AT1203">
        <v>0</v>
      </c>
      <c r="AU1203">
        <v>9.4</v>
      </c>
      <c r="AV1203">
        <v>6.2</v>
      </c>
      <c r="AW1203">
        <v>0</v>
      </c>
      <c r="AX1203">
        <v>5.5</v>
      </c>
      <c r="AY1203">
        <v>0</v>
      </c>
      <c r="AZ1203">
        <v>3.4</v>
      </c>
      <c r="BA1203">
        <v>6.6</v>
      </c>
      <c r="BB1203">
        <v>9.6999999999999993</v>
      </c>
      <c r="BC1203">
        <v>6.3</v>
      </c>
      <c r="BD1203">
        <v>3.1</v>
      </c>
      <c r="BE1203">
        <v>3.2</v>
      </c>
      <c r="BF1203">
        <v>3.2</v>
      </c>
      <c r="BG1203">
        <v>3.2</v>
      </c>
      <c r="BH1203">
        <v>0</v>
      </c>
      <c r="BI1203">
        <v>9.3000000000000007</v>
      </c>
      <c r="BJ1203">
        <v>12.4</v>
      </c>
      <c r="BK1203">
        <v>0</v>
      </c>
    </row>
    <row r="1204" spans="1:63" x14ac:dyDescent="0.25">
      <c r="A1204">
        <v>13</v>
      </c>
      <c r="B1204" s="1">
        <v>13503</v>
      </c>
      <c r="C1204" t="s">
        <v>10680</v>
      </c>
      <c r="D1204" t="s">
        <v>1954</v>
      </c>
      <c r="E1204">
        <v>3</v>
      </c>
      <c r="F1204" t="s">
        <v>13367</v>
      </c>
      <c r="G1204">
        <v>220104005</v>
      </c>
      <c r="H1204">
        <v>220104</v>
      </c>
      <c r="I1204" t="s">
        <v>13768</v>
      </c>
      <c r="J1204" t="s">
        <v>10393</v>
      </c>
      <c r="K1204">
        <v>3</v>
      </c>
      <c r="L1204">
        <v>6.9</v>
      </c>
      <c r="M1204">
        <v>0</v>
      </c>
      <c r="N1204">
        <v>9.9</v>
      </c>
      <c r="O1204">
        <v>3.2</v>
      </c>
      <c r="P1204">
        <v>9.5</v>
      </c>
      <c r="Q1204">
        <v>9.4</v>
      </c>
      <c r="R1204">
        <v>13</v>
      </c>
      <c r="S1204">
        <v>6.4</v>
      </c>
      <c r="T1204">
        <v>0</v>
      </c>
      <c r="U1204">
        <v>6.3</v>
      </c>
      <c r="V1204">
        <v>3.1</v>
      </c>
      <c r="W1204">
        <v>6.2</v>
      </c>
      <c r="X1204">
        <v>5.5</v>
      </c>
      <c r="Y1204">
        <v>3.4</v>
      </c>
      <c r="Z1204">
        <v>3.4</v>
      </c>
      <c r="AA1204">
        <v>6.6</v>
      </c>
      <c r="AB1204">
        <v>6.5</v>
      </c>
      <c r="AC1204">
        <v>6.3</v>
      </c>
      <c r="AD1204">
        <v>6.2</v>
      </c>
      <c r="AE1204">
        <v>9.6999999999999993</v>
      </c>
      <c r="AF1204">
        <v>0</v>
      </c>
      <c r="AG1204">
        <v>3.2</v>
      </c>
      <c r="AH1204">
        <v>6.3</v>
      </c>
      <c r="AI1204">
        <v>9.4</v>
      </c>
      <c r="AJ1204">
        <v>3.1</v>
      </c>
      <c r="AK1204">
        <v>8.1999999999999993</v>
      </c>
      <c r="AL1204">
        <v>3.4</v>
      </c>
      <c r="AM1204">
        <v>6.7</v>
      </c>
      <c r="AN1204">
        <v>0</v>
      </c>
      <c r="AO1204">
        <v>3.2</v>
      </c>
      <c r="AP1204">
        <v>1</v>
      </c>
      <c r="AQ1204">
        <v>3.1</v>
      </c>
      <c r="AR1204">
        <v>0</v>
      </c>
      <c r="AS1204">
        <v>3.2</v>
      </c>
      <c r="AT1204">
        <v>0</v>
      </c>
      <c r="AU1204">
        <v>6.3</v>
      </c>
      <c r="AV1204">
        <v>6.2</v>
      </c>
      <c r="AW1204">
        <v>0</v>
      </c>
      <c r="AX1204">
        <v>5.5</v>
      </c>
      <c r="AY1204">
        <v>0</v>
      </c>
      <c r="AZ1204">
        <v>0</v>
      </c>
      <c r="BA1204">
        <v>3.3</v>
      </c>
      <c r="BB1204">
        <v>9.6999999999999993</v>
      </c>
      <c r="BC1204">
        <v>6.3</v>
      </c>
      <c r="BD1204">
        <v>3.1</v>
      </c>
      <c r="BE1204">
        <v>0</v>
      </c>
      <c r="BF1204">
        <v>3.2</v>
      </c>
      <c r="BG1204">
        <v>3.2</v>
      </c>
      <c r="BH1204">
        <v>0</v>
      </c>
      <c r="BI1204">
        <v>6.2</v>
      </c>
      <c r="BJ1204">
        <v>12.4</v>
      </c>
      <c r="BK1204">
        <v>0</v>
      </c>
    </row>
    <row r="1205" spans="1:63" x14ac:dyDescent="0.25">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3.2</v>
      </c>
      <c r="Q1205">
        <v>0</v>
      </c>
      <c r="R1205">
        <v>0</v>
      </c>
      <c r="S1205">
        <v>0</v>
      </c>
      <c r="T1205">
        <v>0</v>
      </c>
      <c r="U1205">
        <v>0</v>
      </c>
      <c r="V1205">
        <v>1</v>
      </c>
      <c r="W1205">
        <v>0</v>
      </c>
      <c r="X1205">
        <v>2.7</v>
      </c>
      <c r="Y1205">
        <v>0</v>
      </c>
      <c r="Z1205">
        <v>3.4</v>
      </c>
      <c r="AA1205">
        <v>0</v>
      </c>
      <c r="AB1205">
        <v>0</v>
      </c>
      <c r="AC1205">
        <v>3.2</v>
      </c>
      <c r="AD1205">
        <v>3.1</v>
      </c>
      <c r="AE1205">
        <v>0</v>
      </c>
      <c r="AF1205">
        <v>0</v>
      </c>
      <c r="AG1205">
        <v>0</v>
      </c>
      <c r="AH1205">
        <v>3.1</v>
      </c>
      <c r="AI1205">
        <v>3.1</v>
      </c>
      <c r="AJ1205">
        <v>0</v>
      </c>
      <c r="AK1205">
        <v>0</v>
      </c>
      <c r="AL1205">
        <v>3.4</v>
      </c>
      <c r="AM1205">
        <v>0</v>
      </c>
      <c r="AN1205">
        <v>0</v>
      </c>
      <c r="AO1205">
        <v>3.2</v>
      </c>
      <c r="AP1205">
        <v>1</v>
      </c>
      <c r="AQ1205">
        <v>0</v>
      </c>
      <c r="AR1205">
        <v>0</v>
      </c>
      <c r="AS1205">
        <v>0</v>
      </c>
      <c r="AT1205">
        <v>0</v>
      </c>
      <c r="AU1205">
        <v>3.1</v>
      </c>
      <c r="AV1205">
        <v>1</v>
      </c>
      <c r="AW1205">
        <v>0</v>
      </c>
      <c r="AX1205">
        <v>0</v>
      </c>
      <c r="AY1205">
        <v>0</v>
      </c>
      <c r="AZ1205">
        <v>3.4</v>
      </c>
      <c r="BA1205">
        <v>3.3</v>
      </c>
      <c r="BB1205">
        <v>0</v>
      </c>
      <c r="BC1205">
        <v>1</v>
      </c>
      <c r="BD1205">
        <v>0</v>
      </c>
      <c r="BE1205">
        <v>3.2</v>
      </c>
      <c r="BF1205">
        <v>0</v>
      </c>
      <c r="BG1205">
        <v>0</v>
      </c>
      <c r="BH1205">
        <v>0</v>
      </c>
      <c r="BI1205">
        <v>3.1</v>
      </c>
      <c r="BJ1205">
        <v>0</v>
      </c>
      <c r="BK1205">
        <v>0</v>
      </c>
    </row>
    <row r="1206" spans="1:63" x14ac:dyDescent="0.25">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1</v>
      </c>
      <c r="Q1206">
        <v>0</v>
      </c>
      <c r="R1206">
        <v>7.3</v>
      </c>
      <c r="S1206">
        <v>0</v>
      </c>
      <c r="T1206">
        <v>0</v>
      </c>
      <c r="U1206">
        <v>0</v>
      </c>
      <c r="V1206">
        <v>1</v>
      </c>
      <c r="W1206">
        <v>0</v>
      </c>
      <c r="X1206">
        <v>0</v>
      </c>
      <c r="Y1206">
        <v>0</v>
      </c>
      <c r="Z1206">
        <v>0</v>
      </c>
      <c r="AA1206">
        <v>0</v>
      </c>
      <c r="AB1206">
        <v>0</v>
      </c>
      <c r="AC1206">
        <v>1</v>
      </c>
      <c r="AD1206">
        <v>0</v>
      </c>
      <c r="AE1206">
        <v>0</v>
      </c>
      <c r="AF1206">
        <v>0</v>
      </c>
      <c r="AG1206">
        <v>0</v>
      </c>
      <c r="AH1206">
        <v>0</v>
      </c>
      <c r="AI1206">
        <v>1</v>
      </c>
      <c r="AJ1206">
        <v>0</v>
      </c>
      <c r="AK1206">
        <v>0</v>
      </c>
      <c r="AL1206">
        <v>0</v>
      </c>
      <c r="AM1206">
        <v>0</v>
      </c>
      <c r="AN1206">
        <v>0</v>
      </c>
      <c r="AO1206">
        <v>0</v>
      </c>
      <c r="AP1206">
        <v>1</v>
      </c>
      <c r="AQ1206">
        <v>0</v>
      </c>
      <c r="AR1206">
        <v>0</v>
      </c>
      <c r="AS1206">
        <v>0</v>
      </c>
      <c r="AT1206">
        <v>0</v>
      </c>
      <c r="AU1206">
        <v>0</v>
      </c>
      <c r="AV1206">
        <v>1</v>
      </c>
      <c r="AW1206">
        <v>0</v>
      </c>
      <c r="AX1206">
        <v>0</v>
      </c>
      <c r="AY1206">
        <v>0</v>
      </c>
      <c r="AZ1206">
        <v>0</v>
      </c>
      <c r="BA1206">
        <v>0</v>
      </c>
      <c r="BB1206">
        <v>0</v>
      </c>
      <c r="BC1206">
        <v>1</v>
      </c>
      <c r="BD1206">
        <v>0</v>
      </c>
      <c r="BE1206">
        <v>0</v>
      </c>
      <c r="BF1206">
        <v>0</v>
      </c>
      <c r="BG1206">
        <v>0</v>
      </c>
      <c r="BH1206">
        <v>0</v>
      </c>
      <c r="BI1206">
        <v>1</v>
      </c>
      <c r="BJ1206">
        <v>0</v>
      </c>
      <c r="BK1206">
        <v>0</v>
      </c>
    </row>
    <row r="1207" spans="1:63" x14ac:dyDescent="0.25">
      <c r="A1207">
        <v>13</v>
      </c>
      <c r="B1207" s="1">
        <v>13504</v>
      </c>
      <c r="C1207" t="s">
        <v>10680</v>
      </c>
      <c r="D1207" t="s">
        <v>1957</v>
      </c>
      <c r="E1207">
        <v>2</v>
      </c>
      <c r="F1207" t="s">
        <v>13769</v>
      </c>
      <c r="G1207">
        <v>220104005</v>
      </c>
      <c r="H1207">
        <v>220104</v>
      </c>
      <c r="I1207" t="s">
        <v>13768</v>
      </c>
      <c r="J1207" t="s">
        <v>10393</v>
      </c>
      <c r="K1207">
        <v>2</v>
      </c>
      <c r="L1207">
        <v>0</v>
      </c>
      <c r="M1207">
        <v>0</v>
      </c>
      <c r="N1207">
        <v>15.7</v>
      </c>
      <c r="O1207">
        <v>7.7</v>
      </c>
      <c r="P1207">
        <v>1</v>
      </c>
      <c r="Q1207">
        <v>0</v>
      </c>
      <c r="R1207">
        <v>8.4</v>
      </c>
      <c r="S1207">
        <v>0</v>
      </c>
      <c r="T1207">
        <v>16.600000000000001</v>
      </c>
      <c r="U1207">
        <v>0</v>
      </c>
      <c r="V1207">
        <v>8.3000000000000007</v>
      </c>
      <c r="W1207">
        <v>0</v>
      </c>
      <c r="X1207">
        <v>0</v>
      </c>
      <c r="Y1207">
        <v>8.1999999999999993</v>
      </c>
      <c r="Z1207">
        <v>0</v>
      </c>
      <c r="AA1207">
        <v>0</v>
      </c>
      <c r="AB1207">
        <v>0</v>
      </c>
      <c r="AC1207">
        <v>1</v>
      </c>
      <c r="AD1207">
        <v>0</v>
      </c>
      <c r="AE1207">
        <v>8.4</v>
      </c>
      <c r="AF1207">
        <v>0</v>
      </c>
      <c r="AG1207">
        <v>0</v>
      </c>
      <c r="AH1207">
        <v>0</v>
      </c>
      <c r="AI1207">
        <v>1</v>
      </c>
      <c r="AJ1207">
        <v>0</v>
      </c>
      <c r="AK1207">
        <v>0</v>
      </c>
      <c r="AL1207">
        <v>0</v>
      </c>
      <c r="AM1207">
        <v>0</v>
      </c>
      <c r="AN1207">
        <v>0</v>
      </c>
      <c r="AO1207">
        <v>0</v>
      </c>
      <c r="AP1207">
        <v>1</v>
      </c>
      <c r="AQ1207">
        <v>0</v>
      </c>
      <c r="AR1207">
        <v>0</v>
      </c>
      <c r="AS1207">
        <v>0</v>
      </c>
      <c r="AT1207">
        <v>0</v>
      </c>
      <c r="AU1207">
        <v>0</v>
      </c>
      <c r="AV1207">
        <v>1</v>
      </c>
      <c r="AW1207">
        <v>0</v>
      </c>
      <c r="AX1207">
        <v>6.7</v>
      </c>
      <c r="AY1207">
        <v>0</v>
      </c>
      <c r="AZ1207">
        <v>0</v>
      </c>
      <c r="BA1207">
        <v>0</v>
      </c>
      <c r="BB1207">
        <v>0</v>
      </c>
      <c r="BC1207">
        <v>1</v>
      </c>
      <c r="BD1207">
        <v>0</v>
      </c>
      <c r="BE1207">
        <v>0</v>
      </c>
      <c r="BF1207">
        <v>0</v>
      </c>
      <c r="BG1207">
        <v>0</v>
      </c>
      <c r="BH1207">
        <v>0</v>
      </c>
      <c r="BI1207">
        <v>1</v>
      </c>
      <c r="BJ1207">
        <v>8.3000000000000007</v>
      </c>
      <c r="BK1207">
        <v>16.600000000000001</v>
      </c>
    </row>
    <row r="1208" spans="1:63" x14ac:dyDescent="0.25">
      <c r="A1208">
        <v>13</v>
      </c>
      <c r="B1208" s="1">
        <v>13504</v>
      </c>
      <c r="C1208" t="s">
        <v>10680</v>
      </c>
      <c r="D1208" t="s">
        <v>1957</v>
      </c>
      <c r="E1208">
        <v>3</v>
      </c>
      <c r="F1208" t="s">
        <v>13367</v>
      </c>
      <c r="G1208">
        <v>220104005</v>
      </c>
      <c r="H1208">
        <v>220104</v>
      </c>
      <c r="I1208" t="s">
        <v>13768</v>
      </c>
      <c r="J1208" t="s">
        <v>10393</v>
      </c>
      <c r="K1208">
        <v>3</v>
      </c>
      <c r="L1208">
        <v>0</v>
      </c>
      <c r="M1208">
        <v>0</v>
      </c>
      <c r="N1208">
        <v>15.7</v>
      </c>
      <c r="O1208">
        <v>7.7</v>
      </c>
      <c r="P1208">
        <v>1</v>
      </c>
      <c r="Q1208">
        <v>0</v>
      </c>
      <c r="R1208">
        <v>0</v>
      </c>
      <c r="S1208">
        <v>0</v>
      </c>
      <c r="T1208">
        <v>16.600000000000001</v>
      </c>
      <c r="U1208">
        <v>0</v>
      </c>
      <c r="V1208">
        <v>8.3000000000000007</v>
      </c>
      <c r="W1208">
        <v>0</v>
      </c>
      <c r="X1208">
        <v>0</v>
      </c>
      <c r="Y1208">
        <v>8.1999999999999993</v>
      </c>
      <c r="Z1208">
        <v>0</v>
      </c>
      <c r="AA1208">
        <v>0</v>
      </c>
      <c r="AB1208">
        <v>0</v>
      </c>
      <c r="AC1208">
        <v>1</v>
      </c>
      <c r="AD1208">
        <v>0</v>
      </c>
      <c r="AE1208">
        <v>8.4</v>
      </c>
      <c r="AF1208">
        <v>0</v>
      </c>
      <c r="AG1208">
        <v>0</v>
      </c>
      <c r="AH1208">
        <v>0</v>
      </c>
      <c r="AI1208">
        <v>1</v>
      </c>
      <c r="AJ1208">
        <v>0</v>
      </c>
      <c r="AK1208">
        <v>0</v>
      </c>
      <c r="AL1208">
        <v>0</v>
      </c>
      <c r="AM1208">
        <v>0</v>
      </c>
      <c r="AN1208">
        <v>0</v>
      </c>
      <c r="AO1208">
        <v>0</v>
      </c>
      <c r="AP1208">
        <v>1</v>
      </c>
      <c r="AQ1208">
        <v>0</v>
      </c>
      <c r="AR1208">
        <v>0</v>
      </c>
      <c r="AS1208">
        <v>0</v>
      </c>
      <c r="AT1208">
        <v>0</v>
      </c>
      <c r="AU1208">
        <v>0</v>
      </c>
      <c r="AV1208">
        <v>1</v>
      </c>
      <c r="AW1208">
        <v>0</v>
      </c>
      <c r="AX1208">
        <v>6.7</v>
      </c>
      <c r="AY1208">
        <v>0</v>
      </c>
      <c r="AZ1208">
        <v>0</v>
      </c>
      <c r="BA1208">
        <v>0</v>
      </c>
      <c r="BB1208">
        <v>0</v>
      </c>
      <c r="BC1208">
        <v>1</v>
      </c>
      <c r="BD1208">
        <v>0</v>
      </c>
      <c r="BE1208">
        <v>0</v>
      </c>
      <c r="BF1208">
        <v>0</v>
      </c>
      <c r="BG1208">
        <v>0</v>
      </c>
      <c r="BH1208">
        <v>0</v>
      </c>
      <c r="BI1208">
        <v>1</v>
      </c>
      <c r="BJ1208">
        <v>8.3000000000000007</v>
      </c>
      <c r="BK1208">
        <v>16.600000000000001</v>
      </c>
    </row>
    <row r="1209" spans="1:63" x14ac:dyDescent="0.25">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1</v>
      </c>
      <c r="Q1209">
        <v>0</v>
      </c>
      <c r="R1209">
        <v>8.4</v>
      </c>
      <c r="S1209">
        <v>0</v>
      </c>
      <c r="T1209">
        <v>0</v>
      </c>
      <c r="U1209">
        <v>0</v>
      </c>
      <c r="V1209">
        <v>1</v>
      </c>
      <c r="W1209">
        <v>0</v>
      </c>
      <c r="X1209">
        <v>0</v>
      </c>
      <c r="Y1209">
        <v>0</v>
      </c>
      <c r="Z1209">
        <v>0</v>
      </c>
      <c r="AA1209">
        <v>0</v>
      </c>
      <c r="AB1209">
        <v>0</v>
      </c>
      <c r="AC1209">
        <v>1</v>
      </c>
      <c r="AD1209">
        <v>0</v>
      </c>
      <c r="AE1209">
        <v>0</v>
      </c>
      <c r="AF1209">
        <v>0</v>
      </c>
      <c r="AG1209">
        <v>0</v>
      </c>
      <c r="AH1209">
        <v>0</v>
      </c>
      <c r="AI1209">
        <v>1</v>
      </c>
      <c r="AJ1209">
        <v>0</v>
      </c>
      <c r="AK1209">
        <v>0</v>
      </c>
      <c r="AL1209">
        <v>0</v>
      </c>
      <c r="AM1209">
        <v>0</v>
      </c>
      <c r="AN1209">
        <v>0</v>
      </c>
      <c r="AO1209">
        <v>0</v>
      </c>
      <c r="AP1209">
        <v>1</v>
      </c>
      <c r="AQ1209">
        <v>0</v>
      </c>
      <c r="AR1209">
        <v>0</v>
      </c>
      <c r="AS1209">
        <v>0</v>
      </c>
      <c r="AT1209">
        <v>0</v>
      </c>
      <c r="AU1209">
        <v>0</v>
      </c>
      <c r="AV1209">
        <v>1</v>
      </c>
      <c r="AW1209">
        <v>0</v>
      </c>
      <c r="AX1209">
        <v>0</v>
      </c>
      <c r="AY1209">
        <v>0</v>
      </c>
      <c r="AZ1209">
        <v>0</v>
      </c>
      <c r="BA1209">
        <v>0</v>
      </c>
      <c r="BB1209">
        <v>0</v>
      </c>
      <c r="BC1209">
        <v>1</v>
      </c>
      <c r="BD1209">
        <v>0</v>
      </c>
      <c r="BE1209">
        <v>0</v>
      </c>
      <c r="BF1209">
        <v>0</v>
      </c>
      <c r="BG1209">
        <v>0</v>
      </c>
      <c r="BH1209">
        <v>0</v>
      </c>
      <c r="BI1209">
        <v>1</v>
      </c>
      <c r="BJ1209">
        <v>0</v>
      </c>
      <c r="BK1209">
        <v>0</v>
      </c>
    </row>
    <row r="1210" spans="1:63" x14ac:dyDescent="0.25">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1</v>
      </c>
      <c r="Q1210">
        <v>0</v>
      </c>
      <c r="R1210">
        <v>0</v>
      </c>
      <c r="S1210">
        <v>0</v>
      </c>
      <c r="T1210">
        <v>0</v>
      </c>
      <c r="U1210">
        <v>0</v>
      </c>
      <c r="V1210">
        <v>1</v>
      </c>
      <c r="W1210">
        <v>0</v>
      </c>
      <c r="X1210">
        <v>0</v>
      </c>
      <c r="Y1210">
        <v>0</v>
      </c>
      <c r="Z1210">
        <v>0</v>
      </c>
      <c r="AA1210">
        <v>0</v>
      </c>
      <c r="AB1210">
        <v>0</v>
      </c>
      <c r="AC1210">
        <v>1</v>
      </c>
      <c r="AD1210">
        <v>0</v>
      </c>
      <c r="AE1210">
        <v>0</v>
      </c>
      <c r="AF1210">
        <v>0</v>
      </c>
      <c r="AG1210">
        <v>0</v>
      </c>
      <c r="AH1210">
        <v>0</v>
      </c>
      <c r="AI1210">
        <v>1</v>
      </c>
      <c r="AJ1210">
        <v>0</v>
      </c>
      <c r="AK1210">
        <v>0</v>
      </c>
      <c r="AL1210">
        <v>0</v>
      </c>
      <c r="AM1210">
        <v>0</v>
      </c>
      <c r="AN1210">
        <v>0</v>
      </c>
      <c r="AO1210">
        <v>0</v>
      </c>
      <c r="AP1210">
        <v>1</v>
      </c>
      <c r="AQ1210">
        <v>0</v>
      </c>
      <c r="AR1210">
        <v>0</v>
      </c>
      <c r="AS1210">
        <v>0</v>
      </c>
      <c r="AT1210">
        <v>0</v>
      </c>
      <c r="AU1210">
        <v>0</v>
      </c>
      <c r="AV1210">
        <v>1</v>
      </c>
      <c r="AW1210">
        <v>0</v>
      </c>
      <c r="AX1210">
        <v>0</v>
      </c>
      <c r="AY1210">
        <v>0</v>
      </c>
      <c r="AZ1210">
        <v>10.199999999999999</v>
      </c>
      <c r="BA1210">
        <v>0</v>
      </c>
      <c r="BB1210">
        <v>0</v>
      </c>
      <c r="BC1210">
        <v>1</v>
      </c>
      <c r="BD1210">
        <v>0</v>
      </c>
      <c r="BE1210">
        <v>0</v>
      </c>
      <c r="BF1210">
        <v>0</v>
      </c>
      <c r="BG1210">
        <v>0</v>
      </c>
      <c r="BH1210">
        <v>0</v>
      </c>
      <c r="BI1210">
        <v>1</v>
      </c>
      <c r="BJ1210">
        <v>0</v>
      </c>
      <c r="BK1210">
        <v>0</v>
      </c>
    </row>
    <row r="1211" spans="1:63" x14ac:dyDescent="0.25">
      <c r="A1211">
        <v>13</v>
      </c>
      <c r="B1211" s="1">
        <v>13505</v>
      </c>
      <c r="C1211" t="s">
        <v>10680</v>
      </c>
      <c r="D1211" t="s">
        <v>1960</v>
      </c>
      <c r="E1211">
        <v>2</v>
      </c>
      <c r="F1211" t="s">
        <v>13769</v>
      </c>
      <c r="G1211">
        <v>220104005</v>
      </c>
      <c r="H1211">
        <v>220104</v>
      </c>
      <c r="I1211" t="s">
        <v>13768</v>
      </c>
      <c r="J1211" t="s">
        <v>10393</v>
      </c>
      <c r="K1211">
        <v>2</v>
      </c>
      <c r="L1211">
        <v>0</v>
      </c>
      <c r="M1211">
        <v>0</v>
      </c>
      <c r="N1211">
        <v>0</v>
      </c>
      <c r="O1211">
        <v>9.8000000000000007</v>
      </c>
      <c r="P1211">
        <v>1</v>
      </c>
      <c r="Q1211">
        <v>9.5</v>
      </c>
      <c r="R1211">
        <v>0</v>
      </c>
      <c r="S1211">
        <v>12.4</v>
      </c>
      <c r="T1211">
        <v>0</v>
      </c>
      <c r="U1211">
        <v>0</v>
      </c>
      <c r="V1211">
        <v>1</v>
      </c>
      <c r="W1211">
        <v>0</v>
      </c>
      <c r="X1211">
        <v>0</v>
      </c>
      <c r="Y1211">
        <v>0</v>
      </c>
      <c r="Z1211">
        <v>0</v>
      </c>
      <c r="AA1211">
        <v>10</v>
      </c>
      <c r="AB1211">
        <v>19.600000000000001</v>
      </c>
      <c r="AC1211">
        <v>1</v>
      </c>
      <c r="AD1211">
        <v>0</v>
      </c>
      <c r="AE1211">
        <v>0</v>
      </c>
      <c r="AF1211">
        <v>0</v>
      </c>
      <c r="AG1211">
        <v>0</v>
      </c>
      <c r="AH1211">
        <v>12.5</v>
      </c>
      <c r="AI1211">
        <v>1</v>
      </c>
      <c r="AJ1211">
        <v>0</v>
      </c>
      <c r="AK1211">
        <v>8.4</v>
      </c>
      <c r="AL1211">
        <v>0</v>
      </c>
      <c r="AM1211">
        <v>0</v>
      </c>
      <c r="AN1211">
        <v>10</v>
      </c>
      <c r="AO1211">
        <v>0</v>
      </c>
      <c r="AP1211">
        <v>1</v>
      </c>
      <c r="AQ1211">
        <v>0</v>
      </c>
      <c r="AR1211">
        <v>0</v>
      </c>
      <c r="AS1211">
        <v>0</v>
      </c>
      <c r="AT1211">
        <v>0</v>
      </c>
      <c r="AU1211">
        <v>0</v>
      </c>
      <c r="AV1211">
        <v>1</v>
      </c>
      <c r="AW1211">
        <v>0</v>
      </c>
      <c r="AX1211">
        <v>0</v>
      </c>
      <c r="AY1211">
        <v>0</v>
      </c>
      <c r="AZ1211">
        <v>10.199999999999999</v>
      </c>
      <c r="BA1211">
        <v>0</v>
      </c>
      <c r="BB1211">
        <v>0</v>
      </c>
      <c r="BC1211">
        <v>1</v>
      </c>
      <c r="BD1211">
        <v>0</v>
      </c>
      <c r="BE1211">
        <v>0</v>
      </c>
      <c r="BF1211">
        <v>0</v>
      </c>
      <c r="BG1211">
        <v>0</v>
      </c>
      <c r="BH1211">
        <v>12.5</v>
      </c>
      <c r="BI1211">
        <v>1</v>
      </c>
      <c r="BJ1211">
        <v>0</v>
      </c>
      <c r="BK1211">
        <v>0</v>
      </c>
    </row>
    <row r="1212" spans="1:63" x14ac:dyDescent="0.25">
      <c r="A1212">
        <v>13</v>
      </c>
      <c r="B1212" s="1">
        <v>13505</v>
      </c>
      <c r="C1212" t="s">
        <v>10680</v>
      </c>
      <c r="D1212" t="s">
        <v>1960</v>
      </c>
      <c r="E1212">
        <v>3</v>
      </c>
      <c r="F1212" t="s">
        <v>13367</v>
      </c>
      <c r="G1212">
        <v>220104005</v>
      </c>
      <c r="H1212">
        <v>220104</v>
      </c>
      <c r="I1212" t="s">
        <v>13768</v>
      </c>
      <c r="J1212" t="s">
        <v>10393</v>
      </c>
      <c r="K1212">
        <v>3</v>
      </c>
      <c r="L1212">
        <v>0</v>
      </c>
      <c r="M1212">
        <v>0</v>
      </c>
      <c r="N1212">
        <v>0</v>
      </c>
      <c r="O1212">
        <v>9.8000000000000007</v>
      </c>
      <c r="P1212">
        <v>1</v>
      </c>
      <c r="Q1212">
        <v>9.5</v>
      </c>
      <c r="R1212">
        <v>0</v>
      </c>
      <c r="S1212">
        <v>12.4</v>
      </c>
      <c r="T1212">
        <v>0</v>
      </c>
      <c r="U1212">
        <v>0</v>
      </c>
      <c r="V1212">
        <v>1</v>
      </c>
      <c r="W1212">
        <v>0</v>
      </c>
      <c r="X1212">
        <v>0</v>
      </c>
      <c r="Y1212">
        <v>0</v>
      </c>
      <c r="Z1212">
        <v>0</v>
      </c>
      <c r="AA1212">
        <v>10</v>
      </c>
      <c r="AB1212">
        <v>19.600000000000001</v>
      </c>
      <c r="AC1212">
        <v>1</v>
      </c>
      <c r="AD1212">
        <v>0</v>
      </c>
      <c r="AE1212">
        <v>0</v>
      </c>
      <c r="AF1212">
        <v>0</v>
      </c>
      <c r="AG1212">
        <v>0</v>
      </c>
      <c r="AH1212">
        <v>12.5</v>
      </c>
      <c r="AI1212">
        <v>1</v>
      </c>
      <c r="AJ1212">
        <v>0</v>
      </c>
      <c r="AK1212">
        <v>8.4</v>
      </c>
      <c r="AL1212">
        <v>0</v>
      </c>
      <c r="AM1212">
        <v>0</v>
      </c>
      <c r="AN1212">
        <v>10</v>
      </c>
      <c r="AO1212">
        <v>0</v>
      </c>
      <c r="AP1212">
        <v>1</v>
      </c>
      <c r="AQ1212">
        <v>0</v>
      </c>
      <c r="AR1212">
        <v>0</v>
      </c>
      <c r="AS1212">
        <v>0</v>
      </c>
      <c r="AT1212">
        <v>0</v>
      </c>
      <c r="AU1212">
        <v>0</v>
      </c>
      <c r="AV1212">
        <v>1</v>
      </c>
      <c r="AW1212">
        <v>0</v>
      </c>
      <c r="AX1212">
        <v>0</v>
      </c>
      <c r="AY1212">
        <v>0</v>
      </c>
      <c r="AZ1212">
        <v>0</v>
      </c>
      <c r="BA1212">
        <v>0</v>
      </c>
      <c r="BB1212">
        <v>0</v>
      </c>
      <c r="BC1212">
        <v>1</v>
      </c>
      <c r="BD1212">
        <v>0</v>
      </c>
      <c r="BE1212">
        <v>0</v>
      </c>
      <c r="BF1212">
        <v>0</v>
      </c>
      <c r="BG1212">
        <v>0</v>
      </c>
      <c r="BH1212">
        <v>12.5</v>
      </c>
      <c r="BI1212">
        <v>1</v>
      </c>
      <c r="BJ1212">
        <v>0</v>
      </c>
      <c r="BK1212">
        <v>0</v>
      </c>
    </row>
    <row r="1213" spans="1:63" x14ac:dyDescent="0.25">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1</v>
      </c>
      <c r="Q1213">
        <v>0</v>
      </c>
      <c r="R1213">
        <v>0</v>
      </c>
      <c r="S1213">
        <v>0</v>
      </c>
      <c r="T1213">
        <v>0</v>
      </c>
      <c r="U1213">
        <v>0</v>
      </c>
      <c r="V1213">
        <v>1</v>
      </c>
      <c r="W1213">
        <v>0</v>
      </c>
      <c r="X1213">
        <v>0</v>
      </c>
      <c r="Y1213">
        <v>0</v>
      </c>
      <c r="Z1213">
        <v>0</v>
      </c>
      <c r="AA1213">
        <v>0</v>
      </c>
      <c r="AB1213">
        <v>0</v>
      </c>
      <c r="AC1213">
        <v>1</v>
      </c>
      <c r="AD1213">
        <v>0</v>
      </c>
      <c r="AE1213">
        <v>0</v>
      </c>
      <c r="AF1213">
        <v>0</v>
      </c>
      <c r="AG1213">
        <v>0</v>
      </c>
      <c r="AH1213">
        <v>0</v>
      </c>
      <c r="AI1213">
        <v>1</v>
      </c>
      <c r="AJ1213">
        <v>0</v>
      </c>
      <c r="AK1213">
        <v>0</v>
      </c>
      <c r="AL1213">
        <v>0</v>
      </c>
      <c r="AM1213">
        <v>0</v>
      </c>
      <c r="AN1213">
        <v>0</v>
      </c>
      <c r="AO1213">
        <v>0</v>
      </c>
      <c r="AP1213">
        <v>1</v>
      </c>
      <c r="AQ1213">
        <v>0</v>
      </c>
      <c r="AR1213">
        <v>0</v>
      </c>
      <c r="AS1213">
        <v>0</v>
      </c>
      <c r="AT1213">
        <v>0</v>
      </c>
      <c r="AU1213">
        <v>0</v>
      </c>
      <c r="AV1213">
        <v>1</v>
      </c>
      <c r="AW1213">
        <v>0</v>
      </c>
      <c r="AX1213">
        <v>0</v>
      </c>
      <c r="AY1213">
        <v>0</v>
      </c>
      <c r="AZ1213">
        <v>10.199999999999999</v>
      </c>
      <c r="BA1213">
        <v>0</v>
      </c>
      <c r="BB1213">
        <v>0</v>
      </c>
      <c r="BC1213">
        <v>1</v>
      </c>
      <c r="BD1213">
        <v>0</v>
      </c>
      <c r="BE1213">
        <v>0</v>
      </c>
      <c r="BF1213">
        <v>0</v>
      </c>
      <c r="BG1213">
        <v>0</v>
      </c>
      <c r="BH1213">
        <v>0</v>
      </c>
      <c r="BI1213">
        <v>1</v>
      </c>
      <c r="BJ1213">
        <v>0</v>
      </c>
      <c r="BK1213">
        <v>0</v>
      </c>
    </row>
    <row r="1214" spans="1:63" x14ac:dyDescent="0.25">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4.0999999999999996</v>
      </c>
      <c r="Q1214">
        <v>0</v>
      </c>
      <c r="R1214">
        <v>0</v>
      </c>
      <c r="S1214">
        <v>0</v>
      </c>
      <c r="T1214">
        <v>0</v>
      </c>
      <c r="U1214">
        <v>0</v>
      </c>
      <c r="V1214">
        <v>1</v>
      </c>
      <c r="W1214">
        <v>0</v>
      </c>
      <c r="X1214">
        <v>1.2</v>
      </c>
      <c r="Y1214">
        <v>0</v>
      </c>
      <c r="Z1214">
        <v>0</v>
      </c>
      <c r="AA1214">
        <v>0</v>
      </c>
      <c r="AB1214">
        <v>0</v>
      </c>
      <c r="AC1214">
        <v>1</v>
      </c>
      <c r="AD1214">
        <v>0</v>
      </c>
      <c r="AE1214">
        <v>1.3</v>
      </c>
      <c r="AF1214">
        <v>0</v>
      </c>
      <c r="AG1214">
        <v>0</v>
      </c>
      <c r="AH1214">
        <v>0</v>
      </c>
      <c r="AI1214">
        <v>1</v>
      </c>
      <c r="AJ1214">
        <v>0</v>
      </c>
      <c r="AK1214">
        <v>1.2</v>
      </c>
      <c r="AL1214">
        <v>0</v>
      </c>
      <c r="AM1214">
        <v>0</v>
      </c>
      <c r="AN1214">
        <v>0</v>
      </c>
      <c r="AO1214">
        <v>0</v>
      </c>
      <c r="AP1214">
        <v>1.4</v>
      </c>
      <c r="AQ1214">
        <v>1.4</v>
      </c>
      <c r="AR1214">
        <v>0</v>
      </c>
      <c r="AS1214">
        <v>0</v>
      </c>
      <c r="AT1214">
        <v>0</v>
      </c>
      <c r="AU1214">
        <v>0</v>
      </c>
      <c r="AV1214">
        <v>1.2</v>
      </c>
      <c r="AW1214">
        <v>0</v>
      </c>
      <c r="AX1214">
        <v>0</v>
      </c>
      <c r="AY1214">
        <v>1.5</v>
      </c>
      <c r="AZ1214">
        <v>0</v>
      </c>
      <c r="BA1214">
        <v>1.4</v>
      </c>
      <c r="BB1214">
        <v>0</v>
      </c>
      <c r="BC1214">
        <v>1</v>
      </c>
      <c r="BD1214">
        <v>2.7</v>
      </c>
      <c r="BE1214">
        <v>0</v>
      </c>
      <c r="BF1214">
        <v>0</v>
      </c>
      <c r="BG1214">
        <v>0</v>
      </c>
      <c r="BH1214">
        <v>1.2</v>
      </c>
      <c r="BI1214">
        <v>1</v>
      </c>
      <c r="BJ1214">
        <v>1.1000000000000001</v>
      </c>
      <c r="BK1214">
        <v>0</v>
      </c>
    </row>
    <row r="1215" spans="1:63" x14ac:dyDescent="0.25">
      <c r="A1215">
        <v>13</v>
      </c>
      <c r="B1215" s="1">
        <v>13601</v>
      </c>
      <c r="C1215" t="s">
        <v>10680</v>
      </c>
      <c r="D1215" t="s">
        <v>1963</v>
      </c>
      <c r="E1215">
        <v>2</v>
      </c>
      <c r="F1215" t="s">
        <v>13769</v>
      </c>
      <c r="G1215">
        <v>220104005</v>
      </c>
      <c r="H1215">
        <v>220104</v>
      </c>
      <c r="I1215" t="s">
        <v>13768</v>
      </c>
      <c r="J1215" t="s">
        <v>10393</v>
      </c>
      <c r="K1215">
        <v>2</v>
      </c>
      <c r="L1215">
        <v>0</v>
      </c>
      <c r="M1215">
        <v>1.4</v>
      </c>
      <c r="N1215">
        <v>2.8</v>
      </c>
      <c r="O1215">
        <v>2.8</v>
      </c>
      <c r="P1215">
        <v>4.0999999999999996</v>
      </c>
      <c r="Q1215">
        <v>1.4</v>
      </c>
      <c r="R1215">
        <v>6.2</v>
      </c>
      <c r="S1215">
        <v>0</v>
      </c>
      <c r="T1215">
        <v>0</v>
      </c>
      <c r="U1215">
        <v>0</v>
      </c>
      <c r="V1215">
        <v>1</v>
      </c>
      <c r="W1215">
        <v>3.5</v>
      </c>
      <c r="X1215">
        <v>3.7</v>
      </c>
      <c r="Y1215">
        <v>1.5</v>
      </c>
      <c r="Z1215">
        <v>0</v>
      </c>
      <c r="AA1215">
        <v>9.9</v>
      </c>
      <c r="AB1215">
        <v>1.4</v>
      </c>
      <c r="AC1215">
        <v>4.0999999999999996</v>
      </c>
      <c r="AD1215">
        <v>1.4</v>
      </c>
      <c r="AE1215">
        <v>3.7</v>
      </c>
      <c r="AF1215">
        <v>1.2</v>
      </c>
      <c r="AG1215">
        <v>2.4</v>
      </c>
      <c r="AH1215">
        <v>1.2</v>
      </c>
      <c r="AI1215">
        <v>2.2999999999999998</v>
      </c>
      <c r="AJ1215">
        <v>3.5</v>
      </c>
      <c r="AK1215">
        <v>2.4</v>
      </c>
      <c r="AL1215">
        <v>2.9</v>
      </c>
      <c r="AM1215">
        <v>0</v>
      </c>
      <c r="AN1215">
        <v>0</v>
      </c>
      <c r="AO1215">
        <v>4.2</v>
      </c>
      <c r="AP1215">
        <v>5.5</v>
      </c>
      <c r="AQ1215">
        <v>2.7</v>
      </c>
      <c r="AR1215">
        <v>1.2</v>
      </c>
      <c r="AS1215">
        <v>0</v>
      </c>
      <c r="AT1215">
        <v>1.2</v>
      </c>
      <c r="AU1215">
        <v>0</v>
      </c>
      <c r="AV1215">
        <v>1.2</v>
      </c>
      <c r="AW1215">
        <v>4.5999999999999996</v>
      </c>
      <c r="AX1215">
        <v>3.7</v>
      </c>
      <c r="AY1215">
        <v>4.4000000000000004</v>
      </c>
      <c r="AZ1215">
        <v>2.9</v>
      </c>
      <c r="BA1215">
        <v>4.2</v>
      </c>
      <c r="BB1215">
        <v>2.8</v>
      </c>
      <c r="BC1215">
        <v>4.0999999999999996</v>
      </c>
      <c r="BD1215">
        <v>6.8</v>
      </c>
      <c r="BE1215">
        <v>2.4</v>
      </c>
      <c r="BF1215">
        <v>6</v>
      </c>
      <c r="BG1215">
        <v>5.9</v>
      </c>
      <c r="BH1215">
        <v>8.1999999999999993</v>
      </c>
      <c r="BI1215">
        <v>1.2</v>
      </c>
      <c r="BJ1215">
        <v>4.5999999999999996</v>
      </c>
      <c r="BK1215">
        <v>0</v>
      </c>
    </row>
    <row r="1216" spans="1:63" x14ac:dyDescent="0.25">
      <c r="A1216">
        <v>13</v>
      </c>
      <c r="B1216" s="1">
        <v>13601</v>
      </c>
      <c r="C1216" t="s">
        <v>10680</v>
      </c>
      <c r="D1216" t="s">
        <v>1963</v>
      </c>
      <c r="E1216">
        <v>3</v>
      </c>
      <c r="F1216" t="s">
        <v>13367</v>
      </c>
      <c r="G1216">
        <v>220104005</v>
      </c>
      <c r="H1216">
        <v>220104</v>
      </c>
      <c r="I1216" t="s">
        <v>13768</v>
      </c>
      <c r="J1216" t="s">
        <v>10393</v>
      </c>
      <c r="K1216">
        <v>3</v>
      </c>
      <c r="L1216">
        <v>0</v>
      </c>
      <c r="M1216">
        <v>1.4</v>
      </c>
      <c r="N1216">
        <v>2.8</v>
      </c>
      <c r="O1216">
        <v>2.8</v>
      </c>
      <c r="P1216">
        <v>1.4</v>
      </c>
      <c r="Q1216">
        <v>1.4</v>
      </c>
      <c r="R1216">
        <v>6.2</v>
      </c>
      <c r="S1216">
        <v>0</v>
      </c>
      <c r="T1216">
        <v>0</v>
      </c>
      <c r="U1216">
        <v>0</v>
      </c>
      <c r="V1216">
        <v>1</v>
      </c>
      <c r="W1216">
        <v>3.5</v>
      </c>
      <c r="X1216">
        <v>2.4</v>
      </c>
      <c r="Y1216">
        <v>1.5</v>
      </c>
      <c r="Z1216">
        <v>0</v>
      </c>
      <c r="AA1216">
        <v>9.9</v>
      </c>
      <c r="AB1216">
        <v>1.4</v>
      </c>
      <c r="AC1216">
        <v>4.0999999999999996</v>
      </c>
      <c r="AD1216">
        <v>1.4</v>
      </c>
      <c r="AE1216">
        <v>2.5</v>
      </c>
      <c r="AF1216">
        <v>1.2</v>
      </c>
      <c r="AG1216">
        <v>2.4</v>
      </c>
      <c r="AH1216">
        <v>1.2</v>
      </c>
      <c r="AI1216">
        <v>2.2999999999999998</v>
      </c>
      <c r="AJ1216">
        <v>3.5</v>
      </c>
      <c r="AK1216">
        <v>1.2</v>
      </c>
      <c r="AL1216">
        <v>2.9</v>
      </c>
      <c r="AM1216">
        <v>0</v>
      </c>
      <c r="AN1216">
        <v>0</v>
      </c>
      <c r="AO1216">
        <v>4.2</v>
      </c>
      <c r="AP1216">
        <v>4.0999999999999996</v>
      </c>
      <c r="AQ1216">
        <v>1.4</v>
      </c>
      <c r="AR1216">
        <v>1.2</v>
      </c>
      <c r="AS1216">
        <v>0</v>
      </c>
      <c r="AT1216">
        <v>1.2</v>
      </c>
      <c r="AU1216">
        <v>0</v>
      </c>
      <c r="AV1216">
        <v>1</v>
      </c>
      <c r="AW1216">
        <v>4.5999999999999996</v>
      </c>
      <c r="AX1216">
        <v>3.7</v>
      </c>
      <c r="AY1216">
        <v>2.9</v>
      </c>
      <c r="AZ1216">
        <v>2.9</v>
      </c>
      <c r="BA1216">
        <v>2.8</v>
      </c>
      <c r="BB1216">
        <v>2.8</v>
      </c>
      <c r="BC1216">
        <v>4.0999999999999996</v>
      </c>
      <c r="BD1216">
        <v>4.0999999999999996</v>
      </c>
      <c r="BE1216">
        <v>2.4</v>
      </c>
      <c r="BF1216">
        <v>6</v>
      </c>
      <c r="BG1216">
        <v>5.9</v>
      </c>
      <c r="BH1216">
        <v>7</v>
      </c>
      <c r="BI1216">
        <v>1.2</v>
      </c>
      <c r="BJ1216">
        <v>2.2999999999999998</v>
      </c>
      <c r="BK1216">
        <v>0</v>
      </c>
    </row>
    <row r="1217" spans="1:63" x14ac:dyDescent="0.25">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2.7</v>
      </c>
      <c r="Q1217">
        <v>0</v>
      </c>
      <c r="R1217">
        <v>0</v>
      </c>
      <c r="S1217">
        <v>0</v>
      </c>
      <c r="T1217">
        <v>0</v>
      </c>
      <c r="U1217">
        <v>0</v>
      </c>
      <c r="V1217">
        <v>1</v>
      </c>
      <c r="W1217">
        <v>0</v>
      </c>
      <c r="X1217">
        <v>1.2</v>
      </c>
      <c r="Y1217">
        <v>0</v>
      </c>
      <c r="Z1217">
        <v>0</v>
      </c>
      <c r="AA1217">
        <v>0</v>
      </c>
      <c r="AB1217">
        <v>0</v>
      </c>
      <c r="AC1217">
        <v>1</v>
      </c>
      <c r="AD1217">
        <v>0</v>
      </c>
      <c r="AE1217">
        <v>1.2</v>
      </c>
      <c r="AF1217">
        <v>0</v>
      </c>
      <c r="AG1217">
        <v>0</v>
      </c>
      <c r="AH1217">
        <v>0</v>
      </c>
      <c r="AI1217">
        <v>1</v>
      </c>
      <c r="AJ1217">
        <v>0</v>
      </c>
      <c r="AK1217">
        <v>1.2</v>
      </c>
      <c r="AL1217">
        <v>0</v>
      </c>
      <c r="AM1217">
        <v>0</v>
      </c>
      <c r="AN1217">
        <v>0</v>
      </c>
      <c r="AO1217">
        <v>0</v>
      </c>
      <c r="AP1217">
        <v>1.4</v>
      </c>
      <c r="AQ1217">
        <v>1.4</v>
      </c>
      <c r="AR1217">
        <v>0</v>
      </c>
      <c r="AS1217">
        <v>0</v>
      </c>
      <c r="AT1217">
        <v>0</v>
      </c>
      <c r="AU1217">
        <v>0</v>
      </c>
      <c r="AV1217">
        <v>1.2</v>
      </c>
      <c r="AW1217">
        <v>0</v>
      </c>
      <c r="AX1217">
        <v>0</v>
      </c>
      <c r="AY1217">
        <v>1.5</v>
      </c>
      <c r="AZ1217">
        <v>0</v>
      </c>
      <c r="BA1217">
        <v>1.4</v>
      </c>
      <c r="BB1217">
        <v>0</v>
      </c>
      <c r="BC1217">
        <v>1</v>
      </c>
      <c r="BD1217">
        <v>2.7</v>
      </c>
      <c r="BE1217">
        <v>0</v>
      </c>
      <c r="BF1217">
        <v>0</v>
      </c>
      <c r="BG1217">
        <v>0</v>
      </c>
      <c r="BH1217">
        <v>1.2</v>
      </c>
      <c r="BI1217">
        <v>1</v>
      </c>
      <c r="BJ1217">
        <v>2.2999999999999998</v>
      </c>
      <c r="BK1217">
        <v>0</v>
      </c>
    </row>
    <row r="1218" spans="1:63" x14ac:dyDescent="0.25">
      <c r="A1218">
        <v>13</v>
      </c>
      <c r="B1218" s="1">
        <v>13602</v>
      </c>
      <c r="C1218" t="s">
        <v>10680</v>
      </c>
      <c r="D1218" t="s">
        <v>1966</v>
      </c>
      <c r="E1218">
        <v>1</v>
      </c>
      <c r="F1218" t="s">
        <v>13767</v>
      </c>
      <c r="G1218">
        <v>220104005</v>
      </c>
      <c r="H1218">
        <v>220104</v>
      </c>
      <c r="I1218" t="s">
        <v>13768</v>
      </c>
      <c r="J1218" t="s">
        <v>10393</v>
      </c>
      <c r="K1218">
        <v>1</v>
      </c>
      <c r="L1218">
        <v>0</v>
      </c>
      <c r="M1218">
        <v>3.1</v>
      </c>
      <c r="N1218">
        <v>0</v>
      </c>
      <c r="O1218">
        <v>0</v>
      </c>
      <c r="P1218">
        <v>1</v>
      </c>
      <c r="Q1218">
        <v>0</v>
      </c>
      <c r="R1218">
        <v>0</v>
      </c>
      <c r="S1218">
        <v>0</v>
      </c>
      <c r="T1218">
        <v>0</v>
      </c>
      <c r="U1218">
        <v>0</v>
      </c>
      <c r="V1218">
        <v>1</v>
      </c>
      <c r="W1218">
        <v>0</v>
      </c>
      <c r="X1218">
        <v>2.5</v>
      </c>
      <c r="Y1218">
        <v>0</v>
      </c>
      <c r="Z1218">
        <v>0</v>
      </c>
      <c r="AA1218">
        <v>0</v>
      </c>
      <c r="AB1218">
        <v>0</v>
      </c>
      <c r="AC1218">
        <v>2.9</v>
      </c>
      <c r="AD1218">
        <v>0</v>
      </c>
      <c r="AE1218">
        <v>0</v>
      </c>
      <c r="AF1218">
        <v>0</v>
      </c>
      <c r="AG1218">
        <v>0</v>
      </c>
      <c r="AH1218">
        <v>0</v>
      </c>
      <c r="AI1218">
        <v>1</v>
      </c>
      <c r="AJ1218">
        <v>0</v>
      </c>
      <c r="AK1218">
        <v>0</v>
      </c>
      <c r="AL1218">
        <v>0</v>
      </c>
      <c r="AM1218">
        <v>0</v>
      </c>
      <c r="AN1218">
        <v>0</v>
      </c>
      <c r="AO1218">
        <v>8.8000000000000007</v>
      </c>
      <c r="AP1218">
        <v>5.8</v>
      </c>
      <c r="AQ1218">
        <v>0</v>
      </c>
      <c r="AR1218">
        <v>0</v>
      </c>
      <c r="AS1218">
        <v>0</v>
      </c>
      <c r="AT1218">
        <v>0</v>
      </c>
      <c r="AU1218">
        <v>0</v>
      </c>
      <c r="AV1218">
        <v>1</v>
      </c>
      <c r="AW1218">
        <v>3</v>
      </c>
      <c r="AX1218">
        <v>0</v>
      </c>
      <c r="AY1218">
        <v>0</v>
      </c>
      <c r="AZ1218">
        <v>0</v>
      </c>
      <c r="BA1218">
        <v>0</v>
      </c>
      <c r="BB1218">
        <v>0</v>
      </c>
      <c r="BC1218">
        <v>2.9</v>
      </c>
      <c r="BD1218">
        <v>0</v>
      </c>
      <c r="BE1218">
        <v>0</v>
      </c>
      <c r="BF1218">
        <v>0</v>
      </c>
      <c r="BG1218">
        <v>0</v>
      </c>
      <c r="BH1218">
        <v>0</v>
      </c>
      <c r="BI1218">
        <v>6.1</v>
      </c>
      <c r="BJ1218">
        <v>0</v>
      </c>
      <c r="BK1218">
        <v>0</v>
      </c>
    </row>
    <row r="1219" spans="1:63" x14ac:dyDescent="0.25">
      <c r="A1219">
        <v>13</v>
      </c>
      <c r="B1219" s="1">
        <v>13602</v>
      </c>
      <c r="C1219" t="s">
        <v>10680</v>
      </c>
      <c r="D1219" t="s">
        <v>1966</v>
      </c>
      <c r="E1219">
        <v>2</v>
      </c>
      <c r="F1219" t="s">
        <v>13769</v>
      </c>
      <c r="G1219">
        <v>220104005</v>
      </c>
      <c r="H1219">
        <v>220104</v>
      </c>
      <c r="I1219" t="s">
        <v>13768</v>
      </c>
      <c r="J1219" t="s">
        <v>10393</v>
      </c>
      <c r="K1219">
        <v>2</v>
      </c>
      <c r="L1219">
        <v>0</v>
      </c>
      <c r="M1219">
        <v>6.1</v>
      </c>
      <c r="N1219">
        <v>0</v>
      </c>
      <c r="O1219">
        <v>2.9</v>
      </c>
      <c r="P1219">
        <v>2.9</v>
      </c>
      <c r="Q1219">
        <v>5.6</v>
      </c>
      <c r="R1219">
        <v>0</v>
      </c>
      <c r="S1219">
        <v>6.2</v>
      </c>
      <c r="T1219">
        <v>0</v>
      </c>
      <c r="U1219">
        <v>3.1</v>
      </c>
      <c r="V1219">
        <v>6.1</v>
      </c>
      <c r="W1219">
        <v>0</v>
      </c>
      <c r="X1219">
        <v>10</v>
      </c>
      <c r="Y1219">
        <v>0</v>
      </c>
      <c r="Z1219">
        <v>6.1</v>
      </c>
      <c r="AA1219">
        <v>3</v>
      </c>
      <c r="AB1219">
        <v>0</v>
      </c>
      <c r="AC1219">
        <v>11.5</v>
      </c>
      <c r="AD1219">
        <v>2.8</v>
      </c>
      <c r="AE1219">
        <v>3.1</v>
      </c>
      <c r="AF1219">
        <v>0</v>
      </c>
      <c r="AG1219">
        <v>0</v>
      </c>
      <c r="AH1219">
        <v>6.1</v>
      </c>
      <c r="AI1219">
        <v>3.1</v>
      </c>
      <c r="AJ1219">
        <v>0</v>
      </c>
      <c r="AK1219">
        <v>2.5</v>
      </c>
      <c r="AL1219">
        <v>6.2</v>
      </c>
      <c r="AM1219">
        <v>3.1</v>
      </c>
      <c r="AN1219">
        <v>0</v>
      </c>
      <c r="AO1219">
        <v>11.7</v>
      </c>
      <c r="AP1219">
        <v>11.5</v>
      </c>
      <c r="AQ1219">
        <v>0</v>
      </c>
      <c r="AR1219">
        <v>0</v>
      </c>
      <c r="AS1219">
        <v>0</v>
      </c>
      <c r="AT1219">
        <v>0</v>
      </c>
      <c r="AU1219">
        <v>0</v>
      </c>
      <c r="AV1219">
        <v>3.1</v>
      </c>
      <c r="AW1219">
        <v>3</v>
      </c>
      <c r="AX1219">
        <v>10</v>
      </c>
      <c r="AY1219">
        <v>0</v>
      </c>
      <c r="AZ1219">
        <v>0</v>
      </c>
      <c r="BA1219">
        <v>3</v>
      </c>
      <c r="BB1219">
        <v>5.9</v>
      </c>
      <c r="BC1219">
        <v>2.9</v>
      </c>
      <c r="BD1219">
        <v>5.6</v>
      </c>
      <c r="BE1219">
        <v>0</v>
      </c>
      <c r="BF1219">
        <v>0</v>
      </c>
      <c r="BG1219">
        <v>3.1</v>
      </c>
      <c r="BH1219">
        <v>0</v>
      </c>
      <c r="BI1219">
        <v>15.3</v>
      </c>
      <c r="BJ1219">
        <v>3</v>
      </c>
      <c r="BK1219">
        <v>0</v>
      </c>
    </row>
    <row r="1220" spans="1:63" x14ac:dyDescent="0.25">
      <c r="A1220">
        <v>13</v>
      </c>
      <c r="B1220" s="1">
        <v>13602</v>
      </c>
      <c r="C1220" t="s">
        <v>10680</v>
      </c>
      <c r="D1220" t="s">
        <v>1966</v>
      </c>
      <c r="E1220">
        <v>3</v>
      </c>
      <c r="F1220" t="s">
        <v>13367</v>
      </c>
      <c r="G1220">
        <v>220104005</v>
      </c>
      <c r="H1220">
        <v>220104</v>
      </c>
      <c r="I1220" t="s">
        <v>13768</v>
      </c>
      <c r="J1220" t="s">
        <v>10393</v>
      </c>
      <c r="K1220">
        <v>3</v>
      </c>
      <c r="L1220">
        <v>0</v>
      </c>
      <c r="M1220">
        <v>3.1</v>
      </c>
      <c r="N1220">
        <v>0</v>
      </c>
      <c r="O1220">
        <v>2.9</v>
      </c>
      <c r="P1220">
        <v>2.9</v>
      </c>
      <c r="Q1220">
        <v>5.6</v>
      </c>
      <c r="R1220">
        <v>0</v>
      </c>
      <c r="S1220">
        <v>6.2</v>
      </c>
      <c r="T1220">
        <v>0</v>
      </c>
      <c r="U1220">
        <v>3.1</v>
      </c>
      <c r="V1220">
        <v>6.1</v>
      </c>
      <c r="W1220">
        <v>0</v>
      </c>
      <c r="X1220">
        <v>7.5</v>
      </c>
      <c r="Y1220">
        <v>0</v>
      </c>
      <c r="Z1220">
        <v>6.1</v>
      </c>
      <c r="AA1220">
        <v>3</v>
      </c>
      <c r="AB1220">
        <v>0</v>
      </c>
      <c r="AC1220">
        <v>11.5</v>
      </c>
      <c r="AD1220">
        <v>2.8</v>
      </c>
      <c r="AE1220">
        <v>3.1</v>
      </c>
      <c r="AF1220">
        <v>0</v>
      </c>
      <c r="AG1220">
        <v>0</v>
      </c>
      <c r="AH1220">
        <v>6.1</v>
      </c>
      <c r="AI1220">
        <v>3.1</v>
      </c>
      <c r="AJ1220">
        <v>0</v>
      </c>
      <c r="AK1220">
        <v>2.5</v>
      </c>
      <c r="AL1220">
        <v>6.2</v>
      </c>
      <c r="AM1220">
        <v>3.1</v>
      </c>
      <c r="AN1220">
        <v>0</v>
      </c>
      <c r="AO1220">
        <v>2.9</v>
      </c>
      <c r="AP1220">
        <v>5.8</v>
      </c>
      <c r="AQ1220">
        <v>0</v>
      </c>
      <c r="AR1220">
        <v>0</v>
      </c>
      <c r="AS1220">
        <v>0</v>
      </c>
      <c r="AT1220">
        <v>0</v>
      </c>
      <c r="AU1220">
        <v>0</v>
      </c>
      <c r="AV1220">
        <v>3.1</v>
      </c>
      <c r="AW1220">
        <v>0</v>
      </c>
      <c r="AX1220">
        <v>10</v>
      </c>
      <c r="AY1220">
        <v>0</v>
      </c>
      <c r="AZ1220">
        <v>0</v>
      </c>
      <c r="BA1220">
        <v>3</v>
      </c>
      <c r="BB1220">
        <v>5.9</v>
      </c>
      <c r="BC1220">
        <v>1</v>
      </c>
      <c r="BD1220">
        <v>5.6</v>
      </c>
      <c r="BE1220">
        <v>0</v>
      </c>
      <c r="BF1220">
        <v>0</v>
      </c>
      <c r="BG1220">
        <v>3.1</v>
      </c>
      <c r="BH1220">
        <v>0</v>
      </c>
      <c r="BI1220">
        <v>12.2</v>
      </c>
      <c r="BJ1220">
        <v>3</v>
      </c>
      <c r="BK1220">
        <v>0</v>
      </c>
    </row>
    <row r="1221" spans="1:63" x14ac:dyDescent="0.25">
      <c r="A1221">
        <v>13</v>
      </c>
      <c r="B1221" s="1">
        <v>13602</v>
      </c>
      <c r="C1221" t="s">
        <v>10680</v>
      </c>
      <c r="D1221" t="s">
        <v>1966</v>
      </c>
      <c r="E1221">
        <v>4</v>
      </c>
      <c r="F1221" t="s">
        <v>13369</v>
      </c>
      <c r="G1221">
        <v>220104005</v>
      </c>
      <c r="H1221">
        <v>220104</v>
      </c>
      <c r="I1221" t="s">
        <v>13768</v>
      </c>
      <c r="J1221" t="s">
        <v>10393</v>
      </c>
      <c r="K1221">
        <v>4</v>
      </c>
      <c r="L1221">
        <v>0</v>
      </c>
      <c r="M1221">
        <v>3.1</v>
      </c>
      <c r="N1221">
        <v>0</v>
      </c>
      <c r="O1221">
        <v>0</v>
      </c>
      <c r="P1221">
        <v>1</v>
      </c>
      <c r="Q1221">
        <v>0</v>
      </c>
      <c r="R1221">
        <v>0</v>
      </c>
      <c r="S1221">
        <v>0</v>
      </c>
      <c r="T1221">
        <v>0</v>
      </c>
      <c r="U1221">
        <v>0</v>
      </c>
      <c r="V1221">
        <v>1</v>
      </c>
      <c r="W1221">
        <v>0</v>
      </c>
      <c r="X1221">
        <v>2.5</v>
      </c>
      <c r="Y1221">
        <v>0</v>
      </c>
      <c r="Z1221">
        <v>0</v>
      </c>
      <c r="AA1221">
        <v>0</v>
      </c>
      <c r="AB1221">
        <v>0</v>
      </c>
      <c r="AC1221">
        <v>2.9</v>
      </c>
      <c r="AD1221">
        <v>0</v>
      </c>
      <c r="AE1221">
        <v>0</v>
      </c>
      <c r="AF1221">
        <v>0</v>
      </c>
      <c r="AG1221">
        <v>0</v>
      </c>
      <c r="AH1221">
        <v>0</v>
      </c>
      <c r="AI1221">
        <v>1</v>
      </c>
      <c r="AJ1221">
        <v>0</v>
      </c>
      <c r="AK1221">
        <v>0</v>
      </c>
      <c r="AL1221">
        <v>0</v>
      </c>
      <c r="AM1221">
        <v>0</v>
      </c>
      <c r="AN1221">
        <v>0</v>
      </c>
      <c r="AO1221">
        <v>8.8000000000000007</v>
      </c>
      <c r="AP1221">
        <v>5.8</v>
      </c>
      <c r="AQ1221">
        <v>0</v>
      </c>
      <c r="AR1221">
        <v>0</v>
      </c>
      <c r="AS1221">
        <v>0</v>
      </c>
      <c r="AT1221">
        <v>0</v>
      </c>
      <c r="AU1221">
        <v>0</v>
      </c>
      <c r="AV1221">
        <v>1</v>
      </c>
      <c r="AW1221">
        <v>3</v>
      </c>
      <c r="AX1221">
        <v>0</v>
      </c>
      <c r="AY1221">
        <v>0</v>
      </c>
      <c r="AZ1221">
        <v>0</v>
      </c>
      <c r="BA1221">
        <v>0</v>
      </c>
      <c r="BB1221">
        <v>0</v>
      </c>
      <c r="BC1221">
        <v>2.9</v>
      </c>
      <c r="BD1221">
        <v>0</v>
      </c>
      <c r="BE1221">
        <v>0</v>
      </c>
      <c r="BF1221">
        <v>0</v>
      </c>
      <c r="BG1221">
        <v>0</v>
      </c>
      <c r="BH1221">
        <v>0</v>
      </c>
      <c r="BI1221">
        <v>3.1</v>
      </c>
      <c r="BJ1221">
        <v>0</v>
      </c>
      <c r="BK1221">
        <v>0</v>
      </c>
    </row>
    <row r="1222" spans="1:63" x14ac:dyDescent="0.25">
      <c r="A1222">
        <v>13</v>
      </c>
      <c r="B1222" s="1">
        <v>13603</v>
      </c>
      <c r="C1222" t="s">
        <v>10680</v>
      </c>
      <c r="D1222" t="s">
        <v>1969</v>
      </c>
      <c r="E1222">
        <v>1</v>
      </c>
      <c r="F1222" t="s">
        <v>13767</v>
      </c>
      <c r="G1222">
        <v>220104005</v>
      </c>
      <c r="H1222">
        <v>220104</v>
      </c>
      <c r="I1222" t="s">
        <v>13768</v>
      </c>
      <c r="J1222" t="s">
        <v>10393</v>
      </c>
      <c r="K1222">
        <v>1</v>
      </c>
      <c r="L1222">
        <v>0</v>
      </c>
      <c r="M1222">
        <v>0</v>
      </c>
      <c r="N1222">
        <v>0</v>
      </c>
      <c r="O1222">
        <v>2.9</v>
      </c>
      <c r="P1222">
        <v>1</v>
      </c>
      <c r="Q1222">
        <v>0</v>
      </c>
      <c r="R1222">
        <v>0</v>
      </c>
      <c r="S1222">
        <v>0</v>
      </c>
      <c r="T1222">
        <v>0</v>
      </c>
      <c r="U1222">
        <v>0</v>
      </c>
      <c r="V1222">
        <v>1</v>
      </c>
      <c r="W1222">
        <v>0</v>
      </c>
      <c r="X1222">
        <v>0</v>
      </c>
      <c r="Y1222">
        <v>0</v>
      </c>
      <c r="Z1222">
        <v>0</v>
      </c>
      <c r="AA1222">
        <v>0</v>
      </c>
      <c r="AB1222">
        <v>0</v>
      </c>
      <c r="AC1222">
        <v>1</v>
      </c>
      <c r="AD1222">
        <v>2.8</v>
      </c>
      <c r="AE1222">
        <v>0</v>
      </c>
      <c r="AF1222">
        <v>0</v>
      </c>
      <c r="AG1222">
        <v>0</v>
      </c>
      <c r="AH1222">
        <v>0</v>
      </c>
      <c r="AI1222">
        <v>1</v>
      </c>
      <c r="AJ1222">
        <v>2.9</v>
      </c>
      <c r="AK1222">
        <v>0</v>
      </c>
      <c r="AL1222">
        <v>0</v>
      </c>
      <c r="AM1222">
        <v>0</v>
      </c>
      <c r="AN1222">
        <v>0</v>
      </c>
      <c r="AO1222">
        <v>0</v>
      </c>
      <c r="AP1222">
        <v>2.9</v>
      </c>
      <c r="AQ1222">
        <v>0</v>
      </c>
      <c r="AR1222">
        <v>0</v>
      </c>
      <c r="AS1222">
        <v>0</v>
      </c>
      <c r="AT1222">
        <v>0</v>
      </c>
      <c r="AU1222">
        <v>0</v>
      </c>
      <c r="AV1222">
        <v>1</v>
      </c>
      <c r="AW1222">
        <v>0</v>
      </c>
      <c r="AX1222">
        <v>0</v>
      </c>
      <c r="AY1222">
        <v>0</v>
      </c>
      <c r="AZ1222">
        <v>0</v>
      </c>
      <c r="BA1222">
        <v>3</v>
      </c>
      <c r="BB1222">
        <v>0</v>
      </c>
      <c r="BC1222">
        <v>1</v>
      </c>
      <c r="BD1222">
        <v>0</v>
      </c>
      <c r="BE1222">
        <v>0</v>
      </c>
      <c r="BF1222">
        <v>0</v>
      </c>
      <c r="BG1222">
        <v>3</v>
      </c>
      <c r="BH1222">
        <v>0</v>
      </c>
      <c r="BI1222">
        <v>1</v>
      </c>
      <c r="BJ1222">
        <v>0</v>
      </c>
      <c r="BK1222">
        <v>0</v>
      </c>
    </row>
    <row r="1223" spans="1:63" x14ac:dyDescent="0.25">
      <c r="A1223">
        <v>13</v>
      </c>
      <c r="B1223" s="1">
        <v>13603</v>
      </c>
      <c r="C1223" t="s">
        <v>10680</v>
      </c>
      <c r="D1223" t="s">
        <v>1969</v>
      </c>
      <c r="E1223">
        <v>2</v>
      </c>
      <c r="F1223" t="s">
        <v>13769</v>
      </c>
      <c r="G1223">
        <v>220104005</v>
      </c>
      <c r="H1223">
        <v>220104</v>
      </c>
      <c r="I1223" t="s">
        <v>13768</v>
      </c>
      <c r="J1223" t="s">
        <v>10393</v>
      </c>
      <c r="K1223">
        <v>2</v>
      </c>
      <c r="L1223">
        <v>25.3</v>
      </c>
      <c r="M1223">
        <v>9.1999999999999993</v>
      </c>
      <c r="N1223">
        <v>6</v>
      </c>
      <c r="O1223">
        <v>5.9</v>
      </c>
      <c r="P1223">
        <v>1</v>
      </c>
      <c r="Q1223">
        <v>2.8</v>
      </c>
      <c r="R1223">
        <v>0</v>
      </c>
      <c r="S1223">
        <v>0</v>
      </c>
      <c r="T1223">
        <v>0</v>
      </c>
      <c r="U1223">
        <v>0</v>
      </c>
      <c r="V1223">
        <v>5.9</v>
      </c>
      <c r="W1223">
        <v>0</v>
      </c>
      <c r="X1223">
        <v>5</v>
      </c>
      <c r="Y1223">
        <v>3.2</v>
      </c>
      <c r="Z1223">
        <v>0</v>
      </c>
      <c r="AA1223">
        <v>6</v>
      </c>
      <c r="AB1223">
        <v>2.9</v>
      </c>
      <c r="AC1223">
        <v>1</v>
      </c>
      <c r="AD1223">
        <v>5.7</v>
      </c>
      <c r="AE1223">
        <v>0</v>
      </c>
      <c r="AF1223">
        <v>0</v>
      </c>
      <c r="AG1223">
        <v>3</v>
      </c>
      <c r="AH1223">
        <v>3</v>
      </c>
      <c r="AI1223">
        <v>1</v>
      </c>
      <c r="AJ1223">
        <v>5.8</v>
      </c>
      <c r="AK1223">
        <v>0</v>
      </c>
      <c r="AL1223">
        <v>3.2</v>
      </c>
      <c r="AM1223">
        <v>6.2</v>
      </c>
      <c r="AN1223">
        <v>3</v>
      </c>
      <c r="AO1223">
        <v>2.9</v>
      </c>
      <c r="AP1223">
        <v>5.8</v>
      </c>
      <c r="AQ1223">
        <v>0</v>
      </c>
      <c r="AR1223">
        <v>0</v>
      </c>
      <c r="AS1223">
        <v>0</v>
      </c>
      <c r="AT1223">
        <v>0</v>
      </c>
      <c r="AU1223">
        <v>2.9</v>
      </c>
      <c r="AV1223">
        <v>1</v>
      </c>
      <c r="AW1223">
        <v>0</v>
      </c>
      <c r="AX1223">
        <v>0</v>
      </c>
      <c r="AY1223">
        <v>6.3</v>
      </c>
      <c r="AZ1223">
        <v>0</v>
      </c>
      <c r="BA1223">
        <v>6</v>
      </c>
      <c r="BB1223">
        <v>2.9</v>
      </c>
      <c r="BC1223">
        <v>8.6999999999999993</v>
      </c>
      <c r="BD1223">
        <v>2.8</v>
      </c>
      <c r="BE1223">
        <v>0</v>
      </c>
      <c r="BF1223">
        <v>0</v>
      </c>
      <c r="BG1223">
        <v>3</v>
      </c>
      <c r="BH1223">
        <v>2.9</v>
      </c>
      <c r="BI1223">
        <v>1</v>
      </c>
      <c r="BJ1223">
        <v>0</v>
      </c>
      <c r="BK1223">
        <v>0</v>
      </c>
    </row>
    <row r="1224" spans="1:63" x14ac:dyDescent="0.25">
      <c r="A1224">
        <v>13</v>
      </c>
      <c r="B1224" s="1">
        <v>13603</v>
      </c>
      <c r="C1224" t="s">
        <v>10680</v>
      </c>
      <c r="D1224" t="s">
        <v>1969</v>
      </c>
      <c r="E1224">
        <v>3</v>
      </c>
      <c r="F1224" t="s">
        <v>13367</v>
      </c>
      <c r="G1224">
        <v>220104005</v>
      </c>
      <c r="H1224">
        <v>220104</v>
      </c>
      <c r="I1224" t="s">
        <v>13768</v>
      </c>
      <c r="J1224" t="s">
        <v>10393</v>
      </c>
      <c r="K1224">
        <v>3</v>
      </c>
      <c r="L1224">
        <v>25.3</v>
      </c>
      <c r="M1224">
        <v>9.1999999999999993</v>
      </c>
      <c r="N1224">
        <v>6</v>
      </c>
      <c r="O1224">
        <v>2.9</v>
      </c>
      <c r="P1224">
        <v>1</v>
      </c>
      <c r="Q1224">
        <v>2.8</v>
      </c>
      <c r="R1224">
        <v>0</v>
      </c>
      <c r="S1224">
        <v>0</v>
      </c>
      <c r="T1224">
        <v>0</v>
      </c>
      <c r="U1224">
        <v>0</v>
      </c>
      <c r="V1224">
        <v>5.9</v>
      </c>
      <c r="W1224">
        <v>0</v>
      </c>
      <c r="X1224">
        <v>5</v>
      </c>
      <c r="Y1224">
        <v>3.2</v>
      </c>
      <c r="Z1224">
        <v>0</v>
      </c>
      <c r="AA1224">
        <v>6</v>
      </c>
      <c r="AB1224">
        <v>2.9</v>
      </c>
      <c r="AC1224">
        <v>1</v>
      </c>
      <c r="AD1224">
        <v>5.7</v>
      </c>
      <c r="AE1224">
        <v>0</v>
      </c>
      <c r="AF1224">
        <v>0</v>
      </c>
      <c r="AG1224">
        <v>3</v>
      </c>
      <c r="AH1224">
        <v>3</v>
      </c>
      <c r="AI1224">
        <v>1</v>
      </c>
      <c r="AJ1224">
        <v>2.9</v>
      </c>
      <c r="AK1224">
        <v>0</v>
      </c>
      <c r="AL1224">
        <v>3.2</v>
      </c>
      <c r="AM1224">
        <v>6.2</v>
      </c>
      <c r="AN1224">
        <v>3</v>
      </c>
      <c r="AO1224">
        <v>2.9</v>
      </c>
      <c r="AP1224">
        <v>2.9</v>
      </c>
      <c r="AQ1224">
        <v>0</v>
      </c>
      <c r="AR1224">
        <v>0</v>
      </c>
      <c r="AS1224">
        <v>0</v>
      </c>
      <c r="AT1224">
        <v>0</v>
      </c>
      <c r="AU1224">
        <v>2.9</v>
      </c>
      <c r="AV1224">
        <v>1</v>
      </c>
      <c r="AW1224">
        <v>0</v>
      </c>
      <c r="AX1224">
        <v>0</v>
      </c>
      <c r="AY1224">
        <v>6.3</v>
      </c>
      <c r="AZ1224">
        <v>0</v>
      </c>
      <c r="BA1224">
        <v>3</v>
      </c>
      <c r="BB1224">
        <v>2.9</v>
      </c>
      <c r="BC1224">
        <v>8.6999999999999993</v>
      </c>
      <c r="BD1224">
        <v>2.8</v>
      </c>
      <c r="BE1224">
        <v>0</v>
      </c>
      <c r="BF1224">
        <v>0</v>
      </c>
      <c r="BG1224">
        <v>0</v>
      </c>
      <c r="BH1224">
        <v>2.9</v>
      </c>
      <c r="BI1224">
        <v>1</v>
      </c>
      <c r="BJ1224">
        <v>0</v>
      </c>
      <c r="BK1224">
        <v>0</v>
      </c>
    </row>
    <row r="1225" spans="1:63" x14ac:dyDescent="0.25">
      <c r="A1225">
        <v>13</v>
      </c>
      <c r="B1225" s="1">
        <v>13603</v>
      </c>
      <c r="C1225" t="s">
        <v>10680</v>
      </c>
      <c r="D1225" t="s">
        <v>1969</v>
      </c>
      <c r="E1225">
        <v>4</v>
      </c>
      <c r="F1225" t="s">
        <v>13369</v>
      </c>
      <c r="G1225">
        <v>220104005</v>
      </c>
      <c r="H1225">
        <v>220104</v>
      </c>
      <c r="I1225" t="s">
        <v>13768</v>
      </c>
      <c r="J1225" t="s">
        <v>10393</v>
      </c>
      <c r="K1225">
        <v>4</v>
      </c>
      <c r="L1225">
        <v>0</v>
      </c>
      <c r="M1225">
        <v>0</v>
      </c>
      <c r="N1225">
        <v>0</v>
      </c>
      <c r="O1225">
        <v>2.9</v>
      </c>
      <c r="P1225">
        <v>1</v>
      </c>
      <c r="Q1225">
        <v>0</v>
      </c>
      <c r="R1225">
        <v>0</v>
      </c>
      <c r="S1225">
        <v>0</v>
      </c>
      <c r="T1225">
        <v>0</v>
      </c>
      <c r="U1225">
        <v>0</v>
      </c>
      <c r="V1225">
        <v>1</v>
      </c>
      <c r="W1225">
        <v>0</v>
      </c>
      <c r="X1225">
        <v>0</v>
      </c>
      <c r="Y1225">
        <v>0</v>
      </c>
      <c r="Z1225">
        <v>0</v>
      </c>
      <c r="AA1225">
        <v>0</v>
      </c>
      <c r="AB1225">
        <v>0</v>
      </c>
      <c r="AC1225">
        <v>1</v>
      </c>
      <c r="AD1225">
        <v>2.8</v>
      </c>
      <c r="AE1225">
        <v>0</v>
      </c>
      <c r="AF1225">
        <v>0</v>
      </c>
      <c r="AG1225">
        <v>0</v>
      </c>
      <c r="AH1225">
        <v>0</v>
      </c>
      <c r="AI1225">
        <v>1</v>
      </c>
      <c r="AJ1225">
        <v>2.9</v>
      </c>
      <c r="AK1225">
        <v>0</v>
      </c>
      <c r="AL1225">
        <v>0</v>
      </c>
      <c r="AM1225">
        <v>0</v>
      </c>
      <c r="AN1225">
        <v>0</v>
      </c>
      <c r="AO1225">
        <v>0</v>
      </c>
      <c r="AP1225">
        <v>2.9</v>
      </c>
      <c r="AQ1225">
        <v>0</v>
      </c>
      <c r="AR1225">
        <v>0</v>
      </c>
      <c r="AS1225">
        <v>0</v>
      </c>
      <c r="AT1225">
        <v>0</v>
      </c>
      <c r="AU1225">
        <v>0</v>
      </c>
      <c r="AV1225">
        <v>1</v>
      </c>
      <c r="AW1225">
        <v>0</v>
      </c>
      <c r="AX1225">
        <v>0</v>
      </c>
      <c r="AY1225">
        <v>0</v>
      </c>
      <c r="AZ1225">
        <v>0</v>
      </c>
      <c r="BA1225">
        <v>3</v>
      </c>
      <c r="BB1225">
        <v>0</v>
      </c>
      <c r="BC1225">
        <v>1</v>
      </c>
      <c r="BD1225">
        <v>0</v>
      </c>
      <c r="BE1225">
        <v>0</v>
      </c>
      <c r="BF1225">
        <v>0</v>
      </c>
      <c r="BG1225">
        <v>3</v>
      </c>
      <c r="BH1225">
        <v>0</v>
      </c>
      <c r="BI1225">
        <v>1</v>
      </c>
      <c r="BJ1225">
        <v>0</v>
      </c>
      <c r="BK1225">
        <v>0</v>
      </c>
    </row>
    <row r="1226" spans="1:63" x14ac:dyDescent="0.25">
      <c r="A1226">
        <v>13</v>
      </c>
      <c r="B1226" s="1">
        <v>13604</v>
      </c>
      <c r="C1226" t="s">
        <v>10680</v>
      </c>
      <c r="D1226" t="s">
        <v>1972</v>
      </c>
      <c r="E1226">
        <v>1</v>
      </c>
      <c r="F1226" t="s">
        <v>13767</v>
      </c>
      <c r="G1226">
        <v>220104005</v>
      </c>
      <c r="H1226">
        <v>220104</v>
      </c>
      <c r="I1226" t="s">
        <v>13768</v>
      </c>
      <c r="J1226" t="s">
        <v>10393</v>
      </c>
      <c r="K1226">
        <v>1</v>
      </c>
      <c r="L1226">
        <v>0</v>
      </c>
      <c r="M1226">
        <v>0</v>
      </c>
      <c r="N1226">
        <v>0</v>
      </c>
      <c r="O1226">
        <v>1.8</v>
      </c>
      <c r="P1226">
        <v>1</v>
      </c>
      <c r="Q1226">
        <v>1.7</v>
      </c>
      <c r="R1226">
        <v>0</v>
      </c>
      <c r="S1226">
        <v>0</v>
      </c>
      <c r="T1226">
        <v>0</v>
      </c>
      <c r="U1226">
        <v>1.5</v>
      </c>
      <c r="V1226">
        <v>1</v>
      </c>
      <c r="W1226">
        <v>1.4</v>
      </c>
      <c r="X1226">
        <v>1.3</v>
      </c>
      <c r="Y1226">
        <v>2</v>
      </c>
      <c r="Z1226">
        <v>0</v>
      </c>
      <c r="AA1226">
        <v>0</v>
      </c>
      <c r="AB1226">
        <v>1.8</v>
      </c>
      <c r="AC1226">
        <v>1</v>
      </c>
      <c r="AD1226">
        <v>3.4</v>
      </c>
      <c r="AE1226">
        <v>1.6</v>
      </c>
      <c r="AF1226">
        <v>0</v>
      </c>
      <c r="AG1226">
        <v>0</v>
      </c>
      <c r="AH1226">
        <v>0</v>
      </c>
      <c r="AI1226">
        <v>1</v>
      </c>
      <c r="AJ1226">
        <v>0</v>
      </c>
      <c r="AK1226">
        <v>0</v>
      </c>
      <c r="AL1226">
        <v>0</v>
      </c>
      <c r="AM1226">
        <v>1.9</v>
      </c>
      <c r="AN1226">
        <v>1.8</v>
      </c>
      <c r="AO1226">
        <v>0</v>
      </c>
      <c r="AP1226">
        <v>1</v>
      </c>
      <c r="AQ1226">
        <v>1.7</v>
      </c>
      <c r="AR1226">
        <v>0</v>
      </c>
      <c r="AS1226">
        <v>0</v>
      </c>
      <c r="AT1226">
        <v>0</v>
      </c>
      <c r="AU1226">
        <v>0</v>
      </c>
      <c r="AV1226">
        <v>1</v>
      </c>
      <c r="AW1226">
        <v>1.8</v>
      </c>
      <c r="AX1226">
        <v>0</v>
      </c>
      <c r="AY1226">
        <v>2</v>
      </c>
      <c r="AZ1226">
        <v>0</v>
      </c>
      <c r="BA1226">
        <v>0</v>
      </c>
      <c r="BB1226">
        <v>1.8</v>
      </c>
      <c r="BC1226">
        <v>1</v>
      </c>
      <c r="BD1226">
        <v>3.4</v>
      </c>
      <c r="BE1226">
        <v>1.9</v>
      </c>
      <c r="BF1226">
        <v>0</v>
      </c>
      <c r="BG1226">
        <v>0</v>
      </c>
      <c r="BH1226">
        <v>0</v>
      </c>
      <c r="BI1226">
        <v>1</v>
      </c>
      <c r="BJ1226">
        <v>0</v>
      </c>
      <c r="BK1226">
        <v>0</v>
      </c>
    </row>
    <row r="1227" spans="1:63" x14ac:dyDescent="0.25">
      <c r="A1227">
        <v>13</v>
      </c>
      <c r="B1227" s="1">
        <v>13604</v>
      </c>
      <c r="C1227" t="s">
        <v>10680</v>
      </c>
      <c r="D1227" t="s">
        <v>1972</v>
      </c>
      <c r="E1227">
        <v>2</v>
      </c>
      <c r="F1227" t="s">
        <v>13769</v>
      </c>
      <c r="G1227">
        <v>220104005</v>
      </c>
      <c r="H1227">
        <v>220104</v>
      </c>
      <c r="I1227" t="s">
        <v>13768</v>
      </c>
      <c r="J1227" t="s">
        <v>10393</v>
      </c>
      <c r="K1227">
        <v>2</v>
      </c>
      <c r="L1227">
        <v>5.9</v>
      </c>
      <c r="M1227">
        <v>0</v>
      </c>
      <c r="N1227">
        <v>3.7</v>
      </c>
      <c r="O1227">
        <v>5.4</v>
      </c>
      <c r="P1227">
        <v>6.9</v>
      </c>
      <c r="Q1227">
        <v>8.4</v>
      </c>
      <c r="R1227">
        <v>0</v>
      </c>
      <c r="S1227">
        <v>3.8</v>
      </c>
      <c r="T1227">
        <v>1.9</v>
      </c>
      <c r="U1227">
        <v>5.5</v>
      </c>
      <c r="V1227">
        <v>11</v>
      </c>
      <c r="W1227">
        <v>10.9</v>
      </c>
      <c r="X1227">
        <v>6.7</v>
      </c>
      <c r="Y1227">
        <v>7.9</v>
      </c>
      <c r="Z1227">
        <v>1.9</v>
      </c>
      <c r="AA1227">
        <v>0</v>
      </c>
      <c r="AB1227">
        <v>3.6</v>
      </c>
      <c r="AC1227">
        <v>12.1</v>
      </c>
      <c r="AD1227">
        <v>6.7</v>
      </c>
      <c r="AE1227">
        <v>7.7</v>
      </c>
      <c r="AF1227">
        <v>5.7</v>
      </c>
      <c r="AG1227">
        <v>5.6</v>
      </c>
      <c r="AH1227">
        <v>7.4</v>
      </c>
      <c r="AI1227">
        <v>5.5</v>
      </c>
      <c r="AJ1227">
        <v>1.8</v>
      </c>
      <c r="AK1227">
        <v>1.3</v>
      </c>
      <c r="AL1227">
        <v>4</v>
      </c>
      <c r="AM1227">
        <v>5.7</v>
      </c>
      <c r="AN1227">
        <v>7.4</v>
      </c>
      <c r="AO1227">
        <v>1.8</v>
      </c>
      <c r="AP1227">
        <v>5.2</v>
      </c>
      <c r="AQ1227">
        <v>5</v>
      </c>
      <c r="AR1227">
        <v>0</v>
      </c>
      <c r="AS1227">
        <v>0</v>
      </c>
      <c r="AT1227">
        <v>3.7</v>
      </c>
      <c r="AU1227">
        <v>1.8</v>
      </c>
      <c r="AV1227">
        <v>1</v>
      </c>
      <c r="AW1227">
        <v>3.6</v>
      </c>
      <c r="AX1227">
        <v>0</v>
      </c>
      <c r="AY1227">
        <v>4</v>
      </c>
      <c r="AZ1227">
        <v>0</v>
      </c>
      <c r="BA1227">
        <v>1.8</v>
      </c>
      <c r="BB1227">
        <v>7.1</v>
      </c>
      <c r="BC1227">
        <v>12.1</v>
      </c>
      <c r="BD1227">
        <v>8.4</v>
      </c>
      <c r="BE1227">
        <v>7.6</v>
      </c>
      <c r="BF1227">
        <v>0</v>
      </c>
      <c r="BG1227">
        <v>1.9</v>
      </c>
      <c r="BH1227">
        <v>0</v>
      </c>
      <c r="BI1227">
        <v>1.8</v>
      </c>
      <c r="BJ1227">
        <v>7.2</v>
      </c>
      <c r="BK1227">
        <v>1.9</v>
      </c>
    </row>
    <row r="1228" spans="1:63" x14ac:dyDescent="0.25">
      <c r="A1228">
        <v>13</v>
      </c>
      <c r="B1228" s="1">
        <v>13604</v>
      </c>
      <c r="C1228" t="s">
        <v>10680</v>
      </c>
      <c r="D1228" t="s">
        <v>1972</v>
      </c>
      <c r="E1228">
        <v>3</v>
      </c>
      <c r="F1228" t="s">
        <v>13367</v>
      </c>
      <c r="G1228">
        <v>220104005</v>
      </c>
      <c r="H1228">
        <v>220104</v>
      </c>
      <c r="I1228" t="s">
        <v>13768</v>
      </c>
      <c r="J1228" t="s">
        <v>10393</v>
      </c>
      <c r="K1228">
        <v>3</v>
      </c>
      <c r="L1228">
        <v>5.9</v>
      </c>
      <c r="M1228">
        <v>0</v>
      </c>
      <c r="N1228">
        <v>3.7</v>
      </c>
      <c r="O1228">
        <v>3.6</v>
      </c>
      <c r="P1228">
        <v>6.9</v>
      </c>
      <c r="Q1228">
        <v>6.7</v>
      </c>
      <c r="R1228">
        <v>0</v>
      </c>
      <c r="S1228">
        <v>3.8</v>
      </c>
      <c r="T1228">
        <v>1.9</v>
      </c>
      <c r="U1228">
        <v>3.7</v>
      </c>
      <c r="V1228">
        <v>11</v>
      </c>
      <c r="W1228">
        <v>9</v>
      </c>
      <c r="X1228">
        <v>5.4</v>
      </c>
      <c r="Y1228">
        <v>5.9</v>
      </c>
      <c r="Z1228">
        <v>1.9</v>
      </c>
      <c r="AA1228">
        <v>0</v>
      </c>
      <c r="AB1228">
        <v>1.8</v>
      </c>
      <c r="AC1228">
        <v>12.1</v>
      </c>
      <c r="AD1228">
        <v>3.4</v>
      </c>
      <c r="AE1228">
        <v>5.7</v>
      </c>
      <c r="AF1228">
        <v>5.7</v>
      </c>
      <c r="AG1228">
        <v>5.6</v>
      </c>
      <c r="AH1228">
        <v>7.4</v>
      </c>
      <c r="AI1228">
        <v>5.5</v>
      </c>
      <c r="AJ1228">
        <v>1.8</v>
      </c>
      <c r="AK1228">
        <v>1.3</v>
      </c>
      <c r="AL1228">
        <v>4</v>
      </c>
      <c r="AM1228">
        <v>3.8</v>
      </c>
      <c r="AN1228">
        <v>5.5</v>
      </c>
      <c r="AO1228">
        <v>1.8</v>
      </c>
      <c r="AP1228">
        <v>5.2</v>
      </c>
      <c r="AQ1228">
        <v>3.4</v>
      </c>
      <c r="AR1228">
        <v>0</v>
      </c>
      <c r="AS1228">
        <v>0</v>
      </c>
      <c r="AT1228">
        <v>3.7</v>
      </c>
      <c r="AU1228">
        <v>1.8</v>
      </c>
      <c r="AV1228">
        <v>1</v>
      </c>
      <c r="AW1228">
        <v>1.8</v>
      </c>
      <c r="AX1228">
        <v>0</v>
      </c>
      <c r="AY1228">
        <v>2</v>
      </c>
      <c r="AZ1228">
        <v>0</v>
      </c>
      <c r="BA1228">
        <v>1.8</v>
      </c>
      <c r="BB1228">
        <v>5.4</v>
      </c>
      <c r="BC1228">
        <v>12.1</v>
      </c>
      <c r="BD1228">
        <v>5</v>
      </c>
      <c r="BE1228">
        <v>5.7</v>
      </c>
      <c r="BF1228">
        <v>0</v>
      </c>
      <c r="BG1228">
        <v>1.9</v>
      </c>
      <c r="BH1228">
        <v>0</v>
      </c>
      <c r="BI1228">
        <v>1.8</v>
      </c>
      <c r="BJ1228">
        <v>7.2</v>
      </c>
      <c r="BK1228">
        <v>1.9</v>
      </c>
    </row>
    <row r="1229" spans="1:63" x14ac:dyDescent="0.25">
      <c r="A1229">
        <v>13</v>
      </c>
      <c r="B1229" s="1">
        <v>13604</v>
      </c>
      <c r="C1229" t="s">
        <v>10680</v>
      </c>
      <c r="D1229" t="s">
        <v>1972</v>
      </c>
      <c r="E1229">
        <v>4</v>
      </c>
      <c r="F1229" t="s">
        <v>13369</v>
      </c>
      <c r="G1229">
        <v>220104005</v>
      </c>
      <c r="H1229">
        <v>220104</v>
      </c>
      <c r="I1229" t="s">
        <v>13768</v>
      </c>
      <c r="J1229" t="s">
        <v>10393</v>
      </c>
      <c r="K1229">
        <v>4</v>
      </c>
      <c r="L1229">
        <v>0</v>
      </c>
      <c r="M1229">
        <v>0</v>
      </c>
      <c r="N1229">
        <v>0</v>
      </c>
      <c r="O1229">
        <v>1.8</v>
      </c>
      <c r="P1229">
        <v>1</v>
      </c>
      <c r="Q1229">
        <v>1.7</v>
      </c>
      <c r="R1229">
        <v>0</v>
      </c>
      <c r="S1229">
        <v>0</v>
      </c>
      <c r="T1229">
        <v>0</v>
      </c>
      <c r="U1229">
        <v>1.8</v>
      </c>
      <c r="V1229">
        <v>1</v>
      </c>
      <c r="W1229">
        <v>1.8</v>
      </c>
      <c r="X1229">
        <v>1.3</v>
      </c>
      <c r="Y1229">
        <v>2</v>
      </c>
      <c r="Z1229">
        <v>0</v>
      </c>
      <c r="AA1229">
        <v>0</v>
      </c>
      <c r="AB1229">
        <v>1.8</v>
      </c>
      <c r="AC1229">
        <v>1</v>
      </c>
      <c r="AD1229">
        <v>3.4</v>
      </c>
      <c r="AE1229">
        <v>1.9</v>
      </c>
      <c r="AF1229">
        <v>0</v>
      </c>
      <c r="AG1229">
        <v>0</v>
      </c>
      <c r="AH1229">
        <v>0</v>
      </c>
      <c r="AI1229">
        <v>1</v>
      </c>
      <c r="AJ1229">
        <v>0</v>
      </c>
      <c r="AK1229">
        <v>0</v>
      </c>
      <c r="AL1229">
        <v>0</v>
      </c>
      <c r="AM1229">
        <v>1.9</v>
      </c>
      <c r="AN1229">
        <v>1.8</v>
      </c>
      <c r="AO1229">
        <v>0</v>
      </c>
      <c r="AP1229">
        <v>1</v>
      </c>
      <c r="AQ1229">
        <v>1.7</v>
      </c>
      <c r="AR1229">
        <v>0</v>
      </c>
      <c r="AS1229">
        <v>0</v>
      </c>
      <c r="AT1229">
        <v>0</v>
      </c>
      <c r="AU1229">
        <v>0</v>
      </c>
      <c r="AV1229">
        <v>1</v>
      </c>
      <c r="AW1229">
        <v>1.8</v>
      </c>
      <c r="AX1229">
        <v>0</v>
      </c>
      <c r="AY1229">
        <v>2</v>
      </c>
      <c r="AZ1229">
        <v>0</v>
      </c>
      <c r="BA1229">
        <v>0</v>
      </c>
      <c r="BB1229">
        <v>1.8</v>
      </c>
      <c r="BC1229">
        <v>1</v>
      </c>
      <c r="BD1229">
        <v>3.4</v>
      </c>
      <c r="BE1229">
        <v>1.9</v>
      </c>
      <c r="BF1229">
        <v>0</v>
      </c>
      <c r="BG1229">
        <v>0</v>
      </c>
      <c r="BH1229">
        <v>0</v>
      </c>
      <c r="BI1229">
        <v>1</v>
      </c>
      <c r="BJ1229">
        <v>0</v>
      </c>
      <c r="BK1229">
        <v>0</v>
      </c>
    </row>
    <row r="1230" spans="1:63" x14ac:dyDescent="0.25">
      <c r="A1230">
        <v>13</v>
      </c>
      <c r="B1230" s="1">
        <v>13605</v>
      </c>
      <c r="C1230" t="s">
        <v>10680</v>
      </c>
      <c r="D1230" t="s">
        <v>1975</v>
      </c>
      <c r="E1230">
        <v>1</v>
      </c>
      <c r="F1230" t="s">
        <v>13767</v>
      </c>
      <c r="G1230">
        <v>220104005</v>
      </c>
      <c r="H1230">
        <v>220104</v>
      </c>
      <c r="I1230" t="s">
        <v>13768</v>
      </c>
      <c r="J1230" t="s">
        <v>10393</v>
      </c>
      <c r="K1230">
        <v>1</v>
      </c>
      <c r="L1230">
        <v>0</v>
      </c>
      <c r="M1230">
        <v>1.2</v>
      </c>
      <c r="N1230">
        <v>0</v>
      </c>
      <c r="O1230">
        <v>2.2999999999999998</v>
      </c>
      <c r="P1230">
        <v>1</v>
      </c>
      <c r="Q1230">
        <v>3.4</v>
      </c>
      <c r="R1230">
        <v>0</v>
      </c>
      <c r="S1230">
        <v>0</v>
      </c>
      <c r="T1230">
        <v>0</v>
      </c>
      <c r="U1230">
        <v>1</v>
      </c>
      <c r="V1230">
        <v>1</v>
      </c>
      <c r="W1230">
        <v>1</v>
      </c>
      <c r="X1230">
        <v>0</v>
      </c>
      <c r="Y1230">
        <v>1.2</v>
      </c>
      <c r="Z1230">
        <v>0</v>
      </c>
      <c r="AA1230">
        <v>0</v>
      </c>
      <c r="AB1230">
        <v>0</v>
      </c>
      <c r="AC1230">
        <v>1.1000000000000001</v>
      </c>
      <c r="AD1230">
        <v>0</v>
      </c>
      <c r="AE1230">
        <v>0</v>
      </c>
      <c r="AF1230">
        <v>0</v>
      </c>
      <c r="AG1230">
        <v>0</v>
      </c>
      <c r="AH1230">
        <v>0</v>
      </c>
      <c r="AI1230">
        <v>1</v>
      </c>
      <c r="AJ1230">
        <v>0</v>
      </c>
      <c r="AK1230">
        <v>0</v>
      </c>
      <c r="AL1230">
        <v>1.2</v>
      </c>
      <c r="AM1230">
        <v>3.7</v>
      </c>
      <c r="AN1230">
        <v>1.2</v>
      </c>
      <c r="AO1230">
        <v>0</v>
      </c>
      <c r="AP1230">
        <v>1</v>
      </c>
      <c r="AQ1230">
        <v>0</v>
      </c>
      <c r="AR1230">
        <v>0</v>
      </c>
      <c r="AS1230">
        <v>0</v>
      </c>
      <c r="AT1230">
        <v>0</v>
      </c>
      <c r="AU1230">
        <v>0</v>
      </c>
      <c r="AV1230">
        <v>1</v>
      </c>
      <c r="AW1230">
        <v>0</v>
      </c>
      <c r="AX1230">
        <v>0</v>
      </c>
      <c r="AY1230">
        <v>2.5</v>
      </c>
      <c r="AZ1230">
        <v>0</v>
      </c>
      <c r="BA1230">
        <v>1.2</v>
      </c>
      <c r="BB1230">
        <v>1.2</v>
      </c>
      <c r="BC1230">
        <v>1.1000000000000001</v>
      </c>
      <c r="BD1230">
        <v>0</v>
      </c>
      <c r="BE1230">
        <v>1.1000000000000001</v>
      </c>
      <c r="BF1230">
        <v>0</v>
      </c>
      <c r="BG1230">
        <v>0</v>
      </c>
      <c r="BH1230">
        <v>0</v>
      </c>
      <c r="BI1230">
        <v>1</v>
      </c>
      <c r="BJ1230">
        <v>0</v>
      </c>
      <c r="BK1230">
        <v>0</v>
      </c>
    </row>
    <row r="1231" spans="1:63" x14ac:dyDescent="0.25">
      <c r="A1231">
        <v>13</v>
      </c>
      <c r="B1231" s="1">
        <v>13605</v>
      </c>
      <c r="C1231" t="s">
        <v>10680</v>
      </c>
      <c r="D1231" t="s">
        <v>1975</v>
      </c>
      <c r="E1231">
        <v>2</v>
      </c>
      <c r="F1231" t="s">
        <v>13769</v>
      </c>
      <c r="G1231">
        <v>220104005</v>
      </c>
      <c r="H1231">
        <v>220104</v>
      </c>
      <c r="I1231" t="s">
        <v>13768</v>
      </c>
      <c r="J1231" t="s">
        <v>10393</v>
      </c>
      <c r="K1231">
        <v>2</v>
      </c>
      <c r="L1231">
        <v>8.6999999999999993</v>
      </c>
      <c r="M1231">
        <v>8.5</v>
      </c>
      <c r="N1231">
        <v>2.4</v>
      </c>
      <c r="O1231">
        <v>5.8</v>
      </c>
      <c r="P1231">
        <v>3.4</v>
      </c>
      <c r="Q1231">
        <v>5.6</v>
      </c>
      <c r="R1231">
        <v>2.2000000000000002</v>
      </c>
      <c r="S1231">
        <v>1.1000000000000001</v>
      </c>
      <c r="T1231">
        <v>3.2</v>
      </c>
      <c r="U1231">
        <v>2.1</v>
      </c>
      <c r="V1231">
        <v>2.1</v>
      </c>
      <c r="W1231">
        <v>3.1</v>
      </c>
      <c r="X1231">
        <v>0</v>
      </c>
      <c r="Y1231">
        <v>3.7</v>
      </c>
      <c r="Z1231">
        <v>0</v>
      </c>
      <c r="AA1231">
        <v>1.2</v>
      </c>
      <c r="AB1231">
        <v>5.8</v>
      </c>
      <c r="AC1231">
        <v>3.4</v>
      </c>
      <c r="AD1231">
        <v>4.5</v>
      </c>
      <c r="AE1231">
        <v>0</v>
      </c>
      <c r="AF1231">
        <v>2.2000000000000002</v>
      </c>
      <c r="AG1231">
        <v>5.4</v>
      </c>
      <c r="AH1231">
        <v>1.1000000000000001</v>
      </c>
      <c r="AI1231">
        <v>3.1</v>
      </c>
      <c r="AJ1231">
        <v>1</v>
      </c>
      <c r="AK1231">
        <v>1</v>
      </c>
      <c r="AL1231">
        <v>6.2</v>
      </c>
      <c r="AM1231">
        <v>4.9000000000000004</v>
      </c>
      <c r="AN1231">
        <v>1.2</v>
      </c>
      <c r="AO1231">
        <v>2.2999999999999998</v>
      </c>
      <c r="AP1231">
        <v>4.5999999999999996</v>
      </c>
      <c r="AQ1231">
        <v>2.2000000000000002</v>
      </c>
      <c r="AR1231">
        <v>1.1000000000000001</v>
      </c>
      <c r="AS1231">
        <v>2.2000000000000002</v>
      </c>
      <c r="AT1231">
        <v>1.1000000000000001</v>
      </c>
      <c r="AU1231">
        <v>1.1000000000000001</v>
      </c>
      <c r="AV1231">
        <v>5.2</v>
      </c>
      <c r="AW1231">
        <v>5.2</v>
      </c>
      <c r="AX1231">
        <v>4</v>
      </c>
      <c r="AY1231">
        <v>5</v>
      </c>
      <c r="AZ1231">
        <v>4.9000000000000004</v>
      </c>
      <c r="BA1231">
        <v>3.6</v>
      </c>
      <c r="BB1231">
        <v>9.3000000000000007</v>
      </c>
      <c r="BC1231">
        <v>5.7</v>
      </c>
      <c r="BD1231">
        <v>5.6</v>
      </c>
      <c r="BE1231">
        <v>3.3</v>
      </c>
      <c r="BF1231">
        <v>2.2000000000000002</v>
      </c>
      <c r="BG1231">
        <v>2.1</v>
      </c>
      <c r="BH1231">
        <v>2.1</v>
      </c>
      <c r="BI1231">
        <v>1</v>
      </c>
      <c r="BJ1231">
        <v>7.2</v>
      </c>
      <c r="BK1231">
        <v>3.2</v>
      </c>
    </row>
    <row r="1232" spans="1:63" x14ac:dyDescent="0.25">
      <c r="A1232">
        <v>13</v>
      </c>
      <c r="B1232" s="1">
        <v>13605</v>
      </c>
      <c r="C1232" t="s">
        <v>10680</v>
      </c>
      <c r="D1232" t="s">
        <v>1975</v>
      </c>
      <c r="E1232">
        <v>3</v>
      </c>
      <c r="F1232" t="s">
        <v>13367</v>
      </c>
      <c r="G1232">
        <v>220104005</v>
      </c>
      <c r="H1232">
        <v>220104</v>
      </c>
      <c r="I1232" t="s">
        <v>13768</v>
      </c>
      <c r="J1232" t="s">
        <v>10393</v>
      </c>
      <c r="K1232">
        <v>3</v>
      </c>
      <c r="L1232">
        <v>8.6999999999999993</v>
      </c>
      <c r="M1232">
        <v>7.3</v>
      </c>
      <c r="N1232">
        <v>2.4</v>
      </c>
      <c r="O1232">
        <v>3.5</v>
      </c>
      <c r="P1232">
        <v>3.4</v>
      </c>
      <c r="Q1232">
        <v>2.2000000000000002</v>
      </c>
      <c r="R1232">
        <v>2.2000000000000002</v>
      </c>
      <c r="S1232">
        <v>1.1000000000000001</v>
      </c>
      <c r="T1232">
        <v>3.2</v>
      </c>
      <c r="U1232">
        <v>1.1000000000000001</v>
      </c>
      <c r="V1232">
        <v>2.1</v>
      </c>
      <c r="W1232">
        <v>2.1</v>
      </c>
      <c r="X1232">
        <v>0</v>
      </c>
      <c r="Y1232">
        <v>2.5</v>
      </c>
      <c r="Z1232">
        <v>0</v>
      </c>
      <c r="AA1232">
        <v>1.2</v>
      </c>
      <c r="AB1232">
        <v>5.8</v>
      </c>
      <c r="AC1232">
        <v>2.2999999999999998</v>
      </c>
      <c r="AD1232">
        <v>4.5</v>
      </c>
      <c r="AE1232">
        <v>0</v>
      </c>
      <c r="AF1232">
        <v>2.2000000000000002</v>
      </c>
      <c r="AG1232">
        <v>5.4</v>
      </c>
      <c r="AH1232">
        <v>1.1000000000000001</v>
      </c>
      <c r="AI1232">
        <v>3.1</v>
      </c>
      <c r="AJ1232">
        <v>1</v>
      </c>
      <c r="AK1232">
        <v>1</v>
      </c>
      <c r="AL1232">
        <v>5</v>
      </c>
      <c r="AM1232">
        <v>2.4</v>
      </c>
      <c r="AN1232">
        <v>0</v>
      </c>
      <c r="AO1232">
        <v>2.2999999999999998</v>
      </c>
      <c r="AP1232">
        <v>4.5999999999999996</v>
      </c>
      <c r="AQ1232">
        <v>2.2000000000000002</v>
      </c>
      <c r="AR1232">
        <v>1.1000000000000001</v>
      </c>
      <c r="AS1232">
        <v>2.2000000000000002</v>
      </c>
      <c r="AT1232">
        <v>1.1000000000000001</v>
      </c>
      <c r="AU1232">
        <v>1.1000000000000001</v>
      </c>
      <c r="AV1232">
        <v>4.2</v>
      </c>
      <c r="AW1232">
        <v>5.2</v>
      </c>
      <c r="AX1232">
        <v>4</v>
      </c>
      <c r="AY1232">
        <v>3.7</v>
      </c>
      <c r="AZ1232">
        <v>4.9000000000000004</v>
      </c>
      <c r="BA1232">
        <v>2.4</v>
      </c>
      <c r="BB1232">
        <v>8.1999999999999993</v>
      </c>
      <c r="BC1232">
        <v>4.5999999999999996</v>
      </c>
      <c r="BD1232">
        <v>5.6</v>
      </c>
      <c r="BE1232">
        <v>2.2000000000000002</v>
      </c>
      <c r="BF1232">
        <v>2.2000000000000002</v>
      </c>
      <c r="BG1232">
        <v>2.1</v>
      </c>
      <c r="BH1232">
        <v>2.1</v>
      </c>
      <c r="BI1232">
        <v>1</v>
      </c>
      <c r="BJ1232">
        <v>7.2</v>
      </c>
      <c r="BK1232">
        <v>3.2</v>
      </c>
    </row>
    <row r="1233" spans="1:63" x14ac:dyDescent="0.25">
      <c r="A1233">
        <v>13</v>
      </c>
      <c r="B1233" s="1">
        <v>13605</v>
      </c>
      <c r="C1233" t="s">
        <v>10680</v>
      </c>
      <c r="D1233" t="s">
        <v>1975</v>
      </c>
      <c r="E1233">
        <v>4</v>
      </c>
      <c r="F1233" t="s">
        <v>13369</v>
      </c>
      <c r="G1233">
        <v>220104005</v>
      </c>
      <c r="H1233">
        <v>220104</v>
      </c>
      <c r="I1233" t="s">
        <v>13768</v>
      </c>
      <c r="J1233" t="s">
        <v>10393</v>
      </c>
      <c r="K1233">
        <v>4</v>
      </c>
      <c r="L1233">
        <v>0</v>
      </c>
      <c r="M1233">
        <v>1.2</v>
      </c>
      <c r="N1233">
        <v>0</v>
      </c>
      <c r="O1233">
        <v>2.2999999999999998</v>
      </c>
      <c r="P1233">
        <v>1</v>
      </c>
      <c r="Q1233">
        <v>3.4</v>
      </c>
      <c r="R1233">
        <v>0</v>
      </c>
      <c r="S1233">
        <v>0</v>
      </c>
      <c r="T1233">
        <v>0</v>
      </c>
      <c r="U1233">
        <v>1.1000000000000001</v>
      </c>
      <c r="V1233">
        <v>1</v>
      </c>
      <c r="W1233">
        <v>1</v>
      </c>
      <c r="X1233">
        <v>0</v>
      </c>
      <c r="Y1233">
        <v>1.2</v>
      </c>
      <c r="Z1233">
        <v>0</v>
      </c>
      <c r="AA1233">
        <v>0</v>
      </c>
      <c r="AB1233">
        <v>0</v>
      </c>
      <c r="AC1233">
        <v>1.1000000000000001</v>
      </c>
      <c r="AD1233">
        <v>0</v>
      </c>
      <c r="AE1233">
        <v>0</v>
      </c>
      <c r="AF1233">
        <v>0</v>
      </c>
      <c r="AG1233">
        <v>0</v>
      </c>
      <c r="AH1233">
        <v>0</v>
      </c>
      <c r="AI1233">
        <v>1</v>
      </c>
      <c r="AJ1233">
        <v>0</v>
      </c>
      <c r="AK1233">
        <v>0</v>
      </c>
      <c r="AL1233">
        <v>1.2</v>
      </c>
      <c r="AM1233">
        <v>2.4</v>
      </c>
      <c r="AN1233">
        <v>1.2</v>
      </c>
      <c r="AO1233">
        <v>0</v>
      </c>
      <c r="AP1233">
        <v>1</v>
      </c>
      <c r="AQ1233">
        <v>0</v>
      </c>
      <c r="AR1233">
        <v>0</v>
      </c>
      <c r="AS1233">
        <v>0</v>
      </c>
      <c r="AT1233">
        <v>0</v>
      </c>
      <c r="AU1233">
        <v>0</v>
      </c>
      <c r="AV1233">
        <v>1</v>
      </c>
      <c r="AW1233">
        <v>0</v>
      </c>
      <c r="AX1233">
        <v>0</v>
      </c>
      <c r="AY1233">
        <v>1.2</v>
      </c>
      <c r="AZ1233">
        <v>0</v>
      </c>
      <c r="BA1233">
        <v>1.2</v>
      </c>
      <c r="BB1233">
        <v>1.2</v>
      </c>
      <c r="BC1233">
        <v>1.1000000000000001</v>
      </c>
      <c r="BD1233">
        <v>0</v>
      </c>
      <c r="BE1233">
        <v>1.1000000000000001</v>
      </c>
      <c r="BF1233">
        <v>0</v>
      </c>
      <c r="BG1233">
        <v>0</v>
      </c>
      <c r="BH1233">
        <v>0</v>
      </c>
      <c r="BI1233">
        <v>1</v>
      </c>
      <c r="BJ1233">
        <v>0</v>
      </c>
      <c r="BK1233">
        <v>0</v>
      </c>
    </row>
    <row r="1234" spans="1:63" x14ac:dyDescent="0.25">
      <c r="A1234">
        <v>14</v>
      </c>
      <c r="B1234" s="1">
        <v>14101</v>
      </c>
      <c r="C1234" t="s">
        <v>780</v>
      </c>
      <c r="D1234" t="s">
        <v>1978</v>
      </c>
      <c r="E1234">
        <v>1</v>
      </c>
      <c r="F1234" t="s">
        <v>13767</v>
      </c>
      <c r="G1234">
        <v>220104005</v>
      </c>
      <c r="H1234">
        <v>220104</v>
      </c>
      <c r="I1234" t="s">
        <v>13768</v>
      </c>
      <c r="J1234" t="s">
        <v>10393</v>
      </c>
      <c r="K1234">
        <v>1</v>
      </c>
      <c r="L1234">
        <v>0</v>
      </c>
      <c r="M1234">
        <v>0.6</v>
      </c>
      <c r="N1234">
        <v>0.6</v>
      </c>
      <c r="O1234">
        <v>2.5</v>
      </c>
      <c r="P1234">
        <v>1</v>
      </c>
      <c r="Q1234">
        <v>2.4</v>
      </c>
      <c r="R1234">
        <v>0</v>
      </c>
      <c r="S1234">
        <v>1.2</v>
      </c>
      <c r="T1234">
        <v>0</v>
      </c>
      <c r="U1234">
        <v>0</v>
      </c>
      <c r="V1234">
        <v>1</v>
      </c>
      <c r="W1234">
        <v>0</v>
      </c>
      <c r="X1234">
        <v>0</v>
      </c>
      <c r="Y1234">
        <v>0</v>
      </c>
      <c r="Z1234">
        <v>0.6</v>
      </c>
      <c r="AA1234">
        <v>0</v>
      </c>
      <c r="AB1234">
        <v>0.6</v>
      </c>
      <c r="AC1234">
        <v>1</v>
      </c>
      <c r="AD1234">
        <v>0.6</v>
      </c>
      <c r="AE1234">
        <v>0</v>
      </c>
      <c r="AF1234">
        <v>0.6</v>
      </c>
      <c r="AG1234">
        <v>1.8</v>
      </c>
      <c r="AH1234">
        <v>1.2</v>
      </c>
      <c r="AI1234">
        <v>0.6</v>
      </c>
      <c r="AJ1234">
        <v>1.1000000000000001</v>
      </c>
      <c r="AK1234">
        <v>0.6</v>
      </c>
      <c r="AL1234">
        <v>0.6</v>
      </c>
      <c r="AM1234">
        <v>0</v>
      </c>
      <c r="AN1234">
        <v>3.1</v>
      </c>
      <c r="AO1234">
        <v>1.2</v>
      </c>
      <c r="AP1234">
        <v>0.6</v>
      </c>
      <c r="AQ1234">
        <v>0.6</v>
      </c>
      <c r="AR1234">
        <v>0.6</v>
      </c>
      <c r="AS1234">
        <v>1.8</v>
      </c>
      <c r="AT1234">
        <v>1.2</v>
      </c>
      <c r="AU1234">
        <v>0.6</v>
      </c>
      <c r="AV1234">
        <v>0.6</v>
      </c>
      <c r="AW1234">
        <v>0.6</v>
      </c>
      <c r="AX1234">
        <v>0</v>
      </c>
      <c r="AY1234">
        <v>0.6</v>
      </c>
      <c r="AZ1234">
        <v>0</v>
      </c>
      <c r="BA1234">
        <v>1.3</v>
      </c>
      <c r="BB1234">
        <v>0</v>
      </c>
      <c r="BC1234">
        <v>0.6</v>
      </c>
      <c r="BD1234">
        <v>0</v>
      </c>
      <c r="BE1234">
        <v>0</v>
      </c>
      <c r="BF1234">
        <v>1.2</v>
      </c>
      <c r="BG1234">
        <v>0.6</v>
      </c>
      <c r="BH1234">
        <v>1.2</v>
      </c>
      <c r="BI1234">
        <v>0.6</v>
      </c>
      <c r="BJ1234">
        <v>0.6</v>
      </c>
      <c r="BK1234">
        <v>0</v>
      </c>
    </row>
    <row r="1235" spans="1:63" x14ac:dyDescent="0.25">
      <c r="A1235">
        <v>14</v>
      </c>
      <c r="B1235" s="1">
        <v>14101</v>
      </c>
      <c r="C1235" t="s">
        <v>780</v>
      </c>
      <c r="D1235" t="s">
        <v>1978</v>
      </c>
      <c r="E1235">
        <v>2</v>
      </c>
      <c r="F1235" t="s">
        <v>13769</v>
      </c>
      <c r="G1235">
        <v>220104005</v>
      </c>
      <c r="H1235">
        <v>220104</v>
      </c>
      <c r="I1235" t="s">
        <v>13768</v>
      </c>
      <c r="J1235" t="s">
        <v>10393</v>
      </c>
      <c r="K1235">
        <v>2</v>
      </c>
      <c r="L1235">
        <v>3.8</v>
      </c>
      <c r="M1235">
        <v>5.0999999999999996</v>
      </c>
      <c r="N1235">
        <v>0.6</v>
      </c>
      <c r="O1235">
        <v>8.6999999999999993</v>
      </c>
      <c r="P1235">
        <v>4.9000000000000004</v>
      </c>
      <c r="Q1235">
        <v>6.7</v>
      </c>
      <c r="R1235">
        <v>3</v>
      </c>
      <c r="S1235">
        <v>4.8</v>
      </c>
      <c r="T1235">
        <v>2.4</v>
      </c>
      <c r="U1235">
        <v>8.9</v>
      </c>
      <c r="V1235">
        <v>4.0999999999999996</v>
      </c>
      <c r="W1235">
        <v>5.8</v>
      </c>
      <c r="X1235">
        <v>6.2</v>
      </c>
      <c r="Y1235">
        <v>3.2</v>
      </c>
      <c r="Z1235">
        <v>3.2</v>
      </c>
      <c r="AA1235">
        <v>1.9</v>
      </c>
      <c r="AB1235">
        <v>5</v>
      </c>
      <c r="AC1235">
        <v>4.9000000000000004</v>
      </c>
      <c r="AD1235">
        <v>4.8</v>
      </c>
      <c r="AE1235">
        <v>5.4</v>
      </c>
      <c r="AF1235">
        <v>6</v>
      </c>
      <c r="AG1235">
        <v>6.5</v>
      </c>
      <c r="AH1235">
        <v>4.0999999999999996</v>
      </c>
      <c r="AI1235">
        <v>6.4</v>
      </c>
      <c r="AJ1235">
        <v>7</v>
      </c>
      <c r="AK1235">
        <v>5.0999999999999996</v>
      </c>
      <c r="AL1235">
        <v>3.2</v>
      </c>
      <c r="AM1235">
        <v>0.6</v>
      </c>
      <c r="AN1235">
        <v>4.4000000000000004</v>
      </c>
      <c r="AO1235">
        <v>5.6</v>
      </c>
      <c r="AP1235">
        <v>3.1</v>
      </c>
      <c r="AQ1235">
        <v>6.1</v>
      </c>
      <c r="AR1235">
        <v>5.4</v>
      </c>
      <c r="AS1235">
        <v>5.4</v>
      </c>
      <c r="AT1235">
        <v>7.7</v>
      </c>
      <c r="AU1235">
        <v>7.7</v>
      </c>
      <c r="AV1235">
        <v>2.9</v>
      </c>
      <c r="AW1235">
        <v>14</v>
      </c>
      <c r="AX1235">
        <v>8.5</v>
      </c>
      <c r="AY1235">
        <v>4.5</v>
      </c>
      <c r="AZ1235">
        <v>0.6</v>
      </c>
      <c r="BA1235">
        <v>4.4000000000000004</v>
      </c>
      <c r="BB1235">
        <v>7.4</v>
      </c>
      <c r="BC1235">
        <v>3.1</v>
      </c>
      <c r="BD1235">
        <v>4.2</v>
      </c>
      <c r="BE1235">
        <v>4.2</v>
      </c>
      <c r="BF1235">
        <v>5.4</v>
      </c>
      <c r="BG1235">
        <v>5.3</v>
      </c>
      <c r="BH1235">
        <v>5.3</v>
      </c>
      <c r="BI1235">
        <v>6.4</v>
      </c>
      <c r="BJ1235">
        <v>7.5</v>
      </c>
      <c r="BK1235">
        <v>2.4</v>
      </c>
    </row>
    <row r="1236" spans="1:63" x14ac:dyDescent="0.25">
      <c r="A1236">
        <v>14</v>
      </c>
      <c r="B1236" s="1">
        <v>14101</v>
      </c>
      <c r="C1236" t="s">
        <v>780</v>
      </c>
      <c r="D1236" t="s">
        <v>1978</v>
      </c>
      <c r="E1236">
        <v>3</v>
      </c>
      <c r="F1236" t="s">
        <v>13367</v>
      </c>
      <c r="G1236">
        <v>220104005</v>
      </c>
      <c r="H1236">
        <v>220104</v>
      </c>
      <c r="I1236" t="s">
        <v>13768</v>
      </c>
      <c r="J1236" t="s">
        <v>10393</v>
      </c>
      <c r="K1236">
        <v>3</v>
      </c>
      <c r="L1236">
        <v>3.8</v>
      </c>
      <c r="M1236">
        <v>4.4000000000000004</v>
      </c>
      <c r="N1236">
        <v>0</v>
      </c>
      <c r="O1236">
        <v>6.2</v>
      </c>
      <c r="P1236">
        <v>4.9000000000000004</v>
      </c>
      <c r="Q1236">
        <v>4.2</v>
      </c>
      <c r="R1236">
        <v>3</v>
      </c>
      <c r="S1236">
        <v>3.6</v>
      </c>
      <c r="T1236">
        <v>2.4</v>
      </c>
      <c r="U1236">
        <v>8.3000000000000007</v>
      </c>
      <c r="V1236">
        <v>4.0999999999999996</v>
      </c>
      <c r="W1236">
        <v>5.8</v>
      </c>
      <c r="X1236">
        <v>6.2</v>
      </c>
      <c r="Y1236">
        <v>3.2</v>
      </c>
      <c r="Z1236">
        <v>2.5</v>
      </c>
      <c r="AA1236">
        <v>1.9</v>
      </c>
      <c r="AB1236">
        <v>4.3</v>
      </c>
      <c r="AC1236">
        <v>4.9000000000000004</v>
      </c>
      <c r="AD1236">
        <v>4.2</v>
      </c>
      <c r="AE1236">
        <v>5.4</v>
      </c>
      <c r="AF1236">
        <v>5.4</v>
      </c>
      <c r="AG1236">
        <v>4.7</v>
      </c>
      <c r="AH1236">
        <v>2.9</v>
      </c>
      <c r="AI1236">
        <v>5.9</v>
      </c>
      <c r="AJ1236">
        <v>5.8</v>
      </c>
      <c r="AK1236">
        <v>4.5</v>
      </c>
      <c r="AL1236">
        <v>2.6</v>
      </c>
      <c r="AM1236">
        <v>0.6</v>
      </c>
      <c r="AN1236">
        <v>1.9</v>
      </c>
      <c r="AO1236">
        <v>4.3</v>
      </c>
      <c r="AP1236">
        <v>2.4</v>
      </c>
      <c r="AQ1236">
        <v>5.5</v>
      </c>
      <c r="AR1236">
        <v>4.8</v>
      </c>
      <c r="AS1236">
        <v>3.6</v>
      </c>
      <c r="AT1236">
        <v>6.5</v>
      </c>
      <c r="AU1236">
        <v>7.1</v>
      </c>
      <c r="AV1236">
        <v>2.2999999999999998</v>
      </c>
      <c r="AW1236">
        <v>13.4</v>
      </c>
      <c r="AX1236">
        <v>7.4</v>
      </c>
      <c r="AY1236">
        <v>3.8</v>
      </c>
      <c r="AZ1236">
        <v>0.6</v>
      </c>
      <c r="BA1236">
        <v>3.1</v>
      </c>
      <c r="BB1236">
        <v>7.4</v>
      </c>
      <c r="BC1236">
        <v>2.4</v>
      </c>
      <c r="BD1236">
        <v>4.2</v>
      </c>
      <c r="BE1236">
        <v>4.2</v>
      </c>
      <c r="BF1236">
        <v>4.2</v>
      </c>
      <c r="BG1236">
        <v>4.7</v>
      </c>
      <c r="BH1236">
        <v>4.0999999999999996</v>
      </c>
      <c r="BI1236">
        <v>4.7</v>
      </c>
      <c r="BJ1236">
        <v>7</v>
      </c>
      <c r="BK1236">
        <v>2.4</v>
      </c>
    </row>
    <row r="1237" spans="1:63" x14ac:dyDescent="0.25">
      <c r="A1237">
        <v>14</v>
      </c>
      <c r="B1237" s="1">
        <v>14101</v>
      </c>
      <c r="C1237" t="s">
        <v>780</v>
      </c>
      <c r="D1237" t="s">
        <v>1978</v>
      </c>
      <c r="E1237">
        <v>4</v>
      </c>
      <c r="F1237" t="s">
        <v>13369</v>
      </c>
      <c r="G1237">
        <v>220104005</v>
      </c>
      <c r="H1237">
        <v>220104</v>
      </c>
      <c r="I1237" t="s">
        <v>13768</v>
      </c>
      <c r="J1237" t="s">
        <v>10393</v>
      </c>
      <c r="K1237">
        <v>4</v>
      </c>
      <c r="L1237">
        <v>0</v>
      </c>
      <c r="M1237">
        <v>0.6</v>
      </c>
      <c r="N1237">
        <v>0.6</v>
      </c>
      <c r="O1237">
        <v>2.5</v>
      </c>
      <c r="P1237">
        <v>1</v>
      </c>
      <c r="Q1237">
        <v>2.4</v>
      </c>
      <c r="R1237">
        <v>0</v>
      </c>
      <c r="S1237">
        <v>1.2</v>
      </c>
      <c r="T1237">
        <v>0</v>
      </c>
      <c r="U1237">
        <v>0.6</v>
      </c>
      <c r="V1237">
        <v>1</v>
      </c>
      <c r="W1237">
        <v>0</v>
      </c>
      <c r="X1237">
        <v>0</v>
      </c>
      <c r="Y1237">
        <v>0</v>
      </c>
      <c r="Z1237">
        <v>0.6</v>
      </c>
      <c r="AA1237">
        <v>0</v>
      </c>
      <c r="AB1237">
        <v>0.6</v>
      </c>
      <c r="AC1237">
        <v>1</v>
      </c>
      <c r="AD1237">
        <v>0.6</v>
      </c>
      <c r="AE1237">
        <v>0</v>
      </c>
      <c r="AF1237">
        <v>0.6</v>
      </c>
      <c r="AG1237">
        <v>1.8</v>
      </c>
      <c r="AH1237">
        <v>1.2</v>
      </c>
      <c r="AI1237">
        <v>0.6</v>
      </c>
      <c r="AJ1237">
        <v>1.2</v>
      </c>
      <c r="AK1237">
        <v>0.6</v>
      </c>
      <c r="AL1237">
        <v>0.6</v>
      </c>
      <c r="AM1237">
        <v>0</v>
      </c>
      <c r="AN1237">
        <v>2.5</v>
      </c>
      <c r="AO1237">
        <v>1.2</v>
      </c>
      <c r="AP1237">
        <v>0.6</v>
      </c>
      <c r="AQ1237">
        <v>0.6</v>
      </c>
      <c r="AR1237">
        <v>0.6</v>
      </c>
      <c r="AS1237">
        <v>1.8</v>
      </c>
      <c r="AT1237">
        <v>1.2</v>
      </c>
      <c r="AU1237">
        <v>0.6</v>
      </c>
      <c r="AV1237">
        <v>0.6</v>
      </c>
      <c r="AW1237">
        <v>0.6</v>
      </c>
      <c r="AX1237">
        <v>1.1000000000000001</v>
      </c>
      <c r="AY1237">
        <v>0.6</v>
      </c>
      <c r="AZ1237">
        <v>0</v>
      </c>
      <c r="BA1237">
        <v>1.3</v>
      </c>
      <c r="BB1237">
        <v>0</v>
      </c>
      <c r="BC1237">
        <v>0.6</v>
      </c>
      <c r="BD1237">
        <v>0</v>
      </c>
      <c r="BE1237">
        <v>0</v>
      </c>
      <c r="BF1237">
        <v>1.2</v>
      </c>
      <c r="BG1237">
        <v>0.6</v>
      </c>
      <c r="BH1237">
        <v>1.2</v>
      </c>
      <c r="BI1237">
        <v>1.8</v>
      </c>
      <c r="BJ1237">
        <v>0.6</v>
      </c>
      <c r="BK1237">
        <v>0</v>
      </c>
    </row>
    <row r="1238" spans="1:63" x14ac:dyDescent="0.25">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1</v>
      </c>
      <c r="Q1238">
        <v>0</v>
      </c>
      <c r="R1238">
        <v>0</v>
      </c>
      <c r="S1238">
        <v>0</v>
      </c>
      <c r="T1238">
        <v>0</v>
      </c>
      <c r="U1238">
        <v>0</v>
      </c>
      <c r="V1238">
        <v>1</v>
      </c>
      <c r="W1238">
        <v>0</v>
      </c>
      <c r="X1238">
        <v>0</v>
      </c>
      <c r="Y1238">
        <v>0</v>
      </c>
      <c r="Z1238">
        <v>18.399999999999999</v>
      </c>
      <c r="AA1238">
        <v>0</v>
      </c>
      <c r="AB1238">
        <v>0</v>
      </c>
      <c r="AC1238">
        <v>1</v>
      </c>
      <c r="AD1238">
        <v>0</v>
      </c>
      <c r="AE1238">
        <v>0</v>
      </c>
      <c r="AF1238">
        <v>0</v>
      </c>
      <c r="AG1238">
        <v>0</v>
      </c>
      <c r="AH1238">
        <v>0</v>
      </c>
      <c r="AI1238">
        <v>1</v>
      </c>
      <c r="AJ1238">
        <v>0</v>
      </c>
      <c r="AK1238">
        <v>0</v>
      </c>
      <c r="AL1238">
        <v>0</v>
      </c>
      <c r="AM1238">
        <v>0</v>
      </c>
      <c r="AN1238">
        <v>0</v>
      </c>
      <c r="AO1238">
        <v>0</v>
      </c>
      <c r="AP1238">
        <v>1</v>
      </c>
      <c r="AQ1238">
        <v>0</v>
      </c>
      <c r="AR1238">
        <v>0</v>
      </c>
      <c r="AS1238">
        <v>0</v>
      </c>
      <c r="AT1238">
        <v>0</v>
      </c>
      <c r="AU1238">
        <v>0</v>
      </c>
      <c r="AV1238">
        <v>1</v>
      </c>
      <c r="AW1238">
        <v>0</v>
      </c>
      <c r="AX1238">
        <v>0</v>
      </c>
      <c r="AY1238">
        <v>0</v>
      </c>
      <c r="AZ1238">
        <v>0</v>
      </c>
      <c r="BA1238">
        <v>18.399999999999999</v>
      </c>
      <c r="BB1238">
        <v>0</v>
      </c>
      <c r="BC1238">
        <v>1</v>
      </c>
      <c r="BD1238">
        <v>0</v>
      </c>
      <c r="BE1238">
        <v>21</v>
      </c>
      <c r="BF1238">
        <v>0</v>
      </c>
      <c r="BG1238">
        <v>0</v>
      </c>
      <c r="BH1238">
        <v>0</v>
      </c>
      <c r="BI1238">
        <v>1</v>
      </c>
      <c r="BJ1238">
        <v>22.4</v>
      </c>
      <c r="BK1238">
        <v>0</v>
      </c>
    </row>
    <row r="1239" spans="1:63" x14ac:dyDescent="0.25">
      <c r="A1239">
        <v>14</v>
      </c>
      <c r="B1239" s="1">
        <v>14102</v>
      </c>
      <c r="C1239" t="s">
        <v>780</v>
      </c>
      <c r="D1239" t="s">
        <v>1981</v>
      </c>
      <c r="E1239">
        <v>2</v>
      </c>
      <c r="F1239" t="s">
        <v>13769</v>
      </c>
      <c r="G1239">
        <v>220104005</v>
      </c>
      <c r="H1239">
        <v>220104</v>
      </c>
      <c r="I1239" t="s">
        <v>13768</v>
      </c>
      <c r="J1239" t="s">
        <v>10393</v>
      </c>
      <c r="K1239">
        <v>2</v>
      </c>
      <c r="L1239">
        <v>0</v>
      </c>
      <c r="M1239">
        <v>0</v>
      </c>
      <c r="N1239">
        <v>0</v>
      </c>
      <c r="O1239">
        <v>18.399999999999999</v>
      </c>
      <c r="P1239">
        <v>1</v>
      </c>
      <c r="Q1239">
        <v>0</v>
      </c>
      <c r="R1239">
        <v>0</v>
      </c>
      <c r="S1239">
        <v>0</v>
      </c>
      <c r="T1239">
        <v>0</v>
      </c>
      <c r="U1239">
        <v>0</v>
      </c>
      <c r="V1239">
        <v>1</v>
      </c>
      <c r="W1239">
        <v>0</v>
      </c>
      <c r="X1239">
        <v>18.399999999999999</v>
      </c>
      <c r="Y1239">
        <v>0</v>
      </c>
      <c r="Z1239">
        <v>18.399999999999999</v>
      </c>
      <c r="AA1239">
        <v>0</v>
      </c>
      <c r="AB1239">
        <v>18.399999999999999</v>
      </c>
      <c r="AC1239">
        <v>1</v>
      </c>
      <c r="AD1239">
        <v>0</v>
      </c>
      <c r="AE1239">
        <v>0</v>
      </c>
      <c r="AF1239">
        <v>0</v>
      </c>
      <c r="AG1239">
        <v>21.3</v>
      </c>
      <c r="AH1239">
        <v>0</v>
      </c>
      <c r="AI1239">
        <v>22</v>
      </c>
      <c r="AJ1239">
        <v>0</v>
      </c>
      <c r="AK1239">
        <v>0</v>
      </c>
      <c r="AL1239">
        <v>0</v>
      </c>
      <c r="AM1239">
        <v>0</v>
      </c>
      <c r="AN1239">
        <v>55.3</v>
      </c>
      <c r="AO1239">
        <v>0</v>
      </c>
      <c r="AP1239">
        <v>1</v>
      </c>
      <c r="AQ1239">
        <v>0</v>
      </c>
      <c r="AR1239">
        <v>0</v>
      </c>
      <c r="AS1239">
        <v>0</v>
      </c>
      <c r="AT1239">
        <v>0</v>
      </c>
      <c r="AU1239">
        <v>0</v>
      </c>
      <c r="AV1239">
        <v>1</v>
      </c>
      <c r="AW1239">
        <v>22.3</v>
      </c>
      <c r="AX1239">
        <v>0</v>
      </c>
      <c r="AY1239">
        <v>0</v>
      </c>
      <c r="AZ1239">
        <v>0</v>
      </c>
      <c r="BA1239">
        <v>18.399999999999999</v>
      </c>
      <c r="BB1239">
        <v>0</v>
      </c>
      <c r="BC1239">
        <v>1</v>
      </c>
      <c r="BD1239">
        <v>0</v>
      </c>
      <c r="BE1239">
        <v>21</v>
      </c>
      <c r="BF1239">
        <v>0</v>
      </c>
      <c r="BG1239">
        <v>0</v>
      </c>
      <c r="BH1239">
        <v>0</v>
      </c>
      <c r="BI1239">
        <v>1</v>
      </c>
      <c r="BJ1239">
        <v>22.4</v>
      </c>
      <c r="BK1239">
        <v>0</v>
      </c>
    </row>
    <row r="1240" spans="1:63" x14ac:dyDescent="0.25">
      <c r="A1240">
        <v>14</v>
      </c>
      <c r="B1240" s="1">
        <v>14102</v>
      </c>
      <c r="C1240" t="s">
        <v>780</v>
      </c>
      <c r="D1240" t="s">
        <v>1981</v>
      </c>
      <c r="E1240">
        <v>3</v>
      </c>
      <c r="F1240" t="s">
        <v>13367</v>
      </c>
      <c r="G1240">
        <v>220104005</v>
      </c>
      <c r="H1240">
        <v>220104</v>
      </c>
      <c r="I1240" t="s">
        <v>13768</v>
      </c>
      <c r="J1240" t="s">
        <v>10393</v>
      </c>
      <c r="K1240">
        <v>3</v>
      </c>
      <c r="L1240">
        <v>0</v>
      </c>
      <c r="M1240">
        <v>0</v>
      </c>
      <c r="N1240">
        <v>0</v>
      </c>
      <c r="O1240">
        <v>18.399999999999999</v>
      </c>
      <c r="P1240">
        <v>1</v>
      </c>
      <c r="Q1240">
        <v>0</v>
      </c>
      <c r="R1240">
        <v>0</v>
      </c>
      <c r="S1240">
        <v>0</v>
      </c>
      <c r="T1240">
        <v>0</v>
      </c>
      <c r="U1240">
        <v>0</v>
      </c>
      <c r="V1240">
        <v>1</v>
      </c>
      <c r="W1240">
        <v>0</v>
      </c>
      <c r="X1240">
        <v>18.399999999999999</v>
      </c>
      <c r="Y1240">
        <v>0</v>
      </c>
      <c r="Z1240">
        <v>18.399999999999999</v>
      </c>
      <c r="AA1240">
        <v>0</v>
      </c>
      <c r="AB1240">
        <v>18.399999999999999</v>
      </c>
      <c r="AC1240">
        <v>1</v>
      </c>
      <c r="AD1240">
        <v>0</v>
      </c>
      <c r="AE1240">
        <v>0</v>
      </c>
      <c r="AF1240">
        <v>0</v>
      </c>
      <c r="AG1240">
        <v>21.3</v>
      </c>
      <c r="AH1240">
        <v>0</v>
      </c>
      <c r="AI1240">
        <v>22</v>
      </c>
      <c r="AJ1240">
        <v>0</v>
      </c>
      <c r="AK1240">
        <v>0</v>
      </c>
      <c r="AL1240">
        <v>0</v>
      </c>
      <c r="AM1240">
        <v>0</v>
      </c>
      <c r="AN1240">
        <v>55.3</v>
      </c>
      <c r="AO1240">
        <v>0</v>
      </c>
      <c r="AP1240">
        <v>1</v>
      </c>
      <c r="AQ1240">
        <v>0</v>
      </c>
      <c r="AR1240">
        <v>0</v>
      </c>
      <c r="AS1240">
        <v>0</v>
      </c>
      <c r="AT1240">
        <v>0</v>
      </c>
      <c r="AU1240">
        <v>0</v>
      </c>
      <c r="AV1240">
        <v>1</v>
      </c>
      <c r="AW1240">
        <v>22.3</v>
      </c>
      <c r="AX1240">
        <v>0</v>
      </c>
      <c r="AY1240">
        <v>0</v>
      </c>
      <c r="AZ1240">
        <v>0</v>
      </c>
      <c r="BA1240">
        <v>0</v>
      </c>
      <c r="BB1240">
        <v>0</v>
      </c>
      <c r="BC1240">
        <v>1</v>
      </c>
      <c r="BD1240">
        <v>0</v>
      </c>
      <c r="BE1240">
        <v>0</v>
      </c>
      <c r="BF1240">
        <v>0</v>
      </c>
      <c r="BG1240">
        <v>0</v>
      </c>
      <c r="BH1240">
        <v>0</v>
      </c>
      <c r="BI1240">
        <v>1</v>
      </c>
      <c r="BJ1240">
        <v>0</v>
      </c>
      <c r="BK1240">
        <v>0</v>
      </c>
    </row>
    <row r="1241" spans="1:63" x14ac:dyDescent="0.25">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1</v>
      </c>
      <c r="Q1241">
        <v>0</v>
      </c>
      <c r="R1241">
        <v>0</v>
      </c>
      <c r="S1241">
        <v>0</v>
      </c>
      <c r="T1241">
        <v>0</v>
      </c>
      <c r="U1241">
        <v>0</v>
      </c>
      <c r="V1241">
        <v>1</v>
      </c>
      <c r="W1241">
        <v>0</v>
      </c>
      <c r="X1241">
        <v>0</v>
      </c>
      <c r="Y1241">
        <v>0</v>
      </c>
      <c r="Z1241">
        <v>18.399999999999999</v>
      </c>
      <c r="AA1241">
        <v>0</v>
      </c>
      <c r="AB1241">
        <v>0</v>
      </c>
      <c r="AC1241">
        <v>1</v>
      </c>
      <c r="AD1241">
        <v>0</v>
      </c>
      <c r="AE1241">
        <v>0</v>
      </c>
      <c r="AF1241">
        <v>0</v>
      </c>
      <c r="AG1241">
        <v>0</v>
      </c>
      <c r="AH1241">
        <v>0</v>
      </c>
      <c r="AI1241">
        <v>1</v>
      </c>
      <c r="AJ1241">
        <v>0</v>
      </c>
      <c r="AK1241">
        <v>0</v>
      </c>
      <c r="AL1241">
        <v>0</v>
      </c>
      <c r="AM1241">
        <v>0</v>
      </c>
      <c r="AN1241">
        <v>0</v>
      </c>
      <c r="AO1241">
        <v>0</v>
      </c>
      <c r="AP1241">
        <v>1</v>
      </c>
      <c r="AQ1241">
        <v>0</v>
      </c>
      <c r="AR1241">
        <v>0</v>
      </c>
      <c r="AS1241">
        <v>0</v>
      </c>
      <c r="AT1241">
        <v>0</v>
      </c>
      <c r="AU1241">
        <v>0</v>
      </c>
      <c r="AV1241">
        <v>1</v>
      </c>
      <c r="AW1241">
        <v>0</v>
      </c>
      <c r="AX1241">
        <v>0</v>
      </c>
      <c r="AY1241">
        <v>0</v>
      </c>
      <c r="AZ1241">
        <v>0</v>
      </c>
      <c r="BA1241">
        <v>18.399999999999999</v>
      </c>
      <c r="BB1241">
        <v>0</v>
      </c>
      <c r="BC1241">
        <v>1</v>
      </c>
      <c r="BD1241">
        <v>0</v>
      </c>
      <c r="BE1241">
        <v>21</v>
      </c>
      <c r="BF1241">
        <v>0</v>
      </c>
      <c r="BG1241">
        <v>0</v>
      </c>
      <c r="BH1241">
        <v>0</v>
      </c>
      <c r="BI1241">
        <v>1</v>
      </c>
      <c r="BJ1241">
        <v>22.4</v>
      </c>
      <c r="BK1241">
        <v>0</v>
      </c>
    </row>
    <row r="1242" spans="1:63" x14ac:dyDescent="0.25">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1</v>
      </c>
      <c r="Q1242">
        <v>0</v>
      </c>
      <c r="R1242">
        <v>0</v>
      </c>
      <c r="S1242">
        <v>0</v>
      </c>
      <c r="T1242">
        <v>0</v>
      </c>
      <c r="U1242">
        <v>0</v>
      </c>
      <c r="V1242">
        <v>1</v>
      </c>
      <c r="W1242">
        <v>0</v>
      </c>
      <c r="X1242">
        <v>0</v>
      </c>
      <c r="Y1242">
        <v>0</v>
      </c>
      <c r="Z1242">
        <v>0</v>
      </c>
      <c r="AA1242">
        <v>0</v>
      </c>
      <c r="AB1242">
        <v>6.1</v>
      </c>
      <c r="AC1242">
        <v>1</v>
      </c>
      <c r="AD1242">
        <v>0</v>
      </c>
      <c r="AE1242">
        <v>0</v>
      </c>
      <c r="AF1242">
        <v>0</v>
      </c>
      <c r="AG1242">
        <v>5.8</v>
      </c>
      <c r="AH1242">
        <v>0</v>
      </c>
      <c r="AI1242">
        <v>1</v>
      </c>
      <c r="AJ1242">
        <v>0</v>
      </c>
      <c r="AK1242">
        <v>0</v>
      </c>
      <c r="AL1242">
        <v>0</v>
      </c>
      <c r="AM1242">
        <v>0</v>
      </c>
      <c r="AN1242">
        <v>0</v>
      </c>
      <c r="AO1242">
        <v>0</v>
      </c>
      <c r="AP1242">
        <v>1</v>
      </c>
      <c r="AQ1242">
        <v>0</v>
      </c>
      <c r="AR1242">
        <v>0</v>
      </c>
      <c r="AS1242">
        <v>0</v>
      </c>
      <c r="AT1242">
        <v>0</v>
      </c>
      <c r="AU1242">
        <v>0</v>
      </c>
      <c r="AV1242">
        <v>1</v>
      </c>
      <c r="AW1242">
        <v>0</v>
      </c>
      <c r="AX1242">
        <v>0</v>
      </c>
      <c r="AY1242">
        <v>0</v>
      </c>
      <c r="AZ1242">
        <v>0</v>
      </c>
      <c r="BA1242">
        <v>6.1</v>
      </c>
      <c r="BB1242">
        <v>0</v>
      </c>
      <c r="BC1242">
        <v>1</v>
      </c>
      <c r="BD1242">
        <v>6</v>
      </c>
      <c r="BE1242">
        <v>0</v>
      </c>
      <c r="BF1242">
        <v>0</v>
      </c>
      <c r="BG1242">
        <v>0</v>
      </c>
      <c r="BH1242">
        <v>0</v>
      </c>
      <c r="BI1242">
        <v>1</v>
      </c>
      <c r="BJ1242">
        <v>0</v>
      </c>
      <c r="BK1242">
        <v>0</v>
      </c>
    </row>
    <row r="1243" spans="1:63" x14ac:dyDescent="0.25">
      <c r="A1243">
        <v>14</v>
      </c>
      <c r="B1243" s="1">
        <v>14103</v>
      </c>
      <c r="C1243" t="s">
        <v>780</v>
      </c>
      <c r="D1243" t="s">
        <v>1984</v>
      </c>
      <c r="E1243">
        <v>2</v>
      </c>
      <c r="F1243" t="s">
        <v>13769</v>
      </c>
      <c r="G1243">
        <v>220104005</v>
      </c>
      <c r="H1243">
        <v>220104</v>
      </c>
      <c r="I1243" t="s">
        <v>13768</v>
      </c>
      <c r="J1243" t="s">
        <v>10393</v>
      </c>
      <c r="K1243">
        <v>2</v>
      </c>
      <c r="L1243">
        <v>0</v>
      </c>
      <c r="M1243">
        <v>0</v>
      </c>
      <c r="N1243">
        <v>18.3</v>
      </c>
      <c r="O1243">
        <v>0</v>
      </c>
      <c r="P1243">
        <v>1</v>
      </c>
      <c r="Q1243">
        <v>0</v>
      </c>
      <c r="R1243">
        <v>17.899999999999999</v>
      </c>
      <c r="S1243">
        <v>11.8</v>
      </c>
      <c r="T1243">
        <v>0</v>
      </c>
      <c r="U1243">
        <v>0</v>
      </c>
      <c r="V1243">
        <v>5.9</v>
      </c>
      <c r="W1243">
        <v>5.8</v>
      </c>
      <c r="X1243">
        <v>0</v>
      </c>
      <c r="Y1243">
        <v>0</v>
      </c>
      <c r="Z1243">
        <v>0</v>
      </c>
      <c r="AA1243">
        <v>0</v>
      </c>
      <c r="AB1243">
        <v>6.1</v>
      </c>
      <c r="AC1243">
        <v>1</v>
      </c>
      <c r="AD1243">
        <v>6</v>
      </c>
      <c r="AE1243">
        <v>5.9</v>
      </c>
      <c r="AF1243">
        <v>0</v>
      </c>
      <c r="AG1243">
        <v>5.9</v>
      </c>
      <c r="AH1243">
        <v>0</v>
      </c>
      <c r="AI1243">
        <v>11.7</v>
      </c>
      <c r="AJ1243">
        <v>0</v>
      </c>
      <c r="AK1243">
        <v>0</v>
      </c>
      <c r="AL1243">
        <v>0</v>
      </c>
      <c r="AM1243">
        <v>0</v>
      </c>
      <c r="AN1243">
        <v>0</v>
      </c>
      <c r="AO1243">
        <v>0</v>
      </c>
      <c r="AP1243">
        <v>1</v>
      </c>
      <c r="AQ1243">
        <v>11.9</v>
      </c>
      <c r="AR1243">
        <v>0</v>
      </c>
      <c r="AS1243">
        <v>0</v>
      </c>
      <c r="AT1243">
        <v>0</v>
      </c>
      <c r="AU1243">
        <v>5.9</v>
      </c>
      <c r="AV1243">
        <v>1</v>
      </c>
      <c r="AW1243">
        <v>0</v>
      </c>
      <c r="AX1243">
        <v>0</v>
      </c>
      <c r="AY1243">
        <v>0</v>
      </c>
      <c r="AZ1243">
        <v>0</v>
      </c>
      <c r="BA1243">
        <v>6.1</v>
      </c>
      <c r="BB1243">
        <v>0</v>
      </c>
      <c r="BC1243">
        <v>6</v>
      </c>
      <c r="BD1243">
        <v>6</v>
      </c>
      <c r="BE1243">
        <v>0</v>
      </c>
      <c r="BF1243">
        <v>5.9</v>
      </c>
      <c r="BG1243">
        <v>0</v>
      </c>
      <c r="BH1243">
        <v>0</v>
      </c>
      <c r="BI1243">
        <v>1</v>
      </c>
      <c r="BJ1243">
        <v>5.8</v>
      </c>
      <c r="BK1243">
        <v>0</v>
      </c>
    </row>
    <row r="1244" spans="1:63" x14ac:dyDescent="0.25">
      <c r="A1244">
        <v>14</v>
      </c>
      <c r="B1244" s="1">
        <v>14103</v>
      </c>
      <c r="C1244" t="s">
        <v>780</v>
      </c>
      <c r="D1244" t="s">
        <v>1984</v>
      </c>
      <c r="E1244">
        <v>3</v>
      </c>
      <c r="F1244" t="s">
        <v>13367</v>
      </c>
      <c r="G1244">
        <v>220104005</v>
      </c>
      <c r="H1244">
        <v>220104</v>
      </c>
      <c r="I1244" t="s">
        <v>13768</v>
      </c>
      <c r="J1244" t="s">
        <v>10393</v>
      </c>
      <c r="K1244">
        <v>3</v>
      </c>
      <c r="L1244">
        <v>0</v>
      </c>
      <c r="M1244">
        <v>0</v>
      </c>
      <c r="N1244">
        <v>18.3</v>
      </c>
      <c r="O1244">
        <v>0</v>
      </c>
      <c r="P1244">
        <v>1</v>
      </c>
      <c r="Q1244">
        <v>0</v>
      </c>
      <c r="R1244">
        <v>17.899999999999999</v>
      </c>
      <c r="S1244">
        <v>11.8</v>
      </c>
      <c r="T1244">
        <v>0</v>
      </c>
      <c r="U1244">
        <v>0</v>
      </c>
      <c r="V1244">
        <v>5.9</v>
      </c>
      <c r="W1244">
        <v>5.8</v>
      </c>
      <c r="X1244">
        <v>0</v>
      </c>
      <c r="Y1244">
        <v>0</v>
      </c>
      <c r="Z1244">
        <v>0</v>
      </c>
      <c r="AA1244">
        <v>0</v>
      </c>
      <c r="AB1244">
        <v>6.1</v>
      </c>
      <c r="AC1244">
        <v>1</v>
      </c>
      <c r="AD1244">
        <v>6</v>
      </c>
      <c r="AE1244">
        <v>5.9</v>
      </c>
      <c r="AF1244">
        <v>0</v>
      </c>
      <c r="AG1244">
        <v>0</v>
      </c>
      <c r="AH1244">
        <v>0</v>
      </c>
      <c r="AI1244">
        <v>11.7</v>
      </c>
      <c r="AJ1244">
        <v>0</v>
      </c>
      <c r="AK1244">
        <v>0</v>
      </c>
      <c r="AL1244">
        <v>0</v>
      </c>
      <c r="AM1244">
        <v>0</v>
      </c>
      <c r="AN1244">
        <v>0</v>
      </c>
      <c r="AO1244">
        <v>0</v>
      </c>
      <c r="AP1244">
        <v>1</v>
      </c>
      <c r="AQ1244">
        <v>11.9</v>
      </c>
      <c r="AR1244">
        <v>0</v>
      </c>
      <c r="AS1244">
        <v>0</v>
      </c>
      <c r="AT1244">
        <v>0</v>
      </c>
      <c r="AU1244">
        <v>5.9</v>
      </c>
      <c r="AV1244">
        <v>1</v>
      </c>
      <c r="AW1244">
        <v>0</v>
      </c>
      <c r="AX1244">
        <v>0</v>
      </c>
      <c r="AY1244">
        <v>0</v>
      </c>
      <c r="AZ1244">
        <v>0</v>
      </c>
      <c r="BA1244">
        <v>0</v>
      </c>
      <c r="BB1244">
        <v>0</v>
      </c>
      <c r="BC1244">
        <v>6</v>
      </c>
      <c r="BD1244">
        <v>0</v>
      </c>
      <c r="BE1244">
        <v>0</v>
      </c>
      <c r="BF1244">
        <v>5.9</v>
      </c>
      <c r="BG1244">
        <v>0</v>
      </c>
      <c r="BH1244">
        <v>0</v>
      </c>
      <c r="BI1244">
        <v>1</v>
      </c>
      <c r="BJ1244">
        <v>5.8</v>
      </c>
      <c r="BK1244">
        <v>0</v>
      </c>
    </row>
    <row r="1245" spans="1:63" x14ac:dyDescent="0.25">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1</v>
      </c>
      <c r="Q1245">
        <v>0</v>
      </c>
      <c r="R1245">
        <v>0</v>
      </c>
      <c r="S1245">
        <v>0</v>
      </c>
      <c r="T1245">
        <v>0</v>
      </c>
      <c r="U1245">
        <v>0</v>
      </c>
      <c r="V1245">
        <v>1</v>
      </c>
      <c r="W1245">
        <v>0</v>
      </c>
      <c r="X1245">
        <v>0</v>
      </c>
      <c r="Y1245">
        <v>0</v>
      </c>
      <c r="Z1245">
        <v>0</v>
      </c>
      <c r="AA1245">
        <v>0</v>
      </c>
      <c r="AB1245">
        <v>6.1</v>
      </c>
      <c r="AC1245">
        <v>1</v>
      </c>
      <c r="AD1245">
        <v>0</v>
      </c>
      <c r="AE1245">
        <v>0</v>
      </c>
      <c r="AF1245">
        <v>0</v>
      </c>
      <c r="AG1245">
        <v>5.9</v>
      </c>
      <c r="AH1245">
        <v>0</v>
      </c>
      <c r="AI1245">
        <v>1</v>
      </c>
      <c r="AJ1245">
        <v>0</v>
      </c>
      <c r="AK1245">
        <v>0</v>
      </c>
      <c r="AL1245">
        <v>0</v>
      </c>
      <c r="AM1245">
        <v>0</v>
      </c>
      <c r="AN1245">
        <v>0</v>
      </c>
      <c r="AO1245">
        <v>0</v>
      </c>
      <c r="AP1245">
        <v>1</v>
      </c>
      <c r="AQ1245">
        <v>0</v>
      </c>
      <c r="AR1245">
        <v>0</v>
      </c>
      <c r="AS1245">
        <v>0</v>
      </c>
      <c r="AT1245">
        <v>0</v>
      </c>
      <c r="AU1245">
        <v>0</v>
      </c>
      <c r="AV1245">
        <v>1</v>
      </c>
      <c r="AW1245">
        <v>0</v>
      </c>
      <c r="AX1245">
        <v>0</v>
      </c>
      <c r="AY1245">
        <v>0</v>
      </c>
      <c r="AZ1245">
        <v>0</v>
      </c>
      <c r="BA1245">
        <v>6.1</v>
      </c>
      <c r="BB1245">
        <v>0</v>
      </c>
      <c r="BC1245">
        <v>1</v>
      </c>
      <c r="BD1245">
        <v>6</v>
      </c>
      <c r="BE1245">
        <v>0</v>
      </c>
      <c r="BF1245">
        <v>0</v>
      </c>
      <c r="BG1245">
        <v>0</v>
      </c>
      <c r="BH1245">
        <v>0</v>
      </c>
      <c r="BI1245">
        <v>1</v>
      </c>
      <c r="BJ1245">
        <v>0</v>
      </c>
      <c r="BK1245">
        <v>0</v>
      </c>
    </row>
    <row r="1246" spans="1:63" x14ac:dyDescent="0.25">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4.9000000000000004</v>
      </c>
      <c r="Q1246">
        <v>0</v>
      </c>
      <c r="R1246">
        <v>0</v>
      </c>
      <c r="S1246">
        <v>0</v>
      </c>
      <c r="T1246">
        <v>4.9000000000000004</v>
      </c>
      <c r="U1246">
        <v>0</v>
      </c>
      <c r="V1246">
        <v>1</v>
      </c>
      <c r="W1246">
        <v>0</v>
      </c>
      <c r="X1246">
        <v>0</v>
      </c>
      <c r="Y1246">
        <v>0</v>
      </c>
      <c r="Z1246">
        <v>0</v>
      </c>
      <c r="AA1246">
        <v>0</v>
      </c>
      <c r="AB1246">
        <v>4.9000000000000004</v>
      </c>
      <c r="AC1246">
        <v>14.7</v>
      </c>
      <c r="AD1246">
        <v>0</v>
      </c>
      <c r="AE1246">
        <v>0</v>
      </c>
      <c r="AF1246">
        <v>4.9000000000000004</v>
      </c>
      <c r="AG1246">
        <v>4.9000000000000004</v>
      </c>
      <c r="AH1246">
        <v>0</v>
      </c>
      <c r="AI1246">
        <v>1</v>
      </c>
      <c r="AJ1246">
        <v>9.8000000000000007</v>
      </c>
      <c r="AK1246">
        <v>0</v>
      </c>
      <c r="AL1246">
        <v>0</v>
      </c>
      <c r="AM1246">
        <v>4.9000000000000004</v>
      </c>
      <c r="AN1246">
        <v>0</v>
      </c>
      <c r="AO1246">
        <v>0</v>
      </c>
      <c r="AP1246">
        <v>1</v>
      </c>
      <c r="AQ1246">
        <v>0</v>
      </c>
      <c r="AR1246">
        <v>4.5999999999999996</v>
      </c>
      <c r="AS1246">
        <v>0</v>
      </c>
      <c r="AT1246">
        <v>4.5</v>
      </c>
      <c r="AU1246">
        <v>4.5</v>
      </c>
      <c r="AV1246">
        <v>9</v>
      </c>
      <c r="AW1246">
        <v>0</v>
      </c>
      <c r="AX1246">
        <v>0</v>
      </c>
      <c r="AY1246">
        <v>9.8000000000000007</v>
      </c>
      <c r="AZ1246">
        <v>4.9000000000000004</v>
      </c>
      <c r="BA1246">
        <v>0</v>
      </c>
      <c r="BB1246">
        <v>0</v>
      </c>
      <c r="BC1246">
        <v>1</v>
      </c>
      <c r="BD1246">
        <v>0</v>
      </c>
      <c r="BE1246">
        <v>0</v>
      </c>
      <c r="BF1246">
        <v>0</v>
      </c>
      <c r="BG1246">
        <v>4.5</v>
      </c>
      <c r="BH1246">
        <v>0</v>
      </c>
      <c r="BI1246">
        <v>1</v>
      </c>
      <c r="BJ1246">
        <v>0</v>
      </c>
      <c r="BK1246">
        <v>4.5</v>
      </c>
    </row>
    <row r="1247" spans="1:63" x14ac:dyDescent="0.25">
      <c r="A1247">
        <v>14</v>
      </c>
      <c r="B1247" s="1">
        <v>14104</v>
      </c>
      <c r="C1247" t="s">
        <v>780</v>
      </c>
      <c r="D1247" t="s">
        <v>777</v>
      </c>
      <c r="E1247">
        <v>2</v>
      </c>
      <c r="F1247" t="s">
        <v>13769</v>
      </c>
      <c r="G1247">
        <v>220104005</v>
      </c>
      <c r="H1247">
        <v>220104</v>
      </c>
      <c r="I1247" t="s">
        <v>13768</v>
      </c>
      <c r="J1247" t="s">
        <v>10393</v>
      </c>
      <c r="K1247">
        <v>2</v>
      </c>
      <c r="L1247">
        <v>0</v>
      </c>
      <c r="M1247">
        <v>0</v>
      </c>
      <c r="N1247">
        <v>4.9000000000000004</v>
      </c>
      <c r="O1247">
        <v>19.600000000000001</v>
      </c>
      <c r="P1247">
        <v>4.9000000000000004</v>
      </c>
      <c r="Q1247">
        <v>0</v>
      </c>
      <c r="R1247">
        <v>4.5999999999999996</v>
      </c>
      <c r="S1247">
        <v>0</v>
      </c>
      <c r="T1247">
        <v>4.5</v>
      </c>
      <c r="U1247">
        <v>4.5</v>
      </c>
      <c r="V1247">
        <v>9</v>
      </c>
      <c r="W1247">
        <v>9</v>
      </c>
      <c r="X1247">
        <v>4.9000000000000004</v>
      </c>
      <c r="Y1247">
        <v>4.9000000000000004</v>
      </c>
      <c r="Z1247">
        <v>9.8000000000000007</v>
      </c>
      <c r="AA1247">
        <v>14.7</v>
      </c>
      <c r="AB1247">
        <v>4.9000000000000004</v>
      </c>
      <c r="AC1247">
        <v>14.7</v>
      </c>
      <c r="AD1247">
        <v>4.9000000000000004</v>
      </c>
      <c r="AE1247">
        <v>0</v>
      </c>
      <c r="AF1247">
        <v>13.6</v>
      </c>
      <c r="AG1247">
        <v>9.1</v>
      </c>
      <c r="AH1247">
        <v>4.5</v>
      </c>
      <c r="AI1247">
        <v>4.5</v>
      </c>
      <c r="AJ1247">
        <v>13.5</v>
      </c>
      <c r="AK1247">
        <v>0</v>
      </c>
      <c r="AL1247">
        <v>0</v>
      </c>
      <c r="AM1247">
        <v>14.7</v>
      </c>
      <c r="AN1247">
        <v>4.9000000000000004</v>
      </c>
      <c r="AO1247">
        <v>0</v>
      </c>
      <c r="AP1247">
        <v>19.600000000000001</v>
      </c>
      <c r="AQ1247">
        <v>4.9000000000000004</v>
      </c>
      <c r="AR1247">
        <v>9.1</v>
      </c>
      <c r="AS1247">
        <v>4.5</v>
      </c>
      <c r="AT1247">
        <v>9.1</v>
      </c>
      <c r="AU1247">
        <v>13.6</v>
      </c>
      <c r="AV1247">
        <v>13.6</v>
      </c>
      <c r="AW1247">
        <v>9</v>
      </c>
      <c r="AX1247">
        <v>9.6999999999999993</v>
      </c>
      <c r="AY1247">
        <v>9.8000000000000007</v>
      </c>
      <c r="AZ1247">
        <v>4.9000000000000004</v>
      </c>
      <c r="BA1247">
        <v>4.9000000000000004</v>
      </c>
      <c r="BB1247">
        <v>9.8000000000000007</v>
      </c>
      <c r="BC1247">
        <v>4.9000000000000004</v>
      </c>
      <c r="BD1247">
        <v>14.7</v>
      </c>
      <c r="BE1247">
        <v>0</v>
      </c>
      <c r="BF1247">
        <v>0</v>
      </c>
      <c r="BG1247">
        <v>9.1</v>
      </c>
      <c r="BH1247">
        <v>4.5</v>
      </c>
      <c r="BI1247">
        <v>1</v>
      </c>
      <c r="BJ1247">
        <v>4.5</v>
      </c>
      <c r="BK1247">
        <v>4.5</v>
      </c>
    </row>
    <row r="1248" spans="1:63" x14ac:dyDescent="0.25">
      <c r="A1248">
        <v>14</v>
      </c>
      <c r="B1248" s="1">
        <v>14104</v>
      </c>
      <c r="C1248" t="s">
        <v>780</v>
      </c>
      <c r="D1248" t="s">
        <v>777</v>
      </c>
      <c r="E1248">
        <v>3</v>
      </c>
      <c r="F1248" t="s">
        <v>13367</v>
      </c>
      <c r="G1248">
        <v>220104005</v>
      </c>
      <c r="H1248">
        <v>220104</v>
      </c>
      <c r="I1248" t="s">
        <v>13768</v>
      </c>
      <c r="J1248" t="s">
        <v>10393</v>
      </c>
      <c r="K1248">
        <v>3</v>
      </c>
      <c r="L1248">
        <v>0</v>
      </c>
      <c r="M1248">
        <v>0</v>
      </c>
      <c r="N1248">
        <v>4.9000000000000004</v>
      </c>
      <c r="O1248">
        <v>19.600000000000001</v>
      </c>
      <c r="P1248">
        <v>1</v>
      </c>
      <c r="Q1248">
        <v>0</v>
      </c>
      <c r="R1248">
        <v>4.5999999999999996</v>
      </c>
      <c r="S1248">
        <v>0</v>
      </c>
      <c r="T1248">
        <v>0</v>
      </c>
      <c r="U1248">
        <v>4.5</v>
      </c>
      <c r="V1248">
        <v>9</v>
      </c>
      <c r="W1248">
        <v>9</v>
      </c>
      <c r="X1248">
        <v>4.9000000000000004</v>
      </c>
      <c r="Y1248">
        <v>4.9000000000000004</v>
      </c>
      <c r="Z1248">
        <v>9.8000000000000007</v>
      </c>
      <c r="AA1248">
        <v>14.7</v>
      </c>
      <c r="AB1248">
        <v>0</v>
      </c>
      <c r="AC1248">
        <v>1</v>
      </c>
      <c r="AD1248">
        <v>4.9000000000000004</v>
      </c>
      <c r="AE1248">
        <v>0</v>
      </c>
      <c r="AF1248">
        <v>9.1</v>
      </c>
      <c r="AG1248">
        <v>4.5</v>
      </c>
      <c r="AH1248">
        <v>4.5</v>
      </c>
      <c r="AI1248">
        <v>4.5</v>
      </c>
      <c r="AJ1248">
        <v>4.5</v>
      </c>
      <c r="AK1248">
        <v>0</v>
      </c>
      <c r="AL1248">
        <v>0</v>
      </c>
      <c r="AM1248">
        <v>9.8000000000000007</v>
      </c>
      <c r="AN1248">
        <v>4.9000000000000004</v>
      </c>
      <c r="AO1248">
        <v>0</v>
      </c>
      <c r="AP1248">
        <v>19.600000000000001</v>
      </c>
      <c r="AQ1248">
        <v>4.9000000000000004</v>
      </c>
      <c r="AR1248">
        <v>4.5999999999999996</v>
      </c>
      <c r="AS1248">
        <v>4.5</v>
      </c>
      <c r="AT1248">
        <v>4.5</v>
      </c>
      <c r="AU1248">
        <v>9.1</v>
      </c>
      <c r="AV1248">
        <v>4.5</v>
      </c>
      <c r="AW1248">
        <v>9</v>
      </c>
      <c r="AX1248">
        <v>9.6999999999999993</v>
      </c>
      <c r="AY1248">
        <v>0</v>
      </c>
      <c r="AZ1248">
        <v>0</v>
      </c>
      <c r="BA1248">
        <v>4.9000000000000004</v>
      </c>
      <c r="BB1248">
        <v>9.8000000000000007</v>
      </c>
      <c r="BC1248">
        <v>4.9000000000000004</v>
      </c>
      <c r="BD1248">
        <v>14.7</v>
      </c>
      <c r="BE1248">
        <v>0</v>
      </c>
      <c r="BF1248">
        <v>0</v>
      </c>
      <c r="BG1248">
        <v>4.5</v>
      </c>
      <c r="BH1248">
        <v>4.5</v>
      </c>
      <c r="BI1248">
        <v>1</v>
      </c>
      <c r="BJ1248">
        <v>4.5</v>
      </c>
      <c r="BK1248">
        <v>0</v>
      </c>
    </row>
    <row r="1249" spans="1:63" x14ac:dyDescent="0.25">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4.9000000000000004</v>
      </c>
      <c r="Q1249">
        <v>0</v>
      </c>
      <c r="R1249">
        <v>0</v>
      </c>
      <c r="S1249">
        <v>0</v>
      </c>
      <c r="T1249">
        <v>4.5</v>
      </c>
      <c r="U1249">
        <v>0</v>
      </c>
      <c r="V1249">
        <v>1</v>
      </c>
      <c r="W1249">
        <v>0</v>
      </c>
      <c r="X1249">
        <v>0</v>
      </c>
      <c r="Y1249">
        <v>0</v>
      </c>
      <c r="Z1249">
        <v>0</v>
      </c>
      <c r="AA1249">
        <v>0</v>
      </c>
      <c r="AB1249">
        <v>4.9000000000000004</v>
      </c>
      <c r="AC1249">
        <v>14.7</v>
      </c>
      <c r="AD1249">
        <v>0</v>
      </c>
      <c r="AE1249">
        <v>0</v>
      </c>
      <c r="AF1249">
        <v>4.5</v>
      </c>
      <c r="AG1249">
        <v>4.5</v>
      </c>
      <c r="AH1249">
        <v>0</v>
      </c>
      <c r="AI1249">
        <v>1</v>
      </c>
      <c r="AJ1249">
        <v>9</v>
      </c>
      <c r="AK1249">
        <v>0</v>
      </c>
      <c r="AL1249">
        <v>0</v>
      </c>
      <c r="AM1249">
        <v>4.9000000000000004</v>
      </c>
      <c r="AN1249">
        <v>0</v>
      </c>
      <c r="AO1249">
        <v>0</v>
      </c>
      <c r="AP1249">
        <v>1</v>
      </c>
      <c r="AQ1249">
        <v>0</v>
      </c>
      <c r="AR1249">
        <v>4.5999999999999996</v>
      </c>
      <c r="AS1249">
        <v>0</v>
      </c>
      <c r="AT1249">
        <v>4.5</v>
      </c>
      <c r="AU1249">
        <v>4.5</v>
      </c>
      <c r="AV1249">
        <v>9</v>
      </c>
      <c r="AW1249">
        <v>0</v>
      </c>
      <c r="AX1249">
        <v>0</v>
      </c>
      <c r="AY1249">
        <v>9.8000000000000007</v>
      </c>
      <c r="AZ1249">
        <v>4.9000000000000004</v>
      </c>
      <c r="BA1249">
        <v>0</v>
      </c>
      <c r="BB1249">
        <v>0</v>
      </c>
      <c r="BC1249">
        <v>1</v>
      </c>
      <c r="BD1249">
        <v>0</v>
      </c>
      <c r="BE1249">
        <v>0</v>
      </c>
      <c r="BF1249">
        <v>0</v>
      </c>
      <c r="BG1249">
        <v>4.5</v>
      </c>
      <c r="BH1249">
        <v>0</v>
      </c>
      <c r="BI1249">
        <v>1</v>
      </c>
      <c r="BJ1249">
        <v>0</v>
      </c>
      <c r="BK1249">
        <v>4.5</v>
      </c>
    </row>
    <row r="1250" spans="1:63" x14ac:dyDescent="0.25">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1</v>
      </c>
      <c r="Q1250">
        <v>0</v>
      </c>
      <c r="R1250">
        <v>0</v>
      </c>
      <c r="S1250">
        <v>0</v>
      </c>
      <c r="T1250">
        <v>0</v>
      </c>
      <c r="U1250">
        <v>0</v>
      </c>
      <c r="V1250">
        <v>1</v>
      </c>
      <c r="W1250">
        <v>0</v>
      </c>
      <c r="X1250">
        <v>0</v>
      </c>
      <c r="Y1250">
        <v>0</v>
      </c>
      <c r="Z1250">
        <v>0</v>
      </c>
      <c r="AA1250">
        <v>0</v>
      </c>
      <c r="AB1250">
        <v>0</v>
      </c>
      <c r="AC1250">
        <v>1</v>
      </c>
      <c r="AD1250">
        <v>0</v>
      </c>
      <c r="AE1250">
        <v>0</v>
      </c>
      <c r="AF1250">
        <v>0</v>
      </c>
      <c r="AG1250">
        <v>0</v>
      </c>
      <c r="AH1250">
        <v>0</v>
      </c>
      <c r="AI1250">
        <v>1</v>
      </c>
      <c r="AJ1250">
        <v>0.7</v>
      </c>
      <c r="AK1250">
        <v>0</v>
      </c>
      <c r="AL1250">
        <v>0</v>
      </c>
      <c r="AM1250">
        <v>0</v>
      </c>
      <c r="AN1250">
        <v>0</v>
      </c>
      <c r="AO1250">
        <v>0</v>
      </c>
      <c r="AP1250">
        <v>1</v>
      </c>
      <c r="AQ1250">
        <v>0</v>
      </c>
      <c r="AR1250">
        <v>0</v>
      </c>
      <c r="AS1250">
        <v>0</v>
      </c>
      <c r="AT1250">
        <v>0</v>
      </c>
      <c r="AU1250">
        <v>0</v>
      </c>
      <c r="AV1250">
        <v>1</v>
      </c>
      <c r="AW1250">
        <v>0</v>
      </c>
      <c r="AX1250">
        <v>0</v>
      </c>
      <c r="AY1250">
        <v>0</v>
      </c>
      <c r="AZ1250">
        <v>0</v>
      </c>
      <c r="BA1250">
        <v>0</v>
      </c>
      <c r="BB1250">
        <v>0</v>
      </c>
      <c r="BC1250">
        <v>1</v>
      </c>
      <c r="BD1250">
        <v>0</v>
      </c>
      <c r="BE1250">
        <v>0</v>
      </c>
      <c r="BF1250">
        <v>14.8</v>
      </c>
      <c r="BG1250">
        <v>0</v>
      </c>
      <c r="BH1250">
        <v>0</v>
      </c>
      <c r="BI1250">
        <v>1</v>
      </c>
      <c r="BJ1250">
        <v>15.2</v>
      </c>
      <c r="BK1250">
        <v>0</v>
      </c>
    </row>
    <row r="1251" spans="1:63" x14ac:dyDescent="0.25">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1</v>
      </c>
      <c r="Q1251">
        <v>0</v>
      </c>
      <c r="R1251">
        <v>14.6</v>
      </c>
      <c r="S1251">
        <v>0</v>
      </c>
      <c r="T1251">
        <v>0</v>
      </c>
      <c r="U1251">
        <v>14.9</v>
      </c>
      <c r="V1251">
        <v>15</v>
      </c>
      <c r="W1251">
        <v>15.1</v>
      </c>
      <c r="X1251">
        <v>0</v>
      </c>
      <c r="Y1251">
        <v>0</v>
      </c>
      <c r="Z1251">
        <v>0</v>
      </c>
      <c r="AA1251">
        <v>0</v>
      </c>
      <c r="AB1251">
        <v>0</v>
      </c>
      <c r="AC1251">
        <v>1</v>
      </c>
      <c r="AD1251">
        <v>0</v>
      </c>
      <c r="AE1251">
        <v>14.6</v>
      </c>
      <c r="AF1251">
        <v>0</v>
      </c>
      <c r="AG1251">
        <v>0</v>
      </c>
      <c r="AH1251">
        <v>0</v>
      </c>
      <c r="AI1251">
        <v>1</v>
      </c>
      <c r="AJ1251">
        <v>0</v>
      </c>
      <c r="AK1251">
        <v>0</v>
      </c>
      <c r="AL1251">
        <v>0</v>
      </c>
      <c r="AM1251">
        <v>13.7</v>
      </c>
      <c r="AN1251">
        <v>0</v>
      </c>
      <c r="AO1251">
        <v>0</v>
      </c>
      <c r="AP1251">
        <v>1</v>
      </c>
      <c r="AQ1251">
        <v>0</v>
      </c>
      <c r="AR1251">
        <v>0</v>
      </c>
      <c r="AS1251">
        <v>14.8</v>
      </c>
      <c r="AT1251">
        <v>0</v>
      </c>
      <c r="AU1251">
        <v>0</v>
      </c>
      <c r="AV1251">
        <v>1</v>
      </c>
      <c r="AW1251">
        <v>0</v>
      </c>
      <c r="AX1251">
        <v>27.1</v>
      </c>
      <c r="AY1251">
        <v>27.3</v>
      </c>
      <c r="AZ1251">
        <v>0</v>
      </c>
      <c r="BA1251">
        <v>0</v>
      </c>
      <c r="BB1251">
        <v>0</v>
      </c>
      <c r="BC1251">
        <v>1</v>
      </c>
      <c r="BD1251">
        <v>0</v>
      </c>
      <c r="BE1251">
        <v>0</v>
      </c>
      <c r="BF1251">
        <v>29.6</v>
      </c>
      <c r="BG1251">
        <v>0</v>
      </c>
      <c r="BH1251">
        <v>0</v>
      </c>
      <c r="BI1251">
        <v>1</v>
      </c>
      <c r="BJ1251">
        <v>15.2</v>
      </c>
      <c r="BK1251">
        <v>0</v>
      </c>
    </row>
    <row r="1252" spans="1:63" x14ac:dyDescent="0.25">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1</v>
      </c>
      <c r="Q1252">
        <v>0</v>
      </c>
      <c r="R1252">
        <v>14.6</v>
      </c>
      <c r="S1252">
        <v>0</v>
      </c>
      <c r="T1252">
        <v>0</v>
      </c>
      <c r="U1252">
        <v>14.9</v>
      </c>
      <c r="V1252">
        <v>15</v>
      </c>
      <c r="W1252">
        <v>15.1</v>
      </c>
      <c r="X1252">
        <v>0</v>
      </c>
      <c r="Y1252">
        <v>0</v>
      </c>
      <c r="Z1252">
        <v>0</v>
      </c>
      <c r="AA1252">
        <v>0</v>
      </c>
      <c r="AB1252">
        <v>0</v>
      </c>
      <c r="AC1252">
        <v>1</v>
      </c>
      <c r="AD1252">
        <v>0</v>
      </c>
      <c r="AE1252">
        <v>14.6</v>
      </c>
      <c r="AF1252">
        <v>0</v>
      </c>
      <c r="AG1252">
        <v>0</v>
      </c>
      <c r="AH1252">
        <v>0</v>
      </c>
      <c r="AI1252">
        <v>1</v>
      </c>
      <c r="AJ1252">
        <v>0</v>
      </c>
      <c r="AK1252">
        <v>0</v>
      </c>
      <c r="AL1252">
        <v>0</v>
      </c>
      <c r="AM1252">
        <v>13.7</v>
      </c>
      <c r="AN1252">
        <v>0</v>
      </c>
      <c r="AO1252">
        <v>0</v>
      </c>
      <c r="AP1252">
        <v>1</v>
      </c>
      <c r="AQ1252">
        <v>0</v>
      </c>
      <c r="AR1252">
        <v>0</v>
      </c>
      <c r="AS1252">
        <v>14.8</v>
      </c>
      <c r="AT1252">
        <v>0</v>
      </c>
      <c r="AU1252">
        <v>0</v>
      </c>
      <c r="AV1252">
        <v>1</v>
      </c>
      <c r="AW1252">
        <v>0</v>
      </c>
      <c r="AX1252">
        <v>27.1</v>
      </c>
      <c r="AY1252">
        <v>27.3</v>
      </c>
      <c r="AZ1252">
        <v>0</v>
      </c>
      <c r="BA1252">
        <v>0</v>
      </c>
      <c r="BB1252">
        <v>0</v>
      </c>
      <c r="BC1252">
        <v>1</v>
      </c>
      <c r="BD1252">
        <v>0</v>
      </c>
      <c r="BE1252">
        <v>0</v>
      </c>
      <c r="BF1252">
        <v>14.8</v>
      </c>
      <c r="BG1252">
        <v>0</v>
      </c>
      <c r="BH1252">
        <v>0</v>
      </c>
      <c r="BI1252">
        <v>1</v>
      </c>
      <c r="BJ1252">
        <v>0</v>
      </c>
      <c r="BK1252">
        <v>0</v>
      </c>
    </row>
    <row r="1253" spans="1:63" x14ac:dyDescent="0.25">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1</v>
      </c>
      <c r="Q1253">
        <v>0</v>
      </c>
      <c r="R1253">
        <v>0</v>
      </c>
      <c r="S1253">
        <v>0</v>
      </c>
      <c r="T1253">
        <v>0</v>
      </c>
      <c r="U1253">
        <v>0</v>
      </c>
      <c r="V1253">
        <v>1</v>
      </c>
      <c r="W1253">
        <v>0</v>
      </c>
      <c r="X1253">
        <v>0</v>
      </c>
      <c r="Y1253">
        <v>0</v>
      </c>
      <c r="Z1253">
        <v>0</v>
      </c>
      <c r="AA1253">
        <v>0</v>
      </c>
      <c r="AB1253">
        <v>0</v>
      </c>
      <c r="AC1253">
        <v>1</v>
      </c>
      <c r="AD1253">
        <v>0</v>
      </c>
      <c r="AE1253">
        <v>0</v>
      </c>
      <c r="AF1253">
        <v>0</v>
      </c>
      <c r="AG1253">
        <v>0</v>
      </c>
      <c r="AH1253">
        <v>0</v>
      </c>
      <c r="AI1253">
        <v>1</v>
      </c>
      <c r="AJ1253">
        <v>0</v>
      </c>
      <c r="AK1253">
        <v>0</v>
      </c>
      <c r="AL1253">
        <v>0</v>
      </c>
      <c r="AM1253">
        <v>0</v>
      </c>
      <c r="AN1253">
        <v>0</v>
      </c>
      <c r="AO1253">
        <v>0</v>
      </c>
      <c r="AP1253">
        <v>1</v>
      </c>
      <c r="AQ1253">
        <v>0</v>
      </c>
      <c r="AR1253">
        <v>0</v>
      </c>
      <c r="AS1253">
        <v>0</v>
      </c>
      <c r="AT1253">
        <v>0</v>
      </c>
      <c r="AU1253">
        <v>0</v>
      </c>
      <c r="AV1253">
        <v>1</v>
      </c>
      <c r="AW1253">
        <v>0</v>
      </c>
      <c r="AX1253">
        <v>0</v>
      </c>
      <c r="AY1253">
        <v>0</v>
      </c>
      <c r="AZ1253">
        <v>0</v>
      </c>
      <c r="BA1253">
        <v>0</v>
      </c>
      <c r="BB1253">
        <v>0</v>
      </c>
      <c r="BC1253">
        <v>1</v>
      </c>
      <c r="BD1253">
        <v>0</v>
      </c>
      <c r="BE1253">
        <v>0</v>
      </c>
      <c r="BF1253">
        <v>14.8</v>
      </c>
      <c r="BG1253">
        <v>0</v>
      </c>
      <c r="BH1253">
        <v>0</v>
      </c>
      <c r="BI1253">
        <v>1</v>
      </c>
      <c r="BJ1253">
        <v>15.2</v>
      </c>
      <c r="BK1253">
        <v>0</v>
      </c>
    </row>
    <row r="1254" spans="1:63" x14ac:dyDescent="0.25">
      <c r="A1254">
        <v>14</v>
      </c>
      <c r="B1254" s="1">
        <v>14106</v>
      </c>
      <c r="C1254" t="s">
        <v>780</v>
      </c>
      <c r="D1254" t="s">
        <v>1992</v>
      </c>
      <c r="E1254">
        <v>1</v>
      </c>
      <c r="F1254" t="s">
        <v>13767</v>
      </c>
      <c r="G1254">
        <v>220104005</v>
      </c>
      <c r="H1254">
        <v>220104</v>
      </c>
      <c r="I1254" t="s">
        <v>13768</v>
      </c>
      <c r="J1254" t="s">
        <v>10393</v>
      </c>
      <c r="K1254">
        <v>1</v>
      </c>
      <c r="L1254">
        <v>0</v>
      </c>
      <c r="M1254">
        <v>0</v>
      </c>
      <c r="N1254">
        <v>4.8</v>
      </c>
      <c r="O1254">
        <v>0</v>
      </c>
      <c r="P1254">
        <v>4.7</v>
      </c>
      <c r="Q1254">
        <v>0</v>
      </c>
      <c r="R1254">
        <v>4.5999999999999996</v>
      </c>
      <c r="S1254">
        <v>0</v>
      </c>
      <c r="T1254">
        <v>0</v>
      </c>
      <c r="U1254">
        <v>0</v>
      </c>
      <c r="V1254">
        <v>1</v>
      </c>
      <c r="W1254">
        <v>0</v>
      </c>
      <c r="X1254">
        <v>0</v>
      </c>
      <c r="Y1254">
        <v>0</v>
      </c>
      <c r="Z1254">
        <v>4.9000000000000004</v>
      </c>
      <c r="AA1254">
        <v>0</v>
      </c>
      <c r="AB1254">
        <v>0</v>
      </c>
      <c r="AC1254">
        <v>1</v>
      </c>
      <c r="AD1254">
        <v>0</v>
      </c>
      <c r="AE1254">
        <v>0</v>
      </c>
      <c r="AF1254">
        <v>0</v>
      </c>
      <c r="AG1254">
        <v>0</v>
      </c>
      <c r="AH1254">
        <v>0</v>
      </c>
      <c r="AI1254">
        <v>1</v>
      </c>
      <c r="AJ1254">
        <v>0</v>
      </c>
      <c r="AK1254">
        <v>0</v>
      </c>
      <c r="AL1254">
        <v>0</v>
      </c>
      <c r="AM1254">
        <v>4.9000000000000004</v>
      </c>
      <c r="AN1254">
        <v>4.8</v>
      </c>
      <c r="AO1254">
        <v>0</v>
      </c>
      <c r="AP1254">
        <v>1</v>
      </c>
      <c r="AQ1254">
        <v>0</v>
      </c>
      <c r="AR1254">
        <v>0</v>
      </c>
      <c r="AS1254">
        <v>0</v>
      </c>
      <c r="AT1254">
        <v>0</v>
      </c>
      <c r="AU1254">
        <v>0</v>
      </c>
      <c r="AV1254">
        <v>1</v>
      </c>
      <c r="AW1254">
        <v>0</v>
      </c>
      <c r="AX1254">
        <v>0</v>
      </c>
      <c r="AY1254">
        <v>0</v>
      </c>
      <c r="AZ1254">
        <v>4.9000000000000004</v>
      </c>
      <c r="BA1254">
        <v>0</v>
      </c>
      <c r="BB1254">
        <v>0</v>
      </c>
      <c r="BC1254">
        <v>1</v>
      </c>
      <c r="BD1254">
        <v>0</v>
      </c>
      <c r="BE1254">
        <v>0</v>
      </c>
      <c r="BF1254">
        <v>0</v>
      </c>
      <c r="BG1254">
        <v>0</v>
      </c>
      <c r="BH1254">
        <v>0</v>
      </c>
      <c r="BI1254">
        <v>1</v>
      </c>
      <c r="BJ1254">
        <v>0</v>
      </c>
      <c r="BK1254">
        <v>0</v>
      </c>
    </row>
    <row r="1255" spans="1:63" x14ac:dyDescent="0.25">
      <c r="A1255">
        <v>14</v>
      </c>
      <c r="B1255" s="1">
        <v>14106</v>
      </c>
      <c r="C1255" t="s">
        <v>780</v>
      </c>
      <c r="D1255" t="s">
        <v>1992</v>
      </c>
      <c r="E1255">
        <v>2</v>
      </c>
      <c r="F1255" t="s">
        <v>13769</v>
      </c>
      <c r="G1255">
        <v>220104005</v>
      </c>
      <c r="H1255">
        <v>220104</v>
      </c>
      <c r="I1255" t="s">
        <v>13768</v>
      </c>
      <c r="J1255" t="s">
        <v>10393</v>
      </c>
      <c r="K1255">
        <v>2</v>
      </c>
      <c r="L1255">
        <v>4.9000000000000004</v>
      </c>
      <c r="M1255">
        <v>0</v>
      </c>
      <c r="N1255">
        <v>4.8</v>
      </c>
      <c r="O1255">
        <v>4.8</v>
      </c>
      <c r="P1255">
        <v>9.4</v>
      </c>
      <c r="Q1255">
        <v>4.5999999999999996</v>
      </c>
      <c r="R1255">
        <v>10.9</v>
      </c>
      <c r="S1255">
        <v>0</v>
      </c>
      <c r="T1255">
        <v>11</v>
      </c>
      <c r="U1255">
        <v>0</v>
      </c>
      <c r="V1255">
        <v>11.1</v>
      </c>
      <c r="W1255">
        <v>16.7</v>
      </c>
      <c r="X1255">
        <v>8.6</v>
      </c>
      <c r="Y1255">
        <v>0</v>
      </c>
      <c r="Z1255">
        <v>9.8000000000000007</v>
      </c>
      <c r="AA1255">
        <v>0</v>
      </c>
      <c r="AB1255">
        <v>0</v>
      </c>
      <c r="AC1255">
        <v>1</v>
      </c>
      <c r="AD1255">
        <v>4.5999999999999996</v>
      </c>
      <c r="AE1255">
        <v>5.5</v>
      </c>
      <c r="AF1255">
        <v>0</v>
      </c>
      <c r="AG1255">
        <v>11</v>
      </c>
      <c r="AH1255">
        <v>11</v>
      </c>
      <c r="AI1255">
        <v>1</v>
      </c>
      <c r="AJ1255">
        <v>5.6</v>
      </c>
      <c r="AK1255">
        <v>4.3</v>
      </c>
      <c r="AL1255">
        <v>9.9</v>
      </c>
      <c r="AM1255">
        <v>4.9000000000000004</v>
      </c>
      <c r="AN1255">
        <v>4.8</v>
      </c>
      <c r="AO1255">
        <v>0</v>
      </c>
      <c r="AP1255">
        <v>1</v>
      </c>
      <c r="AQ1255">
        <v>0</v>
      </c>
      <c r="AR1255">
        <v>5.5</v>
      </c>
      <c r="AS1255">
        <v>5.5</v>
      </c>
      <c r="AT1255">
        <v>16.5</v>
      </c>
      <c r="AU1255">
        <v>16.600000000000001</v>
      </c>
      <c r="AV1255">
        <v>11.1</v>
      </c>
      <c r="AW1255">
        <v>5.6</v>
      </c>
      <c r="AX1255">
        <v>4.3</v>
      </c>
      <c r="AY1255">
        <v>4.9000000000000004</v>
      </c>
      <c r="AZ1255">
        <v>4.9000000000000004</v>
      </c>
      <c r="BA1255">
        <v>4.8</v>
      </c>
      <c r="BB1255">
        <v>4.8</v>
      </c>
      <c r="BC1255">
        <v>1</v>
      </c>
      <c r="BD1255">
        <v>0</v>
      </c>
      <c r="BE1255">
        <v>0</v>
      </c>
      <c r="BF1255">
        <v>5.5</v>
      </c>
      <c r="BG1255">
        <v>0</v>
      </c>
      <c r="BH1255">
        <v>11.1</v>
      </c>
      <c r="BI1255">
        <v>5.6</v>
      </c>
      <c r="BJ1255">
        <v>5.6</v>
      </c>
      <c r="BK1255">
        <v>11</v>
      </c>
    </row>
    <row r="1256" spans="1:63" x14ac:dyDescent="0.25">
      <c r="A1256">
        <v>14</v>
      </c>
      <c r="B1256" s="1">
        <v>14106</v>
      </c>
      <c r="C1256" t="s">
        <v>780</v>
      </c>
      <c r="D1256" t="s">
        <v>1992</v>
      </c>
      <c r="E1256">
        <v>3</v>
      </c>
      <c r="F1256" t="s">
        <v>13367</v>
      </c>
      <c r="G1256">
        <v>220104005</v>
      </c>
      <c r="H1256">
        <v>220104</v>
      </c>
      <c r="I1256" t="s">
        <v>13768</v>
      </c>
      <c r="J1256" t="s">
        <v>10393</v>
      </c>
      <c r="K1256">
        <v>3</v>
      </c>
      <c r="L1256">
        <v>4.9000000000000004</v>
      </c>
      <c r="M1256">
        <v>0</v>
      </c>
      <c r="N1256">
        <v>0</v>
      </c>
      <c r="O1256">
        <v>4.8</v>
      </c>
      <c r="P1256">
        <v>4.7</v>
      </c>
      <c r="Q1256">
        <v>4.5999999999999996</v>
      </c>
      <c r="R1256">
        <v>5.5</v>
      </c>
      <c r="S1256">
        <v>0</v>
      </c>
      <c r="T1256">
        <v>11</v>
      </c>
      <c r="U1256">
        <v>0</v>
      </c>
      <c r="V1256">
        <v>11.1</v>
      </c>
      <c r="W1256">
        <v>16.7</v>
      </c>
      <c r="X1256">
        <v>8.6</v>
      </c>
      <c r="Y1256">
        <v>0</v>
      </c>
      <c r="Z1256">
        <v>4.9000000000000004</v>
      </c>
      <c r="AA1256">
        <v>0</v>
      </c>
      <c r="AB1256">
        <v>0</v>
      </c>
      <c r="AC1256">
        <v>1</v>
      </c>
      <c r="AD1256">
        <v>4.5999999999999996</v>
      </c>
      <c r="AE1256">
        <v>5.5</v>
      </c>
      <c r="AF1256">
        <v>0</v>
      </c>
      <c r="AG1256">
        <v>11</v>
      </c>
      <c r="AH1256">
        <v>11</v>
      </c>
      <c r="AI1256">
        <v>1</v>
      </c>
      <c r="AJ1256">
        <v>5.6</v>
      </c>
      <c r="AK1256">
        <v>4.3</v>
      </c>
      <c r="AL1256">
        <v>9.9</v>
      </c>
      <c r="AM1256">
        <v>0</v>
      </c>
      <c r="AN1256">
        <v>0</v>
      </c>
      <c r="AO1256">
        <v>0</v>
      </c>
      <c r="AP1256">
        <v>1</v>
      </c>
      <c r="AQ1256">
        <v>0</v>
      </c>
      <c r="AR1256">
        <v>5.5</v>
      </c>
      <c r="AS1256">
        <v>5.5</v>
      </c>
      <c r="AT1256">
        <v>16.5</v>
      </c>
      <c r="AU1256">
        <v>16.600000000000001</v>
      </c>
      <c r="AV1256">
        <v>11.1</v>
      </c>
      <c r="AW1256">
        <v>5.6</v>
      </c>
      <c r="AX1256">
        <v>4.3</v>
      </c>
      <c r="AY1256">
        <v>4.9000000000000004</v>
      </c>
      <c r="AZ1256">
        <v>0</v>
      </c>
      <c r="BA1256">
        <v>4.8</v>
      </c>
      <c r="BB1256">
        <v>4.8</v>
      </c>
      <c r="BC1256">
        <v>1</v>
      </c>
      <c r="BD1256">
        <v>0</v>
      </c>
      <c r="BE1256">
        <v>0</v>
      </c>
      <c r="BF1256">
        <v>5.5</v>
      </c>
      <c r="BG1256">
        <v>0</v>
      </c>
      <c r="BH1256">
        <v>11.1</v>
      </c>
      <c r="BI1256">
        <v>5.6</v>
      </c>
      <c r="BJ1256">
        <v>5.6</v>
      </c>
      <c r="BK1256">
        <v>11</v>
      </c>
    </row>
    <row r="1257" spans="1:63" x14ac:dyDescent="0.25">
      <c r="A1257">
        <v>14</v>
      </c>
      <c r="B1257" s="1">
        <v>14106</v>
      </c>
      <c r="C1257" t="s">
        <v>780</v>
      </c>
      <c r="D1257" t="s">
        <v>1992</v>
      </c>
      <c r="E1257">
        <v>4</v>
      </c>
      <c r="F1257" t="s">
        <v>13369</v>
      </c>
      <c r="G1257">
        <v>220104005</v>
      </c>
      <c r="H1257">
        <v>220104</v>
      </c>
      <c r="I1257" t="s">
        <v>13768</v>
      </c>
      <c r="J1257" t="s">
        <v>10393</v>
      </c>
      <c r="K1257">
        <v>4</v>
      </c>
      <c r="L1257">
        <v>0</v>
      </c>
      <c r="M1257">
        <v>0</v>
      </c>
      <c r="N1257">
        <v>4.8</v>
      </c>
      <c r="O1257">
        <v>0</v>
      </c>
      <c r="P1257">
        <v>4.7</v>
      </c>
      <c r="Q1257">
        <v>0</v>
      </c>
      <c r="R1257">
        <v>5.5</v>
      </c>
      <c r="S1257">
        <v>0</v>
      </c>
      <c r="T1257">
        <v>0</v>
      </c>
      <c r="U1257">
        <v>0</v>
      </c>
      <c r="V1257">
        <v>1</v>
      </c>
      <c r="W1257">
        <v>0</v>
      </c>
      <c r="X1257">
        <v>0</v>
      </c>
      <c r="Y1257">
        <v>0</v>
      </c>
      <c r="Z1257">
        <v>4.9000000000000004</v>
      </c>
      <c r="AA1257">
        <v>0</v>
      </c>
      <c r="AB1257">
        <v>0</v>
      </c>
      <c r="AC1257">
        <v>1</v>
      </c>
      <c r="AD1257">
        <v>0</v>
      </c>
      <c r="AE1257">
        <v>0</v>
      </c>
      <c r="AF1257">
        <v>0</v>
      </c>
      <c r="AG1257">
        <v>0</v>
      </c>
      <c r="AH1257">
        <v>0</v>
      </c>
      <c r="AI1257">
        <v>1</v>
      </c>
      <c r="AJ1257">
        <v>0</v>
      </c>
      <c r="AK1257">
        <v>0</v>
      </c>
      <c r="AL1257">
        <v>0</v>
      </c>
      <c r="AM1257">
        <v>4.9000000000000004</v>
      </c>
      <c r="AN1257">
        <v>4.8</v>
      </c>
      <c r="AO1257">
        <v>0</v>
      </c>
      <c r="AP1257">
        <v>1</v>
      </c>
      <c r="AQ1257">
        <v>0</v>
      </c>
      <c r="AR1257">
        <v>0</v>
      </c>
      <c r="AS1257">
        <v>0</v>
      </c>
      <c r="AT1257">
        <v>0</v>
      </c>
      <c r="AU1257">
        <v>0</v>
      </c>
      <c r="AV1257">
        <v>1</v>
      </c>
      <c r="AW1257">
        <v>0</v>
      </c>
      <c r="AX1257">
        <v>0</v>
      </c>
      <c r="AY1257">
        <v>0</v>
      </c>
      <c r="AZ1257">
        <v>4.9000000000000004</v>
      </c>
      <c r="BA1257">
        <v>0</v>
      </c>
      <c r="BB1257">
        <v>0</v>
      </c>
      <c r="BC1257">
        <v>1</v>
      </c>
      <c r="BD1257">
        <v>0</v>
      </c>
      <c r="BE1257">
        <v>0</v>
      </c>
      <c r="BF1257">
        <v>0</v>
      </c>
      <c r="BG1257">
        <v>0</v>
      </c>
      <c r="BH1257">
        <v>0</v>
      </c>
      <c r="BI1257">
        <v>1</v>
      </c>
      <c r="BJ1257">
        <v>0</v>
      </c>
      <c r="BK1257">
        <v>0</v>
      </c>
    </row>
    <row r="1258" spans="1:63" x14ac:dyDescent="0.25">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1</v>
      </c>
      <c r="Q1258">
        <v>0</v>
      </c>
      <c r="R1258">
        <v>0</v>
      </c>
      <c r="S1258">
        <v>0</v>
      </c>
      <c r="T1258">
        <v>4.9000000000000004</v>
      </c>
      <c r="U1258">
        <v>0</v>
      </c>
      <c r="V1258">
        <v>1</v>
      </c>
      <c r="W1258">
        <v>4.8</v>
      </c>
      <c r="X1258">
        <v>0</v>
      </c>
      <c r="Y1258">
        <v>0</v>
      </c>
      <c r="Z1258">
        <v>0</v>
      </c>
      <c r="AA1258">
        <v>0</v>
      </c>
      <c r="AB1258">
        <v>0</v>
      </c>
      <c r="AC1258">
        <v>1</v>
      </c>
      <c r="AD1258">
        <v>0</v>
      </c>
      <c r="AE1258">
        <v>0</v>
      </c>
      <c r="AF1258">
        <v>0</v>
      </c>
      <c r="AG1258">
        <v>4.9000000000000004</v>
      </c>
      <c r="AH1258">
        <v>0</v>
      </c>
      <c r="AI1258">
        <v>1</v>
      </c>
      <c r="AJ1258">
        <v>0</v>
      </c>
      <c r="AK1258">
        <v>4.8</v>
      </c>
      <c r="AL1258">
        <v>0</v>
      </c>
      <c r="AM1258">
        <v>0</v>
      </c>
      <c r="AN1258">
        <v>5</v>
      </c>
      <c r="AO1258">
        <v>5</v>
      </c>
      <c r="AP1258">
        <v>4.9000000000000004</v>
      </c>
      <c r="AQ1258">
        <v>4.9000000000000004</v>
      </c>
      <c r="AR1258">
        <v>0</v>
      </c>
      <c r="AS1258">
        <v>0</v>
      </c>
      <c r="AT1258">
        <v>0</v>
      </c>
      <c r="AU1258">
        <v>0</v>
      </c>
      <c r="AV1258">
        <v>1</v>
      </c>
      <c r="AW1258">
        <v>0</v>
      </c>
      <c r="AX1258">
        <v>4.8</v>
      </c>
      <c r="AY1258">
        <v>0</v>
      </c>
      <c r="AZ1258">
        <v>0</v>
      </c>
      <c r="BA1258">
        <v>0</v>
      </c>
      <c r="BB1258">
        <v>5</v>
      </c>
      <c r="BC1258">
        <v>4.9000000000000004</v>
      </c>
      <c r="BD1258">
        <v>4.9000000000000004</v>
      </c>
      <c r="BE1258">
        <v>5</v>
      </c>
      <c r="BF1258">
        <v>0</v>
      </c>
      <c r="BG1258">
        <v>0</v>
      </c>
      <c r="BH1258">
        <v>0</v>
      </c>
      <c r="BI1258">
        <v>1</v>
      </c>
      <c r="BJ1258">
        <v>0</v>
      </c>
      <c r="BK1258">
        <v>5</v>
      </c>
    </row>
    <row r="1259" spans="1:63" x14ac:dyDescent="0.25">
      <c r="A1259">
        <v>14</v>
      </c>
      <c r="B1259" s="1">
        <v>14107</v>
      </c>
      <c r="C1259" t="s">
        <v>780</v>
      </c>
      <c r="D1259" t="s">
        <v>1995</v>
      </c>
      <c r="E1259">
        <v>2</v>
      </c>
      <c r="F1259" t="s">
        <v>13769</v>
      </c>
      <c r="G1259">
        <v>220104005</v>
      </c>
      <c r="H1259">
        <v>220104</v>
      </c>
      <c r="I1259" t="s">
        <v>13768</v>
      </c>
      <c r="J1259" t="s">
        <v>10393</v>
      </c>
      <c r="K1259">
        <v>2</v>
      </c>
      <c r="L1259">
        <v>10</v>
      </c>
      <c r="M1259">
        <v>15</v>
      </c>
      <c r="N1259">
        <v>19.899999999999999</v>
      </c>
      <c r="O1259">
        <v>0</v>
      </c>
      <c r="P1259">
        <v>14.8</v>
      </c>
      <c r="Q1259">
        <v>0</v>
      </c>
      <c r="R1259">
        <v>5</v>
      </c>
      <c r="S1259">
        <v>0</v>
      </c>
      <c r="T1259">
        <v>10.1</v>
      </c>
      <c r="U1259">
        <v>0</v>
      </c>
      <c r="V1259">
        <v>1</v>
      </c>
      <c r="W1259">
        <v>5.0999999999999996</v>
      </c>
      <c r="X1259">
        <v>4.8</v>
      </c>
      <c r="Y1259">
        <v>10</v>
      </c>
      <c r="Z1259">
        <v>10</v>
      </c>
      <c r="AA1259">
        <v>5</v>
      </c>
      <c r="AB1259">
        <v>5</v>
      </c>
      <c r="AC1259">
        <v>1</v>
      </c>
      <c r="AD1259">
        <v>9.8000000000000007</v>
      </c>
      <c r="AE1259">
        <v>5</v>
      </c>
      <c r="AF1259">
        <v>0</v>
      </c>
      <c r="AG1259">
        <v>5</v>
      </c>
      <c r="AH1259">
        <v>0</v>
      </c>
      <c r="AI1259">
        <v>1</v>
      </c>
      <c r="AJ1259">
        <v>20.2</v>
      </c>
      <c r="AK1259">
        <v>9.6</v>
      </c>
      <c r="AL1259">
        <v>10</v>
      </c>
      <c r="AM1259">
        <v>0</v>
      </c>
      <c r="AN1259">
        <v>9.9</v>
      </c>
      <c r="AO1259">
        <v>5</v>
      </c>
      <c r="AP1259">
        <v>4.9000000000000004</v>
      </c>
      <c r="AQ1259">
        <v>4.9000000000000004</v>
      </c>
      <c r="AR1259">
        <v>5</v>
      </c>
      <c r="AS1259">
        <v>0</v>
      </c>
      <c r="AT1259">
        <v>0</v>
      </c>
      <c r="AU1259">
        <v>0</v>
      </c>
      <c r="AV1259">
        <v>1</v>
      </c>
      <c r="AW1259">
        <v>0</v>
      </c>
      <c r="AX1259">
        <v>4.8</v>
      </c>
      <c r="AY1259">
        <v>10</v>
      </c>
      <c r="AZ1259">
        <v>5</v>
      </c>
      <c r="BA1259">
        <v>0</v>
      </c>
      <c r="BB1259">
        <v>14.9</v>
      </c>
      <c r="BC1259">
        <v>4.9000000000000004</v>
      </c>
      <c r="BD1259">
        <v>4.9000000000000004</v>
      </c>
      <c r="BE1259">
        <v>5</v>
      </c>
      <c r="BF1259">
        <v>0</v>
      </c>
      <c r="BG1259">
        <v>0</v>
      </c>
      <c r="BH1259">
        <v>0</v>
      </c>
      <c r="BI1259">
        <v>1</v>
      </c>
      <c r="BJ1259">
        <v>5.0999999999999996</v>
      </c>
      <c r="BK1259">
        <v>10.1</v>
      </c>
    </row>
    <row r="1260" spans="1:63" x14ac:dyDescent="0.25">
      <c r="A1260">
        <v>14</v>
      </c>
      <c r="B1260" s="1">
        <v>14107</v>
      </c>
      <c r="C1260" t="s">
        <v>780</v>
      </c>
      <c r="D1260" t="s">
        <v>1995</v>
      </c>
      <c r="E1260">
        <v>3</v>
      </c>
      <c r="F1260" t="s">
        <v>13367</v>
      </c>
      <c r="G1260">
        <v>220104005</v>
      </c>
      <c r="H1260">
        <v>220104</v>
      </c>
      <c r="I1260" t="s">
        <v>13768</v>
      </c>
      <c r="J1260" t="s">
        <v>10393</v>
      </c>
      <c r="K1260">
        <v>3</v>
      </c>
      <c r="L1260">
        <v>10</v>
      </c>
      <c r="M1260">
        <v>15</v>
      </c>
      <c r="N1260">
        <v>19.899999999999999</v>
      </c>
      <c r="O1260">
        <v>0</v>
      </c>
      <c r="P1260">
        <v>14.8</v>
      </c>
      <c r="Q1260">
        <v>0</v>
      </c>
      <c r="R1260">
        <v>5</v>
      </c>
      <c r="S1260">
        <v>0</v>
      </c>
      <c r="T1260">
        <v>5</v>
      </c>
      <c r="U1260">
        <v>0</v>
      </c>
      <c r="V1260">
        <v>1</v>
      </c>
      <c r="W1260">
        <v>0</v>
      </c>
      <c r="X1260">
        <v>4.8</v>
      </c>
      <c r="Y1260">
        <v>10</v>
      </c>
      <c r="Z1260">
        <v>10</v>
      </c>
      <c r="AA1260">
        <v>5</v>
      </c>
      <c r="AB1260">
        <v>5</v>
      </c>
      <c r="AC1260">
        <v>1</v>
      </c>
      <c r="AD1260">
        <v>9.8000000000000007</v>
      </c>
      <c r="AE1260">
        <v>5</v>
      </c>
      <c r="AF1260">
        <v>0</v>
      </c>
      <c r="AG1260">
        <v>0</v>
      </c>
      <c r="AH1260">
        <v>0</v>
      </c>
      <c r="AI1260">
        <v>1</v>
      </c>
      <c r="AJ1260">
        <v>20.2</v>
      </c>
      <c r="AK1260">
        <v>4.8</v>
      </c>
      <c r="AL1260">
        <v>10</v>
      </c>
      <c r="AM1260">
        <v>0</v>
      </c>
      <c r="AN1260">
        <v>5</v>
      </c>
      <c r="AO1260">
        <v>0</v>
      </c>
      <c r="AP1260">
        <v>1</v>
      </c>
      <c r="AQ1260">
        <v>0</v>
      </c>
      <c r="AR1260">
        <v>5</v>
      </c>
      <c r="AS1260">
        <v>0</v>
      </c>
      <c r="AT1260">
        <v>0</v>
      </c>
      <c r="AU1260">
        <v>0</v>
      </c>
      <c r="AV1260">
        <v>1</v>
      </c>
      <c r="AW1260">
        <v>0</v>
      </c>
      <c r="AX1260">
        <v>0</v>
      </c>
      <c r="AY1260">
        <v>10</v>
      </c>
      <c r="AZ1260">
        <v>5</v>
      </c>
      <c r="BA1260">
        <v>0</v>
      </c>
      <c r="BB1260">
        <v>9.9</v>
      </c>
      <c r="BC1260">
        <v>1</v>
      </c>
      <c r="BD1260">
        <v>0</v>
      </c>
      <c r="BE1260">
        <v>0</v>
      </c>
      <c r="BF1260">
        <v>0</v>
      </c>
      <c r="BG1260">
        <v>0</v>
      </c>
      <c r="BH1260">
        <v>0</v>
      </c>
      <c r="BI1260">
        <v>1</v>
      </c>
      <c r="BJ1260">
        <v>5.0999999999999996</v>
      </c>
      <c r="BK1260">
        <v>5</v>
      </c>
    </row>
    <row r="1261" spans="1:63" x14ac:dyDescent="0.25">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1</v>
      </c>
      <c r="Q1261">
        <v>0</v>
      </c>
      <c r="R1261">
        <v>0</v>
      </c>
      <c r="S1261">
        <v>0</v>
      </c>
      <c r="T1261">
        <v>5</v>
      </c>
      <c r="U1261">
        <v>0</v>
      </c>
      <c r="V1261">
        <v>1</v>
      </c>
      <c r="W1261">
        <v>5.0999999999999996</v>
      </c>
      <c r="X1261">
        <v>0</v>
      </c>
      <c r="Y1261">
        <v>0</v>
      </c>
      <c r="Z1261">
        <v>0</v>
      </c>
      <c r="AA1261">
        <v>0</v>
      </c>
      <c r="AB1261">
        <v>0</v>
      </c>
      <c r="AC1261">
        <v>1</v>
      </c>
      <c r="AD1261">
        <v>0</v>
      </c>
      <c r="AE1261">
        <v>0</v>
      </c>
      <c r="AF1261">
        <v>0</v>
      </c>
      <c r="AG1261">
        <v>5</v>
      </c>
      <c r="AH1261">
        <v>0</v>
      </c>
      <c r="AI1261">
        <v>1</v>
      </c>
      <c r="AJ1261">
        <v>0</v>
      </c>
      <c r="AK1261">
        <v>4.8</v>
      </c>
      <c r="AL1261">
        <v>0</v>
      </c>
      <c r="AM1261">
        <v>0</v>
      </c>
      <c r="AN1261">
        <v>5</v>
      </c>
      <c r="AO1261">
        <v>5</v>
      </c>
      <c r="AP1261">
        <v>4.9000000000000004</v>
      </c>
      <c r="AQ1261">
        <v>4.9000000000000004</v>
      </c>
      <c r="AR1261">
        <v>0</v>
      </c>
      <c r="AS1261">
        <v>0</v>
      </c>
      <c r="AT1261">
        <v>0</v>
      </c>
      <c r="AU1261">
        <v>0</v>
      </c>
      <c r="AV1261">
        <v>1</v>
      </c>
      <c r="AW1261">
        <v>0</v>
      </c>
      <c r="AX1261">
        <v>4.8</v>
      </c>
      <c r="AY1261">
        <v>0</v>
      </c>
      <c r="AZ1261">
        <v>0</v>
      </c>
      <c r="BA1261">
        <v>0</v>
      </c>
      <c r="BB1261">
        <v>5</v>
      </c>
      <c r="BC1261">
        <v>4.9000000000000004</v>
      </c>
      <c r="BD1261">
        <v>4.9000000000000004</v>
      </c>
      <c r="BE1261">
        <v>5</v>
      </c>
      <c r="BF1261">
        <v>0</v>
      </c>
      <c r="BG1261">
        <v>0</v>
      </c>
      <c r="BH1261">
        <v>0</v>
      </c>
      <c r="BI1261">
        <v>1</v>
      </c>
      <c r="BJ1261">
        <v>0</v>
      </c>
      <c r="BK1261">
        <v>5</v>
      </c>
    </row>
    <row r="1262" spans="1:63" x14ac:dyDescent="0.25">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1</v>
      </c>
      <c r="Q1262">
        <v>2.8</v>
      </c>
      <c r="R1262">
        <v>0</v>
      </c>
      <c r="S1262">
        <v>0</v>
      </c>
      <c r="T1262">
        <v>5.6</v>
      </c>
      <c r="U1262">
        <v>0</v>
      </c>
      <c r="V1262">
        <v>1</v>
      </c>
      <c r="W1262">
        <v>2.8</v>
      </c>
      <c r="X1262">
        <v>0</v>
      </c>
      <c r="Y1262">
        <v>0</v>
      </c>
      <c r="Z1262">
        <v>2.9</v>
      </c>
      <c r="AA1262">
        <v>0</v>
      </c>
      <c r="AB1262">
        <v>2.9</v>
      </c>
      <c r="AC1262">
        <v>2.9</v>
      </c>
      <c r="AD1262">
        <v>0</v>
      </c>
      <c r="AE1262">
        <v>0</v>
      </c>
      <c r="AF1262">
        <v>0</v>
      </c>
      <c r="AG1262">
        <v>5.6</v>
      </c>
      <c r="AH1262">
        <v>0</v>
      </c>
      <c r="AI1262">
        <v>1</v>
      </c>
      <c r="AJ1262">
        <v>2.8</v>
      </c>
      <c r="AK1262">
        <v>0</v>
      </c>
      <c r="AL1262">
        <v>2.9</v>
      </c>
      <c r="AM1262">
        <v>0</v>
      </c>
      <c r="AN1262">
        <v>0</v>
      </c>
      <c r="AO1262">
        <v>2.9</v>
      </c>
      <c r="AP1262">
        <v>1</v>
      </c>
      <c r="AQ1262">
        <v>0</v>
      </c>
      <c r="AR1262">
        <v>0</v>
      </c>
      <c r="AS1262">
        <v>0</v>
      </c>
      <c r="AT1262">
        <v>0</v>
      </c>
      <c r="AU1262">
        <v>2.8</v>
      </c>
      <c r="AV1262">
        <v>1</v>
      </c>
      <c r="AW1262">
        <v>0</v>
      </c>
      <c r="AX1262">
        <v>0</v>
      </c>
      <c r="AY1262">
        <v>0</v>
      </c>
      <c r="AZ1262">
        <v>0</v>
      </c>
      <c r="BA1262">
        <v>0</v>
      </c>
      <c r="BB1262">
        <v>0</v>
      </c>
      <c r="BC1262">
        <v>2.9</v>
      </c>
      <c r="BD1262">
        <v>0</v>
      </c>
      <c r="BE1262">
        <v>0</v>
      </c>
      <c r="BF1262">
        <v>0</v>
      </c>
      <c r="BG1262">
        <v>0</v>
      </c>
      <c r="BH1262">
        <v>0</v>
      </c>
      <c r="BI1262">
        <v>1</v>
      </c>
      <c r="BJ1262">
        <v>0</v>
      </c>
      <c r="BK1262">
        <v>5.6</v>
      </c>
    </row>
    <row r="1263" spans="1:63" x14ac:dyDescent="0.25">
      <c r="A1263">
        <v>14</v>
      </c>
      <c r="B1263" s="1">
        <v>14108</v>
      </c>
      <c r="C1263" t="s">
        <v>780</v>
      </c>
      <c r="D1263" t="s">
        <v>1998</v>
      </c>
      <c r="E1263">
        <v>2</v>
      </c>
      <c r="F1263" t="s">
        <v>13769</v>
      </c>
      <c r="G1263">
        <v>220104005</v>
      </c>
      <c r="H1263">
        <v>220104</v>
      </c>
      <c r="I1263" t="s">
        <v>13768</v>
      </c>
      <c r="J1263" t="s">
        <v>10393</v>
      </c>
      <c r="K1263">
        <v>2</v>
      </c>
      <c r="L1263">
        <v>0</v>
      </c>
      <c r="M1263">
        <v>8.6</v>
      </c>
      <c r="N1263">
        <v>2.9</v>
      </c>
      <c r="O1263">
        <v>2.9</v>
      </c>
      <c r="P1263">
        <v>2.9</v>
      </c>
      <c r="Q1263">
        <v>11.4</v>
      </c>
      <c r="R1263">
        <v>0</v>
      </c>
      <c r="S1263">
        <v>5.7</v>
      </c>
      <c r="T1263">
        <v>5.6</v>
      </c>
      <c r="U1263">
        <v>0</v>
      </c>
      <c r="V1263">
        <v>8.4</v>
      </c>
      <c r="W1263">
        <v>5.6</v>
      </c>
      <c r="X1263">
        <v>2.8</v>
      </c>
      <c r="Y1263">
        <v>5.8</v>
      </c>
      <c r="Z1263">
        <v>14.4</v>
      </c>
      <c r="AA1263">
        <v>0</v>
      </c>
      <c r="AB1263">
        <v>11.4</v>
      </c>
      <c r="AC1263">
        <v>8.6</v>
      </c>
      <c r="AD1263">
        <v>0</v>
      </c>
      <c r="AE1263">
        <v>2.8</v>
      </c>
      <c r="AF1263">
        <v>2.8</v>
      </c>
      <c r="AG1263">
        <v>14.1</v>
      </c>
      <c r="AH1263">
        <v>2.8</v>
      </c>
      <c r="AI1263">
        <v>5.6</v>
      </c>
      <c r="AJ1263">
        <v>5.6</v>
      </c>
      <c r="AK1263">
        <v>0</v>
      </c>
      <c r="AL1263">
        <v>11.6</v>
      </c>
      <c r="AM1263">
        <v>2.9</v>
      </c>
      <c r="AN1263">
        <v>2.9</v>
      </c>
      <c r="AO1263">
        <v>11.4</v>
      </c>
      <c r="AP1263">
        <v>1</v>
      </c>
      <c r="AQ1263">
        <v>5.7</v>
      </c>
      <c r="AR1263">
        <v>5.7</v>
      </c>
      <c r="AS1263">
        <v>2.8</v>
      </c>
      <c r="AT1263">
        <v>2.8</v>
      </c>
      <c r="AU1263">
        <v>2.8</v>
      </c>
      <c r="AV1263">
        <v>1</v>
      </c>
      <c r="AW1263">
        <v>2.8</v>
      </c>
      <c r="AX1263">
        <v>2.8</v>
      </c>
      <c r="AY1263">
        <v>2.9</v>
      </c>
      <c r="AZ1263">
        <v>8.6</v>
      </c>
      <c r="BA1263">
        <v>0</v>
      </c>
      <c r="BB1263">
        <v>8.6</v>
      </c>
      <c r="BC1263">
        <v>5.7</v>
      </c>
      <c r="BD1263">
        <v>2.8</v>
      </c>
      <c r="BE1263">
        <v>5.7</v>
      </c>
      <c r="BF1263">
        <v>8.5</v>
      </c>
      <c r="BG1263">
        <v>0</v>
      </c>
      <c r="BH1263">
        <v>0</v>
      </c>
      <c r="BI1263">
        <v>8.4</v>
      </c>
      <c r="BJ1263">
        <v>8.4</v>
      </c>
      <c r="BK1263">
        <v>5.6</v>
      </c>
    </row>
    <row r="1264" spans="1:63" x14ac:dyDescent="0.25">
      <c r="A1264">
        <v>14</v>
      </c>
      <c r="B1264" s="1">
        <v>14108</v>
      </c>
      <c r="C1264" t="s">
        <v>780</v>
      </c>
      <c r="D1264" t="s">
        <v>1998</v>
      </c>
      <c r="E1264">
        <v>3</v>
      </c>
      <c r="F1264" t="s">
        <v>13367</v>
      </c>
      <c r="G1264">
        <v>220104005</v>
      </c>
      <c r="H1264">
        <v>220104</v>
      </c>
      <c r="I1264" t="s">
        <v>13768</v>
      </c>
      <c r="J1264" t="s">
        <v>10393</v>
      </c>
      <c r="K1264">
        <v>3</v>
      </c>
      <c r="L1264">
        <v>0</v>
      </c>
      <c r="M1264">
        <v>8.6</v>
      </c>
      <c r="N1264">
        <v>2.9</v>
      </c>
      <c r="O1264">
        <v>2.9</v>
      </c>
      <c r="P1264">
        <v>2.9</v>
      </c>
      <c r="Q1264">
        <v>8.5</v>
      </c>
      <c r="R1264">
        <v>0</v>
      </c>
      <c r="S1264">
        <v>5.7</v>
      </c>
      <c r="T1264">
        <v>0</v>
      </c>
      <c r="U1264">
        <v>0</v>
      </c>
      <c r="V1264">
        <v>8.4</v>
      </c>
      <c r="W1264">
        <v>2.8</v>
      </c>
      <c r="X1264">
        <v>2.8</v>
      </c>
      <c r="Y1264">
        <v>5.8</v>
      </c>
      <c r="Z1264">
        <v>11.5</v>
      </c>
      <c r="AA1264">
        <v>0</v>
      </c>
      <c r="AB1264">
        <v>8.6</v>
      </c>
      <c r="AC1264">
        <v>5.7</v>
      </c>
      <c r="AD1264">
        <v>0</v>
      </c>
      <c r="AE1264">
        <v>2.8</v>
      </c>
      <c r="AF1264">
        <v>2.8</v>
      </c>
      <c r="AG1264">
        <v>8.5</v>
      </c>
      <c r="AH1264">
        <v>2.8</v>
      </c>
      <c r="AI1264">
        <v>5.6</v>
      </c>
      <c r="AJ1264">
        <v>2.8</v>
      </c>
      <c r="AK1264">
        <v>0</v>
      </c>
      <c r="AL1264">
        <v>8.6999999999999993</v>
      </c>
      <c r="AM1264">
        <v>2.9</v>
      </c>
      <c r="AN1264">
        <v>2.9</v>
      </c>
      <c r="AO1264">
        <v>8.6</v>
      </c>
      <c r="AP1264">
        <v>1</v>
      </c>
      <c r="AQ1264">
        <v>5.7</v>
      </c>
      <c r="AR1264">
        <v>5.7</v>
      </c>
      <c r="AS1264">
        <v>2.8</v>
      </c>
      <c r="AT1264">
        <v>2.8</v>
      </c>
      <c r="AU1264">
        <v>0</v>
      </c>
      <c r="AV1264">
        <v>1</v>
      </c>
      <c r="AW1264">
        <v>2.8</v>
      </c>
      <c r="AX1264">
        <v>2.8</v>
      </c>
      <c r="AY1264">
        <v>2.9</v>
      </c>
      <c r="AZ1264">
        <v>8.6</v>
      </c>
      <c r="BA1264">
        <v>0</v>
      </c>
      <c r="BB1264">
        <v>8.6</v>
      </c>
      <c r="BC1264">
        <v>2.9</v>
      </c>
      <c r="BD1264">
        <v>2.8</v>
      </c>
      <c r="BE1264">
        <v>5.7</v>
      </c>
      <c r="BF1264">
        <v>8.5</v>
      </c>
      <c r="BG1264">
        <v>0</v>
      </c>
      <c r="BH1264">
        <v>0</v>
      </c>
      <c r="BI1264">
        <v>8.4</v>
      </c>
      <c r="BJ1264">
        <v>8.4</v>
      </c>
      <c r="BK1264">
        <v>0</v>
      </c>
    </row>
    <row r="1265" spans="1:63" x14ac:dyDescent="0.25">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1</v>
      </c>
      <c r="Q1265">
        <v>2.8</v>
      </c>
      <c r="R1265">
        <v>0</v>
      </c>
      <c r="S1265">
        <v>0</v>
      </c>
      <c r="T1265">
        <v>5.6</v>
      </c>
      <c r="U1265">
        <v>0</v>
      </c>
      <c r="V1265">
        <v>1</v>
      </c>
      <c r="W1265">
        <v>2.8</v>
      </c>
      <c r="X1265">
        <v>0</v>
      </c>
      <c r="Y1265">
        <v>0</v>
      </c>
      <c r="Z1265">
        <v>2.9</v>
      </c>
      <c r="AA1265">
        <v>0</v>
      </c>
      <c r="AB1265">
        <v>2.9</v>
      </c>
      <c r="AC1265">
        <v>2.9</v>
      </c>
      <c r="AD1265">
        <v>0</v>
      </c>
      <c r="AE1265">
        <v>0</v>
      </c>
      <c r="AF1265">
        <v>0</v>
      </c>
      <c r="AG1265">
        <v>5.6</v>
      </c>
      <c r="AH1265">
        <v>0</v>
      </c>
      <c r="AI1265">
        <v>1</v>
      </c>
      <c r="AJ1265">
        <v>2.8</v>
      </c>
      <c r="AK1265">
        <v>0</v>
      </c>
      <c r="AL1265">
        <v>2.9</v>
      </c>
      <c r="AM1265">
        <v>0</v>
      </c>
      <c r="AN1265">
        <v>0</v>
      </c>
      <c r="AO1265">
        <v>2.9</v>
      </c>
      <c r="AP1265">
        <v>1</v>
      </c>
      <c r="AQ1265">
        <v>0</v>
      </c>
      <c r="AR1265">
        <v>0</v>
      </c>
      <c r="AS1265">
        <v>0</v>
      </c>
      <c r="AT1265">
        <v>0</v>
      </c>
      <c r="AU1265">
        <v>2.8</v>
      </c>
      <c r="AV1265">
        <v>1</v>
      </c>
      <c r="AW1265">
        <v>0</v>
      </c>
      <c r="AX1265">
        <v>0</v>
      </c>
      <c r="AY1265">
        <v>0</v>
      </c>
      <c r="AZ1265">
        <v>0</v>
      </c>
      <c r="BA1265">
        <v>0</v>
      </c>
      <c r="BB1265">
        <v>0</v>
      </c>
      <c r="BC1265">
        <v>2.9</v>
      </c>
      <c r="BD1265">
        <v>0</v>
      </c>
      <c r="BE1265">
        <v>0</v>
      </c>
      <c r="BF1265">
        <v>0</v>
      </c>
      <c r="BG1265">
        <v>0</v>
      </c>
      <c r="BH1265">
        <v>0</v>
      </c>
      <c r="BI1265">
        <v>1</v>
      </c>
      <c r="BJ1265">
        <v>0</v>
      </c>
      <c r="BK1265">
        <v>5.6</v>
      </c>
    </row>
    <row r="1266" spans="1:63" x14ac:dyDescent="0.25">
      <c r="A1266">
        <v>14</v>
      </c>
      <c r="B1266" s="1">
        <v>14201</v>
      </c>
      <c r="C1266" t="s">
        <v>780</v>
      </c>
      <c r="D1266" t="s">
        <v>1023</v>
      </c>
      <c r="E1266">
        <v>1</v>
      </c>
      <c r="F1266" t="s">
        <v>13767</v>
      </c>
      <c r="G1266">
        <v>220104005</v>
      </c>
      <c r="H1266">
        <v>220104</v>
      </c>
      <c r="I1266" t="s">
        <v>13768</v>
      </c>
      <c r="J1266" t="s">
        <v>10393</v>
      </c>
      <c r="K1266">
        <v>1</v>
      </c>
      <c r="L1266">
        <v>0</v>
      </c>
      <c r="M1266">
        <v>0</v>
      </c>
      <c r="N1266">
        <v>0</v>
      </c>
      <c r="O1266">
        <v>5.0999999999999996</v>
      </c>
      <c r="P1266">
        <v>1</v>
      </c>
      <c r="Q1266">
        <v>0</v>
      </c>
      <c r="R1266">
        <v>0</v>
      </c>
      <c r="S1266">
        <v>0</v>
      </c>
      <c r="T1266">
        <v>2.5</v>
      </c>
      <c r="U1266">
        <v>0</v>
      </c>
      <c r="V1266">
        <v>1</v>
      </c>
      <c r="W1266">
        <v>0</v>
      </c>
      <c r="X1266">
        <v>0</v>
      </c>
      <c r="Y1266">
        <v>0</v>
      </c>
      <c r="Z1266">
        <v>0</v>
      </c>
      <c r="AA1266">
        <v>0</v>
      </c>
      <c r="AB1266">
        <v>5.0999999999999996</v>
      </c>
      <c r="AC1266">
        <v>5.0999999999999996</v>
      </c>
      <c r="AD1266">
        <v>2.6</v>
      </c>
      <c r="AE1266">
        <v>2.6</v>
      </c>
      <c r="AF1266">
        <v>2.6</v>
      </c>
      <c r="AG1266">
        <v>0</v>
      </c>
      <c r="AH1266">
        <v>0</v>
      </c>
      <c r="AI1266">
        <v>1</v>
      </c>
      <c r="AJ1266">
        <v>0</v>
      </c>
      <c r="AK1266">
        <v>2.5</v>
      </c>
      <c r="AL1266">
        <v>5.0999999999999996</v>
      </c>
      <c r="AM1266">
        <v>0</v>
      </c>
      <c r="AN1266">
        <v>0</v>
      </c>
      <c r="AO1266">
        <v>0</v>
      </c>
      <c r="AP1266">
        <v>1</v>
      </c>
      <c r="AQ1266">
        <v>0</v>
      </c>
      <c r="AR1266">
        <v>0</v>
      </c>
      <c r="AS1266">
        <v>0</v>
      </c>
      <c r="AT1266">
        <v>0</v>
      </c>
      <c r="AU1266">
        <v>0</v>
      </c>
      <c r="AV1266">
        <v>5.4</v>
      </c>
      <c r="AW1266">
        <v>0</v>
      </c>
      <c r="AX1266">
        <v>2.5</v>
      </c>
      <c r="AY1266">
        <v>2.6</v>
      </c>
      <c r="AZ1266">
        <v>0</v>
      </c>
      <c r="BA1266">
        <v>2.6</v>
      </c>
      <c r="BB1266">
        <v>2.6</v>
      </c>
      <c r="BC1266">
        <v>1</v>
      </c>
      <c r="BD1266">
        <v>0</v>
      </c>
      <c r="BE1266">
        <v>5.3</v>
      </c>
      <c r="BF1266">
        <v>0</v>
      </c>
      <c r="BG1266">
        <v>0</v>
      </c>
      <c r="BH1266">
        <v>0</v>
      </c>
      <c r="BI1266">
        <v>1</v>
      </c>
      <c r="BJ1266">
        <v>0</v>
      </c>
      <c r="BK1266">
        <v>2.6</v>
      </c>
    </row>
    <row r="1267" spans="1:63" x14ac:dyDescent="0.25">
      <c r="A1267">
        <v>14</v>
      </c>
      <c r="B1267" s="1">
        <v>14201</v>
      </c>
      <c r="C1267" t="s">
        <v>780</v>
      </c>
      <c r="D1267" t="s">
        <v>1023</v>
      </c>
      <c r="E1267">
        <v>2</v>
      </c>
      <c r="F1267" t="s">
        <v>13769</v>
      </c>
      <c r="G1267">
        <v>220104005</v>
      </c>
      <c r="H1267">
        <v>220104</v>
      </c>
      <c r="I1267" t="s">
        <v>13768</v>
      </c>
      <c r="J1267" t="s">
        <v>10393</v>
      </c>
      <c r="K1267">
        <v>2</v>
      </c>
      <c r="L1267">
        <v>2.6</v>
      </c>
      <c r="M1267">
        <v>5.0999999999999996</v>
      </c>
      <c r="N1267">
        <v>0</v>
      </c>
      <c r="O1267">
        <v>20.5</v>
      </c>
      <c r="P1267">
        <v>2.6</v>
      </c>
      <c r="Q1267">
        <v>2.6</v>
      </c>
      <c r="R1267">
        <v>5.2</v>
      </c>
      <c r="S1267">
        <v>0</v>
      </c>
      <c r="T1267">
        <v>2.6</v>
      </c>
      <c r="U1267">
        <v>2.7</v>
      </c>
      <c r="V1267">
        <v>2.7</v>
      </c>
      <c r="W1267">
        <v>2.7</v>
      </c>
      <c r="X1267">
        <v>5.0999999999999996</v>
      </c>
      <c r="Y1267">
        <v>5.0999999999999996</v>
      </c>
      <c r="Z1267">
        <v>2.6</v>
      </c>
      <c r="AA1267">
        <v>0</v>
      </c>
      <c r="AB1267">
        <v>15.3</v>
      </c>
      <c r="AC1267">
        <v>7.7</v>
      </c>
      <c r="AD1267">
        <v>5.0999999999999996</v>
      </c>
      <c r="AE1267">
        <v>5.2</v>
      </c>
      <c r="AF1267">
        <v>10.5</v>
      </c>
      <c r="AG1267">
        <v>5.3</v>
      </c>
      <c r="AH1267">
        <v>5.3</v>
      </c>
      <c r="AI1267">
        <v>2.7</v>
      </c>
      <c r="AJ1267">
        <v>2.7</v>
      </c>
      <c r="AK1267">
        <v>15.2</v>
      </c>
      <c r="AL1267">
        <v>7.7</v>
      </c>
      <c r="AM1267">
        <v>2.6</v>
      </c>
      <c r="AN1267">
        <v>0</v>
      </c>
      <c r="AO1267">
        <v>0</v>
      </c>
      <c r="AP1267">
        <v>1</v>
      </c>
      <c r="AQ1267">
        <v>2.6</v>
      </c>
      <c r="AR1267">
        <v>13.1</v>
      </c>
      <c r="AS1267">
        <v>2.6</v>
      </c>
      <c r="AT1267">
        <v>2.7</v>
      </c>
      <c r="AU1267">
        <v>2.7</v>
      </c>
      <c r="AV1267">
        <v>5.4</v>
      </c>
      <c r="AW1267">
        <v>0</v>
      </c>
      <c r="AX1267">
        <v>12.6</v>
      </c>
      <c r="AY1267">
        <v>2.6</v>
      </c>
      <c r="AZ1267">
        <v>2.6</v>
      </c>
      <c r="BA1267">
        <v>2.6</v>
      </c>
      <c r="BB1267">
        <v>7.7</v>
      </c>
      <c r="BC1267">
        <v>2.6</v>
      </c>
      <c r="BD1267">
        <v>2.6</v>
      </c>
      <c r="BE1267">
        <v>5.3</v>
      </c>
      <c r="BF1267">
        <v>5.3</v>
      </c>
      <c r="BG1267">
        <v>5.3</v>
      </c>
      <c r="BH1267">
        <v>5.4</v>
      </c>
      <c r="BI1267">
        <v>5.4</v>
      </c>
      <c r="BJ1267">
        <v>5.4</v>
      </c>
      <c r="BK1267">
        <v>2.6</v>
      </c>
    </row>
    <row r="1268" spans="1:63" x14ac:dyDescent="0.25">
      <c r="A1268">
        <v>14</v>
      </c>
      <c r="B1268" s="1">
        <v>14201</v>
      </c>
      <c r="C1268" t="s">
        <v>780</v>
      </c>
      <c r="D1268" t="s">
        <v>1023</v>
      </c>
      <c r="E1268">
        <v>3</v>
      </c>
      <c r="F1268" t="s">
        <v>13367</v>
      </c>
      <c r="G1268">
        <v>220104005</v>
      </c>
      <c r="H1268">
        <v>220104</v>
      </c>
      <c r="I1268" t="s">
        <v>13768</v>
      </c>
      <c r="J1268" t="s">
        <v>10393</v>
      </c>
      <c r="K1268">
        <v>3</v>
      </c>
      <c r="L1268">
        <v>2.6</v>
      </c>
      <c r="M1268">
        <v>5.0999999999999996</v>
      </c>
      <c r="N1268">
        <v>0</v>
      </c>
      <c r="O1268">
        <v>15.3</v>
      </c>
      <c r="P1268">
        <v>2.6</v>
      </c>
      <c r="Q1268">
        <v>2.6</v>
      </c>
      <c r="R1268">
        <v>5.2</v>
      </c>
      <c r="S1268">
        <v>0</v>
      </c>
      <c r="T1268">
        <v>0</v>
      </c>
      <c r="U1268">
        <v>2.7</v>
      </c>
      <c r="V1268">
        <v>2.7</v>
      </c>
      <c r="W1268">
        <v>2.7</v>
      </c>
      <c r="X1268">
        <v>5.0999999999999996</v>
      </c>
      <c r="Y1268">
        <v>5.0999999999999996</v>
      </c>
      <c r="Z1268">
        <v>2.6</v>
      </c>
      <c r="AA1268">
        <v>0</v>
      </c>
      <c r="AB1268">
        <v>15.3</v>
      </c>
      <c r="AC1268">
        <v>7.7</v>
      </c>
      <c r="AD1268">
        <v>5.0999999999999996</v>
      </c>
      <c r="AE1268">
        <v>2.6</v>
      </c>
      <c r="AF1268">
        <v>7.9</v>
      </c>
      <c r="AG1268">
        <v>5.3</v>
      </c>
      <c r="AH1268">
        <v>5.3</v>
      </c>
      <c r="AI1268">
        <v>2.7</v>
      </c>
      <c r="AJ1268">
        <v>2.7</v>
      </c>
      <c r="AK1268">
        <v>12.6</v>
      </c>
      <c r="AL1268">
        <v>2.6</v>
      </c>
      <c r="AM1268">
        <v>2.6</v>
      </c>
      <c r="AN1268">
        <v>0</v>
      </c>
      <c r="AO1268">
        <v>0</v>
      </c>
      <c r="AP1268">
        <v>1</v>
      </c>
      <c r="AQ1268">
        <v>2.6</v>
      </c>
      <c r="AR1268">
        <v>13.1</v>
      </c>
      <c r="AS1268">
        <v>2.6</v>
      </c>
      <c r="AT1268">
        <v>2.7</v>
      </c>
      <c r="AU1268">
        <v>2.7</v>
      </c>
      <c r="AV1268">
        <v>1</v>
      </c>
      <c r="AW1268">
        <v>0</v>
      </c>
      <c r="AX1268">
        <v>10.1</v>
      </c>
      <c r="AY1268">
        <v>0</v>
      </c>
      <c r="AZ1268">
        <v>2.6</v>
      </c>
      <c r="BA1268">
        <v>0</v>
      </c>
      <c r="BB1268">
        <v>5.0999999999999996</v>
      </c>
      <c r="BC1268">
        <v>2.6</v>
      </c>
      <c r="BD1268">
        <v>2.6</v>
      </c>
      <c r="BE1268">
        <v>0</v>
      </c>
      <c r="BF1268">
        <v>5.3</v>
      </c>
      <c r="BG1268">
        <v>5.3</v>
      </c>
      <c r="BH1268">
        <v>5.4</v>
      </c>
      <c r="BI1268">
        <v>5.4</v>
      </c>
      <c r="BJ1268">
        <v>5.4</v>
      </c>
      <c r="BK1268">
        <v>0</v>
      </c>
    </row>
    <row r="1269" spans="1:63" x14ac:dyDescent="0.25">
      <c r="A1269">
        <v>14</v>
      </c>
      <c r="B1269" s="1">
        <v>14201</v>
      </c>
      <c r="C1269" t="s">
        <v>780</v>
      </c>
      <c r="D1269" t="s">
        <v>1023</v>
      </c>
      <c r="E1269">
        <v>4</v>
      </c>
      <c r="F1269" t="s">
        <v>13369</v>
      </c>
      <c r="G1269">
        <v>220104005</v>
      </c>
      <c r="H1269">
        <v>220104</v>
      </c>
      <c r="I1269" t="s">
        <v>13768</v>
      </c>
      <c r="J1269" t="s">
        <v>10393</v>
      </c>
      <c r="K1269">
        <v>4</v>
      </c>
      <c r="L1269">
        <v>0</v>
      </c>
      <c r="M1269">
        <v>0</v>
      </c>
      <c r="N1269">
        <v>0</v>
      </c>
      <c r="O1269">
        <v>5.0999999999999996</v>
      </c>
      <c r="P1269">
        <v>1</v>
      </c>
      <c r="Q1269">
        <v>0</v>
      </c>
      <c r="R1269">
        <v>0</v>
      </c>
      <c r="S1269">
        <v>0</v>
      </c>
      <c r="T1269">
        <v>2.6</v>
      </c>
      <c r="U1269">
        <v>0</v>
      </c>
      <c r="V1269">
        <v>1</v>
      </c>
      <c r="W1269">
        <v>0</v>
      </c>
      <c r="X1269">
        <v>0</v>
      </c>
      <c r="Y1269">
        <v>0</v>
      </c>
      <c r="Z1269">
        <v>0</v>
      </c>
      <c r="AA1269">
        <v>0</v>
      </c>
      <c r="AB1269">
        <v>5.0999999999999996</v>
      </c>
      <c r="AC1269">
        <v>5.0999999999999996</v>
      </c>
      <c r="AD1269">
        <v>2.6</v>
      </c>
      <c r="AE1269">
        <v>2.6</v>
      </c>
      <c r="AF1269">
        <v>2.6</v>
      </c>
      <c r="AG1269">
        <v>0</v>
      </c>
      <c r="AH1269">
        <v>0</v>
      </c>
      <c r="AI1269">
        <v>1</v>
      </c>
      <c r="AJ1269">
        <v>0</v>
      </c>
      <c r="AK1269">
        <v>2.5</v>
      </c>
      <c r="AL1269">
        <v>5.0999999999999996</v>
      </c>
      <c r="AM1269">
        <v>0</v>
      </c>
      <c r="AN1269">
        <v>0</v>
      </c>
      <c r="AO1269">
        <v>0</v>
      </c>
      <c r="AP1269">
        <v>1</v>
      </c>
      <c r="AQ1269">
        <v>0</v>
      </c>
      <c r="AR1269">
        <v>0</v>
      </c>
      <c r="AS1269">
        <v>0</v>
      </c>
      <c r="AT1269">
        <v>0</v>
      </c>
      <c r="AU1269">
        <v>0</v>
      </c>
      <c r="AV1269">
        <v>5.4</v>
      </c>
      <c r="AW1269">
        <v>0</v>
      </c>
      <c r="AX1269">
        <v>2.5</v>
      </c>
      <c r="AY1269">
        <v>2.6</v>
      </c>
      <c r="AZ1269">
        <v>0</v>
      </c>
      <c r="BA1269">
        <v>2.6</v>
      </c>
      <c r="BB1269">
        <v>2.6</v>
      </c>
      <c r="BC1269">
        <v>1</v>
      </c>
      <c r="BD1269">
        <v>0</v>
      </c>
      <c r="BE1269">
        <v>5.3</v>
      </c>
      <c r="BF1269">
        <v>0</v>
      </c>
      <c r="BG1269">
        <v>0</v>
      </c>
      <c r="BH1269">
        <v>0</v>
      </c>
      <c r="BI1269">
        <v>1</v>
      </c>
      <c r="BJ1269">
        <v>0</v>
      </c>
      <c r="BK1269">
        <v>2.6</v>
      </c>
    </row>
    <row r="1270" spans="1:63" x14ac:dyDescent="0.25">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6.6</v>
      </c>
      <c r="Q1270">
        <v>6.6</v>
      </c>
      <c r="R1270">
        <v>0</v>
      </c>
      <c r="S1270">
        <v>0</v>
      </c>
      <c r="T1270">
        <v>0</v>
      </c>
      <c r="U1270">
        <v>0</v>
      </c>
      <c r="V1270">
        <v>1</v>
      </c>
      <c r="W1270">
        <v>6.6</v>
      </c>
      <c r="X1270">
        <v>0</v>
      </c>
      <c r="Y1270">
        <v>0</v>
      </c>
      <c r="Z1270">
        <v>0</v>
      </c>
      <c r="AA1270">
        <v>0</v>
      </c>
      <c r="AB1270">
        <v>0</v>
      </c>
      <c r="AC1270">
        <v>1</v>
      </c>
      <c r="AD1270">
        <v>0</v>
      </c>
      <c r="AE1270">
        <v>0</v>
      </c>
      <c r="AF1270">
        <v>0</v>
      </c>
      <c r="AG1270">
        <v>0</v>
      </c>
      <c r="AH1270">
        <v>0</v>
      </c>
      <c r="AI1270">
        <v>1</v>
      </c>
      <c r="AJ1270">
        <v>6.3</v>
      </c>
      <c r="AK1270">
        <v>0</v>
      </c>
      <c r="AL1270">
        <v>0</v>
      </c>
      <c r="AM1270">
        <v>0</v>
      </c>
      <c r="AN1270">
        <v>0</v>
      </c>
      <c r="AO1270">
        <v>6.6</v>
      </c>
      <c r="AP1270">
        <v>1</v>
      </c>
      <c r="AQ1270">
        <v>0</v>
      </c>
      <c r="AR1270">
        <v>0</v>
      </c>
      <c r="AS1270">
        <v>0</v>
      </c>
      <c r="AT1270">
        <v>0</v>
      </c>
      <c r="AU1270">
        <v>0</v>
      </c>
      <c r="AV1270">
        <v>1</v>
      </c>
      <c r="AW1270">
        <v>0</v>
      </c>
      <c r="AX1270">
        <v>0</v>
      </c>
      <c r="AY1270">
        <v>0</v>
      </c>
      <c r="AZ1270">
        <v>0</v>
      </c>
      <c r="BA1270">
        <v>6.6</v>
      </c>
      <c r="BB1270">
        <v>0</v>
      </c>
      <c r="BC1270">
        <v>1</v>
      </c>
      <c r="BD1270">
        <v>0</v>
      </c>
      <c r="BE1270">
        <v>0</v>
      </c>
      <c r="BF1270">
        <v>6.3</v>
      </c>
      <c r="BG1270">
        <v>6.3</v>
      </c>
      <c r="BH1270">
        <v>0</v>
      </c>
      <c r="BI1270">
        <v>1</v>
      </c>
      <c r="BJ1270">
        <v>0</v>
      </c>
      <c r="BK1270">
        <v>0</v>
      </c>
    </row>
    <row r="1271" spans="1:63" x14ac:dyDescent="0.25">
      <c r="A1271">
        <v>14</v>
      </c>
      <c r="B1271" s="1">
        <v>14202</v>
      </c>
      <c r="C1271" t="s">
        <v>780</v>
      </c>
      <c r="D1271" t="s">
        <v>2003</v>
      </c>
      <c r="E1271">
        <v>2</v>
      </c>
      <c r="F1271" t="s">
        <v>13769</v>
      </c>
      <c r="G1271">
        <v>220104005</v>
      </c>
      <c r="H1271">
        <v>220104</v>
      </c>
      <c r="I1271" t="s">
        <v>13768</v>
      </c>
      <c r="J1271" t="s">
        <v>10393</v>
      </c>
      <c r="K1271">
        <v>2</v>
      </c>
      <c r="L1271">
        <v>0</v>
      </c>
      <c r="M1271">
        <v>0</v>
      </c>
      <c r="N1271">
        <v>6.6</v>
      </c>
      <c r="O1271">
        <v>0</v>
      </c>
      <c r="P1271">
        <v>13.1</v>
      </c>
      <c r="Q1271">
        <v>6.6</v>
      </c>
      <c r="R1271">
        <v>6.3</v>
      </c>
      <c r="S1271">
        <v>0</v>
      </c>
      <c r="T1271">
        <v>0</v>
      </c>
      <c r="U1271">
        <v>12.6</v>
      </c>
      <c r="V1271">
        <v>6.3</v>
      </c>
      <c r="W1271">
        <v>19</v>
      </c>
      <c r="X1271">
        <v>13.1</v>
      </c>
      <c r="Y1271">
        <v>0</v>
      </c>
      <c r="Z1271">
        <v>13.1</v>
      </c>
      <c r="AA1271">
        <v>6.6</v>
      </c>
      <c r="AB1271">
        <v>0</v>
      </c>
      <c r="AC1271">
        <v>1</v>
      </c>
      <c r="AD1271">
        <v>0</v>
      </c>
      <c r="AE1271">
        <v>0</v>
      </c>
      <c r="AF1271">
        <v>0</v>
      </c>
      <c r="AG1271">
        <v>6.3</v>
      </c>
      <c r="AH1271">
        <v>6.3</v>
      </c>
      <c r="AI1271">
        <v>12.6</v>
      </c>
      <c r="AJ1271">
        <v>6.3</v>
      </c>
      <c r="AK1271">
        <v>6.6</v>
      </c>
      <c r="AL1271">
        <v>0</v>
      </c>
      <c r="AM1271">
        <v>26.2</v>
      </c>
      <c r="AN1271">
        <v>0</v>
      </c>
      <c r="AO1271">
        <v>6.6</v>
      </c>
      <c r="AP1271">
        <v>1</v>
      </c>
      <c r="AQ1271">
        <v>6.6</v>
      </c>
      <c r="AR1271">
        <v>0</v>
      </c>
      <c r="AS1271">
        <v>0</v>
      </c>
      <c r="AT1271">
        <v>0</v>
      </c>
      <c r="AU1271">
        <v>6.3</v>
      </c>
      <c r="AV1271">
        <v>12.6</v>
      </c>
      <c r="AW1271">
        <v>0</v>
      </c>
      <c r="AX1271">
        <v>0</v>
      </c>
      <c r="AY1271">
        <v>0</v>
      </c>
      <c r="AZ1271">
        <v>13.1</v>
      </c>
      <c r="BA1271">
        <v>6.6</v>
      </c>
      <c r="BB1271">
        <v>6.6</v>
      </c>
      <c r="BC1271">
        <v>13.1</v>
      </c>
      <c r="BD1271">
        <v>6.6</v>
      </c>
      <c r="BE1271">
        <v>12.6</v>
      </c>
      <c r="BF1271">
        <v>12.6</v>
      </c>
      <c r="BG1271">
        <v>6.3</v>
      </c>
      <c r="BH1271">
        <v>0</v>
      </c>
      <c r="BI1271">
        <v>6.3</v>
      </c>
      <c r="BJ1271">
        <v>12.7</v>
      </c>
      <c r="BK1271">
        <v>0</v>
      </c>
    </row>
    <row r="1272" spans="1:63" x14ac:dyDescent="0.25">
      <c r="A1272">
        <v>14</v>
      </c>
      <c r="B1272" s="1">
        <v>14202</v>
      </c>
      <c r="C1272" t="s">
        <v>780</v>
      </c>
      <c r="D1272" t="s">
        <v>2003</v>
      </c>
      <c r="E1272">
        <v>3</v>
      </c>
      <c r="F1272" t="s">
        <v>13367</v>
      </c>
      <c r="G1272">
        <v>220104005</v>
      </c>
      <c r="H1272">
        <v>220104</v>
      </c>
      <c r="I1272" t="s">
        <v>13768</v>
      </c>
      <c r="J1272" t="s">
        <v>10393</v>
      </c>
      <c r="K1272">
        <v>3</v>
      </c>
      <c r="L1272">
        <v>0</v>
      </c>
      <c r="M1272">
        <v>0</v>
      </c>
      <c r="N1272">
        <v>6.6</v>
      </c>
      <c r="O1272">
        <v>0</v>
      </c>
      <c r="P1272">
        <v>6.6</v>
      </c>
      <c r="Q1272">
        <v>0</v>
      </c>
      <c r="R1272">
        <v>6.3</v>
      </c>
      <c r="S1272">
        <v>0</v>
      </c>
      <c r="T1272">
        <v>0</v>
      </c>
      <c r="U1272">
        <v>12.6</v>
      </c>
      <c r="V1272">
        <v>6.3</v>
      </c>
      <c r="W1272">
        <v>6.3</v>
      </c>
      <c r="X1272">
        <v>13.1</v>
      </c>
      <c r="Y1272">
        <v>0</v>
      </c>
      <c r="Z1272">
        <v>13.1</v>
      </c>
      <c r="AA1272">
        <v>6.6</v>
      </c>
      <c r="AB1272">
        <v>0</v>
      </c>
      <c r="AC1272">
        <v>1</v>
      </c>
      <c r="AD1272">
        <v>0</v>
      </c>
      <c r="AE1272">
        <v>0</v>
      </c>
      <c r="AF1272">
        <v>0</v>
      </c>
      <c r="AG1272">
        <v>6.3</v>
      </c>
      <c r="AH1272">
        <v>6.3</v>
      </c>
      <c r="AI1272">
        <v>12.6</v>
      </c>
      <c r="AJ1272">
        <v>0</v>
      </c>
      <c r="AK1272">
        <v>6.6</v>
      </c>
      <c r="AL1272">
        <v>0</v>
      </c>
      <c r="AM1272">
        <v>26.2</v>
      </c>
      <c r="AN1272">
        <v>0</v>
      </c>
      <c r="AO1272">
        <v>0</v>
      </c>
      <c r="AP1272">
        <v>1</v>
      </c>
      <c r="AQ1272">
        <v>6.6</v>
      </c>
      <c r="AR1272">
        <v>0</v>
      </c>
      <c r="AS1272">
        <v>0</v>
      </c>
      <c r="AT1272">
        <v>0</v>
      </c>
      <c r="AU1272">
        <v>6.3</v>
      </c>
      <c r="AV1272">
        <v>12.6</v>
      </c>
      <c r="AW1272">
        <v>0</v>
      </c>
      <c r="AX1272">
        <v>0</v>
      </c>
      <c r="AY1272">
        <v>0</v>
      </c>
      <c r="AZ1272">
        <v>13.1</v>
      </c>
      <c r="BA1272">
        <v>0</v>
      </c>
      <c r="BB1272">
        <v>6.6</v>
      </c>
      <c r="BC1272">
        <v>13.1</v>
      </c>
      <c r="BD1272">
        <v>6.6</v>
      </c>
      <c r="BE1272">
        <v>12.6</v>
      </c>
      <c r="BF1272">
        <v>6.3</v>
      </c>
      <c r="BG1272">
        <v>0</v>
      </c>
      <c r="BH1272">
        <v>0</v>
      </c>
      <c r="BI1272">
        <v>6.3</v>
      </c>
      <c r="BJ1272">
        <v>12.7</v>
      </c>
      <c r="BK1272">
        <v>0</v>
      </c>
    </row>
    <row r="1273" spans="1:63" x14ac:dyDescent="0.25">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6.6</v>
      </c>
      <c r="Q1273">
        <v>6.6</v>
      </c>
      <c r="R1273">
        <v>0</v>
      </c>
      <c r="S1273">
        <v>0</v>
      </c>
      <c r="T1273">
        <v>0</v>
      </c>
      <c r="U1273">
        <v>0</v>
      </c>
      <c r="V1273">
        <v>1</v>
      </c>
      <c r="W1273">
        <v>12.7</v>
      </c>
      <c r="X1273">
        <v>0</v>
      </c>
      <c r="Y1273">
        <v>0</v>
      </c>
      <c r="Z1273">
        <v>0</v>
      </c>
      <c r="AA1273">
        <v>0</v>
      </c>
      <c r="AB1273">
        <v>0</v>
      </c>
      <c r="AC1273">
        <v>1</v>
      </c>
      <c r="AD1273">
        <v>0</v>
      </c>
      <c r="AE1273">
        <v>0</v>
      </c>
      <c r="AF1273">
        <v>0</v>
      </c>
      <c r="AG1273">
        <v>0</v>
      </c>
      <c r="AH1273">
        <v>0</v>
      </c>
      <c r="AI1273">
        <v>1</v>
      </c>
      <c r="AJ1273">
        <v>6.3</v>
      </c>
      <c r="AK1273">
        <v>0</v>
      </c>
      <c r="AL1273">
        <v>0</v>
      </c>
      <c r="AM1273">
        <v>0</v>
      </c>
      <c r="AN1273">
        <v>0</v>
      </c>
      <c r="AO1273">
        <v>6.6</v>
      </c>
      <c r="AP1273">
        <v>1</v>
      </c>
      <c r="AQ1273">
        <v>0</v>
      </c>
      <c r="AR1273">
        <v>0</v>
      </c>
      <c r="AS1273">
        <v>0</v>
      </c>
      <c r="AT1273">
        <v>0</v>
      </c>
      <c r="AU1273">
        <v>0</v>
      </c>
      <c r="AV1273">
        <v>1</v>
      </c>
      <c r="AW1273">
        <v>0</v>
      </c>
      <c r="AX1273">
        <v>0</v>
      </c>
      <c r="AY1273">
        <v>0</v>
      </c>
      <c r="AZ1273">
        <v>0</v>
      </c>
      <c r="BA1273">
        <v>6.6</v>
      </c>
      <c r="BB1273">
        <v>0</v>
      </c>
      <c r="BC1273">
        <v>1</v>
      </c>
      <c r="BD1273">
        <v>0</v>
      </c>
      <c r="BE1273">
        <v>0</v>
      </c>
      <c r="BF1273">
        <v>6.3</v>
      </c>
      <c r="BG1273">
        <v>6.3</v>
      </c>
      <c r="BH1273">
        <v>0</v>
      </c>
      <c r="BI1273">
        <v>1</v>
      </c>
      <c r="BJ1273">
        <v>0</v>
      </c>
      <c r="BK1273">
        <v>0</v>
      </c>
    </row>
    <row r="1274" spans="1:63" x14ac:dyDescent="0.25">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1</v>
      </c>
      <c r="Q1274">
        <v>9.8000000000000007</v>
      </c>
      <c r="R1274">
        <v>0</v>
      </c>
      <c r="S1274">
        <v>9.8000000000000007</v>
      </c>
      <c r="T1274">
        <v>0</v>
      </c>
      <c r="U1274">
        <v>0</v>
      </c>
      <c r="V1274">
        <v>1</v>
      </c>
      <c r="W1274">
        <v>0</v>
      </c>
      <c r="X1274">
        <v>0</v>
      </c>
      <c r="Y1274">
        <v>0</v>
      </c>
      <c r="Z1274">
        <v>0</v>
      </c>
      <c r="AA1274">
        <v>0</v>
      </c>
      <c r="AB1274">
        <v>0</v>
      </c>
      <c r="AC1274">
        <v>1</v>
      </c>
      <c r="AD1274">
        <v>0</v>
      </c>
      <c r="AE1274">
        <v>2</v>
      </c>
      <c r="AF1274">
        <v>4</v>
      </c>
      <c r="AG1274">
        <v>0</v>
      </c>
      <c r="AH1274">
        <v>0</v>
      </c>
      <c r="AI1274">
        <v>1</v>
      </c>
      <c r="AJ1274">
        <v>0</v>
      </c>
      <c r="AK1274">
        <v>0</v>
      </c>
      <c r="AL1274">
        <v>0</v>
      </c>
      <c r="AM1274">
        <v>0</v>
      </c>
      <c r="AN1274">
        <v>0</v>
      </c>
      <c r="AO1274">
        <v>0</v>
      </c>
      <c r="AP1274">
        <v>9.8000000000000007</v>
      </c>
      <c r="AQ1274">
        <v>0</v>
      </c>
      <c r="AR1274">
        <v>0</v>
      </c>
      <c r="AS1274">
        <v>0</v>
      </c>
      <c r="AT1274">
        <v>0</v>
      </c>
      <c r="AU1274">
        <v>0</v>
      </c>
      <c r="AV1274">
        <v>1</v>
      </c>
      <c r="AW1274">
        <v>0</v>
      </c>
      <c r="AX1274">
        <v>9.6999999999999993</v>
      </c>
      <c r="AY1274">
        <v>0</v>
      </c>
      <c r="AZ1274">
        <v>0</v>
      </c>
      <c r="BA1274">
        <v>0</v>
      </c>
      <c r="BB1274">
        <v>0</v>
      </c>
      <c r="BC1274">
        <v>1</v>
      </c>
      <c r="BD1274">
        <v>0</v>
      </c>
      <c r="BE1274">
        <v>0</v>
      </c>
      <c r="BF1274">
        <v>0</v>
      </c>
      <c r="BG1274">
        <v>0</v>
      </c>
      <c r="BH1274">
        <v>0</v>
      </c>
      <c r="BI1274">
        <v>1</v>
      </c>
      <c r="BJ1274">
        <v>0</v>
      </c>
      <c r="BK1274">
        <v>0</v>
      </c>
    </row>
    <row r="1275" spans="1:63" x14ac:dyDescent="0.25">
      <c r="A1275">
        <v>14</v>
      </c>
      <c r="B1275" s="1">
        <v>14203</v>
      </c>
      <c r="C1275" t="s">
        <v>780</v>
      </c>
      <c r="D1275" t="s">
        <v>2006</v>
      </c>
      <c r="E1275">
        <v>2</v>
      </c>
      <c r="F1275" t="s">
        <v>13769</v>
      </c>
      <c r="G1275">
        <v>220104005</v>
      </c>
      <c r="H1275">
        <v>220104</v>
      </c>
      <c r="I1275" t="s">
        <v>13768</v>
      </c>
      <c r="J1275" t="s">
        <v>10393</v>
      </c>
      <c r="K1275">
        <v>2</v>
      </c>
      <c r="L1275">
        <v>0</v>
      </c>
      <c r="M1275">
        <v>9.8000000000000007</v>
      </c>
      <c r="N1275">
        <v>19.600000000000001</v>
      </c>
      <c r="O1275">
        <v>9.8000000000000007</v>
      </c>
      <c r="P1275">
        <v>9.8000000000000007</v>
      </c>
      <c r="Q1275">
        <v>9.8000000000000007</v>
      </c>
      <c r="R1275">
        <v>0</v>
      </c>
      <c r="S1275">
        <v>21.8</v>
      </c>
      <c r="T1275">
        <v>0</v>
      </c>
      <c r="U1275">
        <v>11.1</v>
      </c>
      <c r="V1275">
        <v>1</v>
      </c>
      <c r="W1275">
        <v>0</v>
      </c>
      <c r="X1275">
        <v>0</v>
      </c>
      <c r="Y1275">
        <v>0</v>
      </c>
      <c r="Z1275">
        <v>0</v>
      </c>
      <c r="AA1275">
        <v>0</v>
      </c>
      <c r="AB1275">
        <v>0</v>
      </c>
      <c r="AC1275">
        <v>1</v>
      </c>
      <c r="AD1275">
        <v>0</v>
      </c>
      <c r="AE1275">
        <v>0</v>
      </c>
      <c r="AF1275">
        <v>10.9</v>
      </c>
      <c r="AG1275">
        <v>11</v>
      </c>
      <c r="AH1275">
        <v>0</v>
      </c>
      <c r="AI1275">
        <v>22.6</v>
      </c>
      <c r="AJ1275">
        <v>0</v>
      </c>
      <c r="AK1275">
        <v>0</v>
      </c>
      <c r="AL1275">
        <v>0</v>
      </c>
      <c r="AM1275">
        <v>9.8000000000000007</v>
      </c>
      <c r="AN1275">
        <v>0</v>
      </c>
      <c r="AO1275">
        <v>9.8000000000000007</v>
      </c>
      <c r="AP1275">
        <v>9.8000000000000007</v>
      </c>
      <c r="AQ1275">
        <v>0</v>
      </c>
      <c r="AR1275">
        <v>0</v>
      </c>
      <c r="AS1275">
        <v>11</v>
      </c>
      <c r="AT1275">
        <v>0</v>
      </c>
      <c r="AU1275">
        <v>0</v>
      </c>
      <c r="AV1275">
        <v>1</v>
      </c>
      <c r="AW1275">
        <v>0</v>
      </c>
      <c r="AX1275">
        <v>9.6999999999999993</v>
      </c>
      <c r="AY1275">
        <v>0</v>
      </c>
      <c r="AZ1275">
        <v>0</v>
      </c>
      <c r="BA1275">
        <v>9.8000000000000007</v>
      </c>
      <c r="BB1275">
        <v>0</v>
      </c>
      <c r="BC1275">
        <v>9.8000000000000007</v>
      </c>
      <c r="BD1275">
        <v>0</v>
      </c>
      <c r="BE1275">
        <v>0</v>
      </c>
      <c r="BF1275">
        <v>22</v>
      </c>
      <c r="BG1275">
        <v>0</v>
      </c>
      <c r="BH1275">
        <v>0</v>
      </c>
      <c r="BI1275">
        <v>11.3</v>
      </c>
      <c r="BJ1275">
        <v>0</v>
      </c>
      <c r="BK1275">
        <v>0</v>
      </c>
    </row>
    <row r="1276" spans="1:63" x14ac:dyDescent="0.25">
      <c r="A1276">
        <v>14</v>
      </c>
      <c r="B1276" s="1">
        <v>14203</v>
      </c>
      <c r="C1276" t="s">
        <v>780</v>
      </c>
      <c r="D1276" t="s">
        <v>2006</v>
      </c>
      <c r="E1276">
        <v>3</v>
      </c>
      <c r="F1276" t="s">
        <v>13367</v>
      </c>
      <c r="G1276">
        <v>220104005</v>
      </c>
      <c r="H1276">
        <v>220104</v>
      </c>
      <c r="I1276" t="s">
        <v>13768</v>
      </c>
      <c r="J1276" t="s">
        <v>10393</v>
      </c>
      <c r="K1276">
        <v>3</v>
      </c>
      <c r="L1276">
        <v>0</v>
      </c>
      <c r="M1276">
        <v>9.8000000000000007</v>
      </c>
      <c r="N1276">
        <v>19.600000000000001</v>
      </c>
      <c r="O1276">
        <v>9.8000000000000007</v>
      </c>
      <c r="P1276">
        <v>9.8000000000000007</v>
      </c>
      <c r="Q1276">
        <v>0</v>
      </c>
      <c r="R1276">
        <v>0</v>
      </c>
      <c r="S1276">
        <v>10.9</v>
      </c>
      <c r="T1276">
        <v>0</v>
      </c>
      <c r="U1276">
        <v>11.1</v>
      </c>
      <c r="V1276">
        <v>1</v>
      </c>
      <c r="W1276">
        <v>0</v>
      </c>
      <c r="X1276">
        <v>0</v>
      </c>
      <c r="Y1276">
        <v>0</v>
      </c>
      <c r="Z1276">
        <v>0</v>
      </c>
      <c r="AA1276">
        <v>0</v>
      </c>
      <c r="AB1276">
        <v>0</v>
      </c>
      <c r="AC1276">
        <v>1</v>
      </c>
      <c r="AD1276">
        <v>0</v>
      </c>
      <c r="AE1276">
        <v>0</v>
      </c>
      <c r="AF1276">
        <v>0</v>
      </c>
      <c r="AG1276">
        <v>11</v>
      </c>
      <c r="AH1276">
        <v>0</v>
      </c>
      <c r="AI1276">
        <v>22.6</v>
      </c>
      <c r="AJ1276">
        <v>0</v>
      </c>
      <c r="AK1276">
        <v>0</v>
      </c>
      <c r="AL1276">
        <v>0</v>
      </c>
      <c r="AM1276">
        <v>9.8000000000000007</v>
      </c>
      <c r="AN1276">
        <v>0</v>
      </c>
      <c r="AO1276">
        <v>9.8000000000000007</v>
      </c>
      <c r="AP1276">
        <v>1</v>
      </c>
      <c r="AQ1276">
        <v>0</v>
      </c>
      <c r="AR1276">
        <v>0</v>
      </c>
      <c r="AS1276">
        <v>11</v>
      </c>
      <c r="AT1276">
        <v>0</v>
      </c>
      <c r="AU1276">
        <v>0</v>
      </c>
      <c r="AV1276">
        <v>1</v>
      </c>
      <c r="AW1276">
        <v>0</v>
      </c>
      <c r="AX1276">
        <v>0</v>
      </c>
      <c r="AY1276">
        <v>0</v>
      </c>
      <c r="AZ1276">
        <v>0</v>
      </c>
      <c r="BA1276">
        <v>9.8000000000000007</v>
      </c>
      <c r="BB1276">
        <v>0</v>
      </c>
      <c r="BC1276">
        <v>9.8000000000000007</v>
      </c>
      <c r="BD1276">
        <v>0</v>
      </c>
      <c r="BE1276">
        <v>0</v>
      </c>
      <c r="BF1276">
        <v>22</v>
      </c>
      <c r="BG1276">
        <v>0</v>
      </c>
      <c r="BH1276">
        <v>0</v>
      </c>
      <c r="BI1276">
        <v>11.3</v>
      </c>
      <c r="BJ1276">
        <v>0</v>
      </c>
      <c r="BK1276">
        <v>0</v>
      </c>
    </row>
    <row r="1277" spans="1:63" x14ac:dyDescent="0.25">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1</v>
      </c>
      <c r="Q1277">
        <v>9.8000000000000007</v>
      </c>
      <c r="R1277">
        <v>0</v>
      </c>
      <c r="S1277">
        <v>10.9</v>
      </c>
      <c r="T1277">
        <v>0</v>
      </c>
      <c r="U1277">
        <v>0</v>
      </c>
      <c r="V1277">
        <v>1</v>
      </c>
      <c r="W1277">
        <v>0</v>
      </c>
      <c r="X1277">
        <v>0</v>
      </c>
      <c r="Y1277">
        <v>0</v>
      </c>
      <c r="Z1277">
        <v>0</v>
      </c>
      <c r="AA1277">
        <v>0</v>
      </c>
      <c r="AB1277">
        <v>0</v>
      </c>
      <c r="AC1277">
        <v>1</v>
      </c>
      <c r="AD1277">
        <v>0</v>
      </c>
      <c r="AE1277">
        <v>0</v>
      </c>
      <c r="AF1277">
        <v>10.9</v>
      </c>
      <c r="AG1277">
        <v>0</v>
      </c>
      <c r="AH1277">
        <v>0</v>
      </c>
      <c r="AI1277">
        <v>1</v>
      </c>
      <c r="AJ1277">
        <v>0</v>
      </c>
      <c r="AK1277">
        <v>0</v>
      </c>
      <c r="AL1277">
        <v>0</v>
      </c>
      <c r="AM1277">
        <v>0</v>
      </c>
      <c r="AN1277">
        <v>0</v>
      </c>
      <c r="AO1277">
        <v>0</v>
      </c>
      <c r="AP1277">
        <v>9.8000000000000007</v>
      </c>
      <c r="AQ1277">
        <v>0</v>
      </c>
      <c r="AR1277">
        <v>0</v>
      </c>
      <c r="AS1277">
        <v>0</v>
      </c>
      <c r="AT1277">
        <v>0</v>
      </c>
      <c r="AU1277">
        <v>0</v>
      </c>
      <c r="AV1277">
        <v>1</v>
      </c>
      <c r="AW1277">
        <v>0</v>
      </c>
      <c r="AX1277">
        <v>9.6999999999999993</v>
      </c>
      <c r="AY1277">
        <v>0</v>
      </c>
      <c r="AZ1277">
        <v>0</v>
      </c>
      <c r="BA1277">
        <v>0</v>
      </c>
      <c r="BB1277">
        <v>0</v>
      </c>
      <c r="BC1277">
        <v>1</v>
      </c>
      <c r="BD1277">
        <v>0</v>
      </c>
      <c r="BE1277">
        <v>0</v>
      </c>
      <c r="BF1277">
        <v>0</v>
      </c>
      <c r="BG1277">
        <v>0</v>
      </c>
      <c r="BH1277">
        <v>0</v>
      </c>
      <c r="BI1277">
        <v>1</v>
      </c>
      <c r="BJ1277">
        <v>0</v>
      </c>
      <c r="BK1277">
        <v>0</v>
      </c>
    </row>
    <row r="1278" spans="1:63" x14ac:dyDescent="0.25">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1</v>
      </c>
      <c r="Q1278">
        <v>6.1</v>
      </c>
      <c r="R1278">
        <v>3.1</v>
      </c>
      <c r="S1278">
        <v>6.1</v>
      </c>
      <c r="T1278">
        <v>3.1</v>
      </c>
      <c r="U1278">
        <v>0</v>
      </c>
      <c r="V1278">
        <v>1</v>
      </c>
      <c r="W1278">
        <v>0</v>
      </c>
      <c r="X1278">
        <v>0</v>
      </c>
      <c r="Y1278">
        <v>0</v>
      </c>
      <c r="Z1278">
        <v>0</v>
      </c>
      <c r="AA1278">
        <v>0</v>
      </c>
      <c r="AB1278">
        <v>0</v>
      </c>
      <c r="AC1278">
        <v>1</v>
      </c>
      <c r="AD1278">
        <v>6.1</v>
      </c>
      <c r="AE1278">
        <v>0</v>
      </c>
      <c r="AF1278">
        <v>0</v>
      </c>
      <c r="AG1278">
        <v>0</v>
      </c>
      <c r="AH1278">
        <v>0</v>
      </c>
      <c r="AI1278">
        <v>1</v>
      </c>
      <c r="AJ1278">
        <v>3</v>
      </c>
      <c r="AK1278">
        <v>0</v>
      </c>
      <c r="AL1278">
        <v>3</v>
      </c>
      <c r="AM1278">
        <v>0</v>
      </c>
      <c r="AN1278">
        <v>0</v>
      </c>
      <c r="AO1278">
        <v>6.1</v>
      </c>
      <c r="AP1278">
        <v>1</v>
      </c>
      <c r="AQ1278">
        <v>0</v>
      </c>
      <c r="AR1278">
        <v>0</v>
      </c>
      <c r="AS1278">
        <v>0</v>
      </c>
      <c r="AT1278">
        <v>0</v>
      </c>
      <c r="AU1278">
        <v>0</v>
      </c>
      <c r="AV1278">
        <v>1</v>
      </c>
      <c r="AW1278">
        <v>0</v>
      </c>
      <c r="AX1278">
        <v>6.1</v>
      </c>
      <c r="AY1278">
        <v>0</v>
      </c>
      <c r="AZ1278">
        <v>6.1</v>
      </c>
      <c r="BA1278">
        <v>0</v>
      </c>
      <c r="BB1278">
        <v>3.1</v>
      </c>
      <c r="BC1278">
        <v>1</v>
      </c>
      <c r="BD1278">
        <v>3.1</v>
      </c>
      <c r="BE1278">
        <v>0</v>
      </c>
      <c r="BF1278">
        <v>0</v>
      </c>
      <c r="BG1278">
        <v>0</v>
      </c>
      <c r="BH1278">
        <v>0</v>
      </c>
      <c r="BI1278">
        <v>1</v>
      </c>
      <c r="BJ1278">
        <v>3.4</v>
      </c>
      <c r="BK1278">
        <v>3.3</v>
      </c>
    </row>
    <row r="1279" spans="1:63" x14ac:dyDescent="0.25">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3.1</v>
      </c>
      <c r="Q1279">
        <v>9.1999999999999993</v>
      </c>
      <c r="R1279">
        <v>6.5</v>
      </c>
      <c r="S1279">
        <v>6.6</v>
      </c>
      <c r="T1279">
        <v>9.9</v>
      </c>
      <c r="U1279">
        <v>3.3</v>
      </c>
      <c r="V1279">
        <v>6.7</v>
      </c>
      <c r="W1279">
        <v>0</v>
      </c>
      <c r="X1279">
        <v>12.1</v>
      </c>
      <c r="Y1279">
        <v>0</v>
      </c>
      <c r="Z1279">
        <v>3</v>
      </c>
      <c r="AA1279">
        <v>0</v>
      </c>
      <c r="AB1279">
        <v>3.1</v>
      </c>
      <c r="AC1279">
        <v>3.1</v>
      </c>
      <c r="AD1279">
        <v>12.2</v>
      </c>
      <c r="AE1279">
        <v>9.8000000000000007</v>
      </c>
      <c r="AF1279">
        <v>6.6</v>
      </c>
      <c r="AG1279">
        <v>6.6</v>
      </c>
      <c r="AH1279">
        <v>6.7</v>
      </c>
      <c r="AI1279">
        <v>3.4</v>
      </c>
      <c r="AJ1279">
        <v>3.4</v>
      </c>
      <c r="AK1279">
        <v>3</v>
      </c>
      <c r="AL1279">
        <v>3</v>
      </c>
      <c r="AM1279">
        <v>0</v>
      </c>
      <c r="AN1279">
        <v>0</v>
      </c>
      <c r="AO1279">
        <v>15.3</v>
      </c>
      <c r="AP1279">
        <v>9.1999999999999993</v>
      </c>
      <c r="AQ1279">
        <v>3.1</v>
      </c>
      <c r="AR1279">
        <v>0</v>
      </c>
      <c r="AS1279">
        <v>6.6</v>
      </c>
      <c r="AT1279">
        <v>6.6</v>
      </c>
      <c r="AU1279">
        <v>6.7</v>
      </c>
      <c r="AV1279">
        <v>1</v>
      </c>
      <c r="AW1279">
        <v>6.8</v>
      </c>
      <c r="AX1279">
        <v>12.1</v>
      </c>
      <c r="AY1279">
        <v>9.1</v>
      </c>
      <c r="AZ1279">
        <v>9.1</v>
      </c>
      <c r="BA1279">
        <v>0</v>
      </c>
      <c r="BB1279">
        <v>12.2</v>
      </c>
      <c r="BC1279">
        <v>6.1</v>
      </c>
      <c r="BD1279">
        <v>12.2</v>
      </c>
      <c r="BE1279">
        <v>6.5</v>
      </c>
      <c r="BF1279">
        <v>9.9</v>
      </c>
      <c r="BG1279">
        <v>6.6</v>
      </c>
      <c r="BH1279">
        <v>3.4</v>
      </c>
      <c r="BI1279">
        <v>23.7</v>
      </c>
      <c r="BJ1279">
        <v>6.8</v>
      </c>
      <c r="BK1279">
        <v>9.9</v>
      </c>
    </row>
    <row r="1280" spans="1:63" x14ac:dyDescent="0.25">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3.1</v>
      </c>
      <c r="Q1280">
        <v>3.1</v>
      </c>
      <c r="R1280">
        <v>3.3</v>
      </c>
      <c r="S1280">
        <v>0</v>
      </c>
      <c r="T1280">
        <v>6.6</v>
      </c>
      <c r="U1280">
        <v>3.3</v>
      </c>
      <c r="V1280">
        <v>6.7</v>
      </c>
      <c r="W1280">
        <v>0</v>
      </c>
      <c r="X1280">
        <v>12.1</v>
      </c>
      <c r="Y1280">
        <v>0</v>
      </c>
      <c r="Z1280">
        <v>3</v>
      </c>
      <c r="AA1280">
        <v>0</v>
      </c>
      <c r="AB1280">
        <v>3.1</v>
      </c>
      <c r="AC1280">
        <v>3.1</v>
      </c>
      <c r="AD1280">
        <v>9.1999999999999993</v>
      </c>
      <c r="AE1280">
        <v>9.8000000000000007</v>
      </c>
      <c r="AF1280">
        <v>6.6</v>
      </c>
      <c r="AG1280">
        <v>6.6</v>
      </c>
      <c r="AH1280">
        <v>6.7</v>
      </c>
      <c r="AI1280">
        <v>3.4</v>
      </c>
      <c r="AJ1280">
        <v>0</v>
      </c>
      <c r="AK1280">
        <v>3</v>
      </c>
      <c r="AL1280">
        <v>0</v>
      </c>
      <c r="AM1280">
        <v>0</v>
      </c>
      <c r="AN1280">
        <v>0</v>
      </c>
      <c r="AO1280">
        <v>9.1999999999999993</v>
      </c>
      <c r="AP1280">
        <v>9.1999999999999993</v>
      </c>
      <c r="AQ1280">
        <v>3.1</v>
      </c>
      <c r="AR1280">
        <v>0</v>
      </c>
      <c r="AS1280">
        <v>6.6</v>
      </c>
      <c r="AT1280">
        <v>6.6</v>
      </c>
      <c r="AU1280">
        <v>6.7</v>
      </c>
      <c r="AV1280">
        <v>1</v>
      </c>
      <c r="AW1280">
        <v>3.4</v>
      </c>
      <c r="AX1280">
        <v>9.1</v>
      </c>
      <c r="AY1280">
        <v>9.1</v>
      </c>
      <c r="AZ1280">
        <v>6.1</v>
      </c>
      <c r="BA1280">
        <v>0</v>
      </c>
      <c r="BB1280">
        <v>9.1999999999999993</v>
      </c>
      <c r="BC1280">
        <v>6.1</v>
      </c>
      <c r="BD1280">
        <v>9.1999999999999993</v>
      </c>
      <c r="BE1280">
        <v>6.5</v>
      </c>
      <c r="BF1280">
        <v>9.9</v>
      </c>
      <c r="BG1280">
        <v>6.6</v>
      </c>
      <c r="BH1280">
        <v>3.4</v>
      </c>
      <c r="BI1280">
        <v>23.7</v>
      </c>
      <c r="BJ1280">
        <v>3.4</v>
      </c>
      <c r="BK1280">
        <v>6.6</v>
      </c>
    </row>
    <row r="1281" spans="1:63" x14ac:dyDescent="0.25">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1</v>
      </c>
      <c r="Q1281">
        <v>6.1</v>
      </c>
      <c r="R1281">
        <v>3.3</v>
      </c>
      <c r="S1281">
        <v>6.6</v>
      </c>
      <c r="T1281">
        <v>3.3</v>
      </c>
      <c r="U1281">
        <v>0</v>
      </c>
      <c r="V1281">
        <v>1</v>
      </c>
      <c r="W1281">
        <v>0</v>
      </c>
      <c r="X1281">
        <v>0</v>
      </c>
      <c r="Y1281">
        <v>0</v>
      </c>
      <c r="Z1281">
        <v>0</v>
      </c>
      <c r="AA1281">
        <v>0</v>
      </c>
      <c r="AB1281">
        <v>0</v>
      </c>
      <c r="AC1281">
        <v>1</v>
      </c>
      <c r="AD1281">
        <v>3.1</v>
      </c>
      <c r="AE1281">
        <v>0</v>
      </c>
      <c r="AF1281">
        <v>0</v>
      </c>
      <c r="AG1281">
        <v>0</v>
      </c>
      <c r="AH1281">
        <v>0</v>
      </c>
      <c r="AI1281">
        <v>1</v>
      </c>
      <c r="AJ1281">
        <v>3.4</v>
      </c>
      <c r="AK1281">
        <v>0</v>
      </c>
      <c r="AL1281">
        <v>3</v>
      </c>
      <c r="AM1281">
        <v>0</v>
      </c>
      <c r="AN1281">
        <v>0</v>
      </c>
      <c r="AO1281">
        <v>6.1</v>
      </c>
      <c r="AP1281">
        <v>1</v>
      </c>
      <c r="AQ1281">
        <v>0</v>
      </c>
      <c r="AR1281">
        <v>0</v>
      </c>
      <c r="AS1281">
        <v>0</v>
      </c>
      <c r="AT1281">
        <v>0</v>
      </c>
      <c r="AU1281">
        <v>0</v>
      </c>
      <c r="AV1281">
        <v>1</v>
      </c>
      <c r="AW1281">
        <v>3.4</v>
      </c>
      <c r="AX1281">
        <v>3</v>
      </c>
      <c r="AY1281">
        <v>0</v>
      </c>
      <c r="AZ1281">
        <v>3</v>
      </c>
      <c r="BA1281">
        <v>0</v>
      </c>
      <c r="BB1281">
        <v>3.1</v>
      </c>
      <c r="BC1281">
        <v>1</v>
      </c>
      <c r="BD1281">
        <v>3.1</v>
      </c>
      <c r="BE1281">
        <v>0</v>
      </c>
      <c r="BF1281">
        <v>0</v>
      </c>
      <c r="BG1281">
        <v>0</v>
      </c>
      <c r="BH1281">
        <v>0</v>
      </c>
      <c r="BI1281">
        <v>1</v>
      </c>
      <c r="BJ1281">
        <v>3.4</v>
      </c>
      <c r="BK1281">
        <v>3.3</v>
      </c>
    </row>
    <row r="1282" spans="1:63" x14ac:dyDescent="0.25">
      <c r="A1282">
        <v>15</v>
      </c>
      <c r="B1282" s="1">
        <v>15101</v>
      </c>
      <c r="C1282" t="s">
        <v>759</v>
      </c>
      <c r="D1282" t="s">
        <v>2012</v>
      </c>
      <c r="E1282">
        <v>1</v>
      </c>
      <c r="F1282" t="s">
        <v>13767</v>
      </c>
      <c r="G1282">
        <v>220104005</v>
      </c>
      <c r="H1282">
        <v>220104</v>
      </c>
      <c r="I1282" t="s">
        <v>13768</v>
      </c>
      <c r="J1282" t="s">
        <v>10393</v>
      </c>
      <c r="K1282">
        <v>1</v>
      </c>
      <c r="L1282">
        <v>1.5</v>
      </c>
      <c r="M1282">
        <v>0</v>
      </c>
      <c r="N1282">
        <v>0.9</v>
      </c>
      <c r="O1282">
        <v>0</v>
      </c>
      <c r="P1282">
        <v>1.8</v>
      </c>
      <c r="Q1282">
        <v>2.2999999999999998</v>
      </c>
      <c r="R1282">
        <v>1.3</v>
      </c>
      <c r="S1282">
        <v>0</v>
      </c>
      <c r="T1282">
        <v>0</v>
      </c>
      <c r="U1282">
        <v>0.9</v>
      </c>
      <c r="V1282">
        <v>0.4</v>
      </c>
      <c r="W1282">
        <v>0.4</v>
      </c>
      <c r="X1282">
        <v>1.2</v>
      </c>
      <c r="Y1282">
        <v>1</v>
      </c>
      <c r="Z1282">
        <v>1.4</v>
      </c>
      <c r="AA1282">
        <v>2.8</v>
      </c>
      <c r="AB1282">
        <v>0.5</v>
      </c>
      <c r="AC1282">
        <v>0.9</v>
      </c>
      <c r="AD1282">
        <v>0.5</v>
      </c>
      <c r="AE1282">
        <v>0.6</v>
      </c>
      <c r="AF1282">
        <v>0</v>
      </c>
      <c r="AG1282">
        <v>0</v>
      </c>
      <c r="AH1282">
        <v>0</v>
      </c>
      <c r="AI1282">
        <v>1.2</v>
      </c>
      <c r="AJ1282">
        <v>0</v>
      </c>
      <c r="AK1282">
        <v>0</v>
      </c>
      <c r="AL1282">
        <v>0</v>
      </c>
      <c r="AM1282">
        <v>3.4</v>
      </c>
      <c r="AN1282">
        <v>0.5</v>
      </c>
      <c r="AO1282">
        <v>0</v>
      </c>
      <c r="AP1282">
        <v>0.9</v>
      </c>
      <c r="AQ1282">
        <v>0</v>
      </c>
      <c r="AR1282">
        <v>0.6</v>
      </c>
      <c r="AS1282">
        <v>0</v>
      </c>
      <c r="AT1282">
        <v>0.6</v>
      </c>
      <c r="AU1282">
        <v>1.2</v>
      </c>
      <c r="AV1282">
        <v>1</v>
      </c>
      <c r="AW1282">
        <v>1.2</v>
      </c>
      <c r="AX1282">
        <v>0</v>
      </c>
      <c r="AY1282">
        <v>0</v>
      </c>
      <c r="AZ1282">
        <v>0</v>
      </c>
      <c r="BA1282">
        <v>1.4</v>
      </c>
      <c r="BB1282">
        <v>3.3</v>
      </c>
      <c r="BC1282">
        <v>0.9</v>
      </c>
      <c r="BD1282">
        <v>0</v>
      </c>
      <c r="BE1282">
        <v>0.6</v>
      </c>
      <c r="BF1282">
        <v>0.6</v>
      </c>
      <c r="BG1282">
        <v>0</v>
      </c>
      <c r="BH1282">
        <v>0</v>
      </c>
      <c r="BI1282">
        <v>1</v>
      </c>
      <c r="BJ1282">
        <v>0</v>
      </c>
      <c r="BK1282">
        <v>0</v>
      </c>
    </row>
    <row r="1283" spans="1:63" x14ac:dyDescent="0.25">
      <c r="A1283">
        <v>15</v>
      </c>
      <c r="B1283" s="1">
        <v>15101</v>
      </c>
      <c r="C1283" t="s">
        <v>759</v>
      </c>
      <c r="D1283" t="s">
        <v>2012</v>
      </c>
      <c r="E1283">
        <v>2</v>
      </c>
      <c r="F1283" t="s">
        <v>13769</v>
      </c>
      <c r="G1283">
        <v>220104005</v>
      </c>
      <c r="H1283">
        <v>220104</v>
      </c>
      <c r="I1283" t="s">
        <v>13768</v>
      </c>
      <c r="J1283" t="s">
        <v>10393</v>
      </c>
      <c r="K1283">
        <v>2</v>
      </c>
      <c r="L1283">
        <v>5.4</v>
      </c>
      <c r="M1283">
        <v>2.4</v>
      </c>
      <c r="N1283">
        <v>3.3</v>
      </c>
      <c r="O1283">
        <v>2.8</v>
      </c>
      <c r="P1283">
        <v>5.5</v>
      </c>
      <c r="Q1283">
        <v>7.7</v>
      </c>
      <c r="R1283">
        <v>10.9</v>
      </c>
      <c r="S1283">
        <v>6.4</v>
      </c>
      <c r="T1283">
        <v>5.3</v>
      </c>
      <c r="U1283">
        <v>10.1</v>
      </c>
      <c r="V1283">
        <v>6</v>
      </c>
      <c r="W1283">
        <v>10.4</v>
      </c>
      <c r="X1283">
        <v>9.6999999999999993</v>
      </c>
      <c r="Y1283">
        <v>4.4000000000000004</v>
      </c>
      <c r="Z1283">
        <v>3.8</v>
      </c>
      <c r="AA1283">
        <v>4.7</v>
      </c>
      <c r="AB1283">
        <v>4.2</v>
      </c>
      <c r="AC1283">
        <v>6.4</v>
      </c>
      <c r="AD1283">
        <v>4.5</v>
      </c>
      <c r="AE1283">
        <v>5.8</v>
      </c>
      <c r="AF1283">
        <v>6.4</v>
      </c>
      <c r="AG1283">
        <v>8.1999999999999993</v>
      </c>
      <c r="AH1283">
        <v>4.2</v>
      </c>
      <c r="AI1283">
        <v>9.6999999999999993</v>
      </c>
      <c r="AJ1283">
        <v>8.6</v>
      </c>
      <c r="AK1283">
        <v>5.3</v>
      </c>
      <c r="AL1283">
        <v>3.9</v>
      </c>
      <c r="AM1283">
        <v>6.3</v>
      </c>
      <c r="AN1283">
        <v>1.4</v>
      </c>
      <c r="AO1283">
        <v>3.3</v>
      </c>
      <c r="AP1283">
        <v>5.5</v>
      </c>
      <c r="AQ1283">
        <v>5.4</v>
      </c>
      <c r="AR1283">
        <v>4.5999999999999996</v>
      </c>
      <c r="AS1283">
        <v>5.8</v>
      </c>
      <c r="AT1283">
        <v>6.5</v>
      </c>
      <c r="AU1283">
        <v>4.8</v>
      </c>
      <c r="AV1283">
        <v>5.4</v>
      </c>
      <c r="AW1283">
        <v>11.7</v>
      </c>
      <c r="AX1283">
        <v>5.3</v>
      </c>
      <c r="AY1283">
        <v>4.4000000000000004</v>
      </c>
      <c r="AZ1283">
        <v>3.8</v>
      </c>
      <c r="BA1283">
        <v>7.1</v>
      </c>
      <c r="BB1283">
        <v>7</v>
      </c>
      <c r="BC1283">
        <v>6</v>
      </c>
      <c r="BD1283">
        <v>4.5</v>
      </c>
      <c r="BE1283">
        <v>4.5999999999999996</v>
      </c>
      <c r="BF1283">
        <v>4.7</v>
      </c>
      <c r="BG1283">
        <v>7.7</v>
      </c>
      <c r="BH1283">
        <v>4.2</v>
      </c>
      <c r="BI1283">
        <v>10.3</v>
      </c>
      <c r="BJ1283">
        <v>10.5</v>
      </c>
      <c r="BK1283">
        <v>5.3</v>
      </c>
    </row>
    <row r="1284" spans="1:63" x14ac:dyDescent="0.25">
      <c r="A1284">
        <v>15</v>
      </c>
      <c r="B1284" s="1">
        <v>15101</v>
      </c>
      <c r="C1284" t="s">
        <v>759</v>
      </c>
      <c r="D1284" t="s">
        <v>2012</v>
      </c>
      <c r="E1284">
        <v>3</v>
      </c>
      <c r="F1284" t="s">
        <v>13367</v>
      </c>
      <c r="G1284">
        <v>220104005</v>
      </c>
      <c r="H1284">
        <v>220104</v>
      </c>
      <c r="I1284" t="s">
        <v>13768</v>
      </c>
      <c r="J1284" t="s">
        <v>10393</v>
      </c>
      <c r="K1284">
        <v>3</v>
      </c>
      <c r="L1284">
        <v>3.9</v>
      </c>
      <c r="M1284">
        <v>2.4</v>
      </c>
      <c r="N1284">
        <v>2.4</v>
      </c>
      <c r="O1284">
        <v>2.8</v>
      </c>
      <c r="P1284">
        <v>3.7</v>
      </c>
      <c r="Q1284">
        <v>5.4</v>
      </c>
      <c r="R1284">
        <v>9.8000000000000007</v>
      </c>
      <c r="S1284">
        <v>6.4</v>
      </c>
      <c r="T1284">
        <v>5.3</v>
      </c>
      <c r="U1284">
        <v>5.9</v>
      </c>
      <c r="V1284">
        <v>5.4</v>
      </c>
      <c r="W1284">
        <v>9.1</v>
      </c>
      <c r="X1284">
        <v>7.7</v>
      </c>
      <c r="Y1284">
        <v>3.4</v>
      </c>
      <c r="Z1284">
        <v>2.4</v>
      </c>
      <c r="AA1284">
        <v>2.4</v>
      </c>
      <c r="AB1284">
        <v>3.7</v>
      </c>
      <c r="AC1284">
        <v>5.5</v>
      </c>
      <c r="AD1284">
        <v>4.0999999999999996</v>
      </c>
      <c r="AE1284">
        <v>5.2</v>
      </c>
      <c r="AF1284">
        <v>6.4</v>
      </c>
      <c r="AG1284">
        <v>8.1999999999999993</v>
      </c>
      <c r="AH1284">
        <v>4.2</v>
      </c>
      <c r="AI1284">
        <v>7.8</v>
      </c>
      <c r="AJ1284">
        <v>7.9</v>
      </c>
      <c r="AK1284">
        <v>4.8</v>
      </c>
      <c r="AL1284">
        <v>3.9</v>
      </c>
      <c r="AM1284">
        <v>3.4</v>
      </c>
      <c r="AN1284">
        <v>0.9</v>
      </c>
      <c r="AO1284">
        <v>3.3</v>
      </c>
      <c r="AP1284">
        <v>4.5999999999999996</v>
      </c>
      <c r="AQ1284">
        <v>5.4</v>
      </c>
      <c r="AR1284">
        <v>4</v>
      </c>
      <c r="AS1284">
        <v>5.8</v>
      </c>
      <c r="AT1284">
        <v>5.9</v>
      </c>
      <c r="AU1284">
        <v>3.6</v>
      </c>
      <c r="AV1284">
        <v>4.8</v>
      </c>
      <c r="AW1284">
        <v>10.4</v>
      </c>
      <c r="AX1284">
        <v>4.4000000000000004</v>
      </c>
      <c r="AY1284">
        <v>4.4000000000000004</v>
      </c>
      <c r="AZ1284">
        <v>3.8</v>
      </c>
      <c r="BA1284">
        <v>5.7</v>
      </c>
      <c r="BB1284">
        <v>3.7</v>
      </c>
      <c r="BC1284">
        <v>5</v>
      </c>
      <c r="BD1284">
        <v>4.5</v>
      </c>
      <c r="BE1284">
        <v>4</v>
      </c>
      <c r="BF1284">
        <v>4.0999999999999996</v>
      </c>
      <c r="BG1284">
        <v>7.7</v>
      </c>
      <c r="BH1284">
        <v>4.2</v>
      </c>
      <c r="BI1284">
        <v>9.1</v>
      </c>
      <c r="BJ1284">
        <v>9.9</v>
      </c>
      <c r="BK1284">
        <v>5.3</v>
      </c>
    </row>
    <row r="1285" spans="1:63" x14ac:dyDescent="0.25">
      <c r="A1285">
        <v>15</v>
      </c>
      <c r="B1285" s="1">
        <v>15101</v>
      </c>
      <c r="C1285" t="s">
        <v>759</v>
      </c>
      <c r="D1285" t="s">
        <v>2012</v>
      </c>
      <c r="E1285">
        <v>4</v>
      </c>
      <c r="F1285" t="s">
        <v>13369</v>
      </c>
      <c r="G1285">
        <v>220104005</v>
      </c>
      <c r="H1285">
        <v>220104</v>
      </c>
      <c r="I1285" t="s">
        <v>13768</v>
      </c>
      <c r="J1285" t="s">
        <v>10393</v>
      </c>
      <c r="K1285">
        <v>4</v>
      </c>
      <c r="L1285">
        <v>1.5</v>
      </c>
      <c r="M1285">
        <v>0</v>
      </c>
      <c r="N1285">
        <v>0.9</v>
      </c>
      <c r="O1285">
        <v>0</v>
      </c>
      <c r="P1285">
        <v>1.8</v>
      </c>
      <c r="Q1285">
        <v>2.2999999999999998</v>
      </c>
      <c r="R1285">
        <v>1.1000000000000001</v>
      </c>
      <c r="S1285">
        <v>0</v>
      </c>
      <c r="T1285">
        <v>0</v>
      </c>
      <c r="U1285">
        <v>4.2</v>
      </c>
      <c r="V1285">
        <v>0.6</v>
      </c>
      <c r="W1285">
        <v>1.2</v>
      </c>
      <c r="X1285">
        <v>2</v>
      </c>
      <c r="Y1285">
        <v>1</v>
      </c>
      <c r="Z1285">
        <v>1.4</v>
      </c>
      <c r="AA1285">
        <v>2.4</v>
      </c>
      <c r="AB1285">
        <v>0.5</v>
      </c>
      <c r="AC1285">
        <v>0.9</v>
      </c>
      <c r="AD1285">
        <v>0.5</v>
      </c>
      <c r="AE1285">
        <v>0.6</v>
      </c>
      <c r="AF1285">
        <v>0</v>
      </c>
      <c r="AG1285">
        <v>0</v>
      </c>
      <c r="AH1285">
        <v>0</v>
      </c>
      <c r="AI1285">
        <v>1.8</v>
      </c>
      <c r="AJ1285">
        <v>0.6</v>
      </c>
      <c r="AK1285">
        <v>0.4</v>
      </c>
      <c r="AL1285">
        <v>0</v>
      </c>
      <c r="AM1285">
        <v>2.9</v>
      </c>
      <c r="AN1285">
        <v>0.5</v>
      </c>
      <c r="AO1285">
        <v>0</v>
      </c>
      <c r="AP1285">
        <v>0.9</v>
      </c>
      <c r="AQ1285">
        <v>0</v>
      </c>
      <c r="AR1285">
        <v>0.6</v>
      </c>
      <c r="AS1285">
        <v>0</v>
      </c>
      <c r="AT1285">
        <v>0.6</v>
      </c>
      <c r="AU1285">
        <v>1.2</v>
      </c>
      <c r="AV1285">
        <v>0.6</v>
      </c>
      <c r="AW1285">
        <v>1.2</v>
      </c>
      <c r="AX1285">
        <v>0.8</v>
      </c>
      <c r="AY1285">
        <v>0</v>
      </c>
      <c r="AZ1285">
        <v>0</v>
      </c>
      <c r="BA1285">
        <v>1.4</v>
      </c>
      <c r="BB1285">
        <v>3.3</v>
      </c>
      <c r="BC1285">
        <v>0.9</v>
      </c>
      <c r="BD1285">
        <v>0</v>
      </c>
      <c r="BE1285">
        <v>0.6</v>
      </c>
      <c r="BF1285">
        <v>0.6</v>
      </c>
      <c r="BG1285">
        <v>0</v>
      </c>
      <c r="BH1285">
        <v>0</v>
      </c>
      <c r="BI1285">
        <v>1.2</v>
      </c>
      <c r="BJ1285">
        <v>0.6</v>
      </c>
      <c r="BK1285">
        <v>0</v>
      </c>
    </row>
    <row r="1286" spans="1:63" x14ac:dyDescent="0.25">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1</v>
      </c>
      <c r="Q1286">
        <v>0</v>
      </c>
      <c r="R1286">
        <v>0</v>
      </c>
      <c r="S1286">
        <v>0</v>
      </c>
      <c r="T1286">
        <v>0</v>
      </c>
      <c r="U1286">
        <v>0</v>
      </c>
      <c r="V1286">
        <v>1</v>
      </c>
      <c r="W1286">
        <v>0</v>
      </c>
      <c r="X1286">
        <v>0</v>
      </c>
      <c r="Y1286">
        <v>0</v>
      </c>
      <c r="Z1286">
        <v>0</v>
      </c>
      <c r="AA1286">
        <v>0</v>
      </c>
      <c r="AB1286">
        <v>0</v>
      </c>
      <c r="AC1286">
        <v>1</v>
      </c>
      <c r="AD1286">
        <v>0</v>
      </c>
      <c r="AE1286">
        <v>0</v>
      </c>
      <c r="AF1286">
        <v>0</v>
      </c>
      <c r="AG1286">
        <v>52.9</v>
      </c>
      <c r="AH1286">
        <v>0</v>
      </c>
      <c r="AI1286">
        <v>1</v>
      </c>
      <c r="AJ1286">
        <v>0</v>
      </c>
      <c r="AK1286">
        <v>0</v>
      </c>
      <c r="AL1286">
        <v>0</v>
      </c>
      <c r="AM1286">
        <v>0</v>
      </c>
      <c r="AN1286">
        <v>0</v>
      </c>
      <c r="AO1286">
        <v>0</v>
      </c>
      <c r="AP1286">
        <v>1</v>
      </c>
      <c r="AQ1286">
        <v>0</v>
      </c>
      <c r="AR1286">
        <v>0</v>
      </c>
      <c r="AS1286">
        <v>0</v>
      </c>
      <c r="AT1286">
        <v>0</v>
      </c>
      <c r="AU1286">
        <v>0</v>
      </c>
      <c r="AV1286">
        <v>1</v>
      </c>
      <c r="AW1286">
        <v>0</v>
      </c>
      <c r="AX1286">
        <v>0</v>
      </c>
      <c r="AY1286">
        <v>0</v>
      </c>
      <c r="AZ1286">
        <v>0</v>
      </c>
      <c r="BA1286">
        <v>0</v>
      </c>
      <c r="BB1286">
        <v>0</v>
      </c>
      <c r="BC1286">
        <v>1</v>
      </c>
      <c r="BD1286">
        <v>0</v>
      </c>
      <c r="BE1286">
        <v>0</v>
      </c>
      <c r="BF1286">
        <v>0</v>
      </c>
      <c r="BG1286">
        <v>0</v>
      </c>
      <c r="BH1286">
        <v>0</v>
      </c>
      <c r="BI1286">
        <v>1</v>
      </c>
      <c r="BJ1286">
        <v>0</v>
      </c>
      <c r="BK1286">
        <v>0</v>
      </c>
    </row>
    <row r="1287" spans="1:63" x14ac:dyDescent="0.25">
      <c r="A1287">
        <v>15</v>
      </c>
      <c r="B1287" s="1">
        <v>15102</v>
      </c>
      <c r="C1287" t="s">
        <v>759</v>
      </c>
      <c r="D1287" t="s">
        <v>2015</v>
      </c>
      <c r="E1287">
        <v>2</v>
      </c>
      <c r="F1287" t="s">
        <v>13769</v>
      </c>
      <c r="G1287">
        <v>220104005</v>
      </c>
      <c r="H1287">
        <v>220104</v>
      </c>
      <c r="I1287" t="s">
        <v>13768</v>
      </c>
      <c r="J1287" t="s">
        <v>10393</v>
      </c>
      <c r="K1287">
        <v>2</v>
      </c>
      <c r="L1287">
        <v>0</v>
      </c>
      <c r="M1287">
        <v>85.6</v>
      </c>
      <c r="N1287">
        <v>0</v>
      </c>
      <c r="O1287">
        <v>0</v>
      </c>
      <c r="P1287">
        <v>1</v>
      </c>
      <c r="Q1287">
        <v>0</v>
      </c>
      <c r="R1287">
        <v>0</v>
      </c>
      <c r="S1287">
        <v>0</v>
      </c>
      <c r="T1287">
        <v>0</v>
      </c>
      <c r="U1287">
        <v>0</v>
      </c>
      <c r="V1287">
        <v>1</v>
      </c>
      <c r="W1287">
        <v>0</v>
      </c>
      <c r="X1287">
        <v>0</v>
      </c>
      <c r="Y1287">
        <v>0</v>
      </c>
      <c r="Z1287">
        <v>0</v>
      </c>
      <c r="AA1287">
        <v>0</v>
      </c>
      <c r="AB1287">
        <v>0</v>
      </c>
      <c r="AC1287">
        <v>1</v>
      </c>
      <c r="AD1287">
        <v>0</v>
      </c>
      <c r="AE1287">
        <v>0</v>
      </c>
      <c r="AF1287">
        <v>0</v>
      </c>
      <c r="AG1287">
        <v>52.9</v>
      </c>
      <c r="AH1287">
        <v>0</v>
      </c>
      <c r="AI1287">
        <v>1</v>
      </c>
      <c r="AJ1287">
        <v>0</v>
      </c>
      <c r="AK1287">
        <v>0</v>
      </c>
      <c r="AL1287">
        <v>0</v>
      </c>
      <c r="AM1287">
        <v>0</v>
      </c>
      <c r="AN1287">
        <v>0</v>
      </c>
      <c r="AO1287">
        <v>0</v>
      </c>
      <c r="AP1287">
        <v>1</v>
      </c>
      <c r="AQ1287">
        <v>0</v>
      </c>
      <c r="AR1287">
        <v>0</v>
      </c>
      <c r="AS1287">
        <v>0</v>
      </c>
      <c r="AT1287">
        <v>0</v>
      </c>
      <c r="AU1287">
        <v>0</v>
      </c>
      <c r="AV1287">
        <v>1</v>
      </c>
      <c r="AW1287">
        <v>0</v>
      </c>
      <c r="AX1287">
        <v>0</v>
      </c>
      <c r="AY1287">
        <v>0</v>
      </c>
      <c r="AZ1287">
        <v>0</v>
      </c>
      <c r="BA1287">
        <v>0</v>
      </c>
      <c r="BB1287">
        <v>0</v>
      </c>
      <c r="BC1287">
        <v>1</v>
      </c>
      <c r="BD1287">
        <v>0</v>
      </c>
      <c r="BE1287">
        <v>0</v>
      </c>
      <c r="BF1287">
        <v>0</v>
      </c>
      <c r="BG1287">
        <v>52.2</v>
      </c>
      <c r="BH1287">
        <v>0</v>
      </c>
      <c r="BI1287">
        <v>1</v>
      </c>
      <c r="BJ1287">
        <v>0</v>
      </c>
      <c r="BK1287">
        <v>0</v>
      </c>
    </row>
    <row r="1288" spans="1:63" x14ac:dyDescent="0.25">
      <c r="A1288">
        <v>15</v>
      </c>
      <c r="B1288" s="1">
        <v>15102</v>
      </c>
      <c r="C1288" t="s">
        <v>759</v>
      </c>
      <c r="D1288" t="s">
        <v>2015</v>
      </c>
      <c r="E1288">
        <v>3</v>
      </c>
      <c r="F1288" t="s">
        <v>13367</v>
      </c>
      <c r="G1288">
        <v>220104005</v>
      </c>
      <c r="H1288">
        <v>220104</v>
      </c>
      <c r="I1288" t="s">
        <v>13768</v>
      </c>
      <c r="J1288" t="s">
        <v>10393</v>
      </c>
      <c r="K1288">
        <v>3</v>
      </c>
      <c r="L1288">
        <v>0</v>
      </c>
      <c r="M1288">
        <v>85.6</v>
      </c>
      <c r="N1288">
        <v>0</v>
      </c>
      <c r="O1288">
        <v>0</v>
      </c>
      <c r="P1288">
        <v>1</v>
      </c>
      <c r="Q1288">
        <v>0</v>
      </c>
      <c r="R1288">
        <v>0</v>
      </c>
      <c r="S1288">
        <v>0</v>
      </c>
      <c r="T1288">
        <v>0</v>
      </c>
      <c r="U1288">
        <v>0</v>
      </c>
      <c r="V1288">
        <v>1</v>
      </c>
      <c r="W1288">
        <v>0</v>
      </c>
      <c r="X1288">
        <v>0</v>
      </c>
      <c r="Y1288">
        <v>0</v>
      </c>
      <c r="Z1288">
        <v>0</v>
      </c>
      <c r="AA1288">
        <v>0</v>
      </c>
      <c r="AB1288">
        <v>0</v>
      </c>
      <c r="AC1288">
        <v>1</v>
      </c>
      <c r="AD1288">
        <v>0</v>
      </c>
      <c r="AE1288">
        <v>0</v>
      </c>
      <c r="AF1288">
        <v>0</v>
      </c>
      <c r="AG1288">
        <v>0</v>
      </c>
      <c r="AH1288">
        <v>0</v>
      </c>
      <c r="AI1288">
        <v>1</v>
      </c>
      <c r="AJ1288">
        <v>0</v>
      </c>
      <c r="AK1288">
        <v>0</v>
      </c>
      <c r="AL1288">
        <v>0</v>
      </c>
      <c r="AM1288">
        <v>0</v>
      </c>
      <c r="AN1288">
        <v>0</v>
      </c>
      <c r="AO1288">
        <v>0</v>
      </c>
      <c r="AP1288">
        <v>1</v>
      </c>
      <c r="AQ1288">
        <v>0</v>
      </c>
      <c r="AR1288">
        <v>0</v>
      </c>
      <c r="AS1288">
        <v>0</v>
      </c>
      <c r="AT1288">
        <v>0</v>
      </c>
      <c r="AU1288">
        <v>0</v>
      </c>
      <c r="AV1288">
        <v>1</v>
      </c>
      <c r="AW1288">
        <v>0</v>
      </c>
      <c r="AX1288">
        <v>0</v>
      </c>
      <c r="AY1288">
        <v>0</v>
      </c>
      <c r="AZ1288">
        <v>0</v>
      </c>
      <c r="BA1288">
        <v>0</v>
      </c>
      <c r="BB1288">
        <v>0</v>
      </c>
      <c r="BC1288">
        <v>1</v>
      </c>
      <c r="BD1288">
        <v>0</v>
      </c>
      <c r="BE1288">
        <v>0</v>
      </c>
      <c r="BF1288">
        <v>0</v>
      </c>
      <c r="BG1288">
        <v>52.2</v>
      </c>
      <c r="BH1288">
        <v>0</v>
      </c>
      <c r="BI1288">
        <v>1</v>
      </c>
      <c r="BJ1288">
        <v>0</v>
      </c>
      <c r="BK1288">
        <v>0</v>
      </c>
    </row>
    <row r="1289" spans="1:63" x14ac:dyDescent="0.25">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1</v>
      </c>
      <c r="Q1289">
        <v>0</v>
      </c>
      <c r="R1289">
        <v>0</v>
      </c>
      <c r="S1289">
        <v>0</v>
      </c>
      <c r="T1289">
        <v>0</v>
      </c>
      <c r="U1289">
        <v>0</v>
      </c>
      <c r="V1289">
        <v>1</v>
      </c>
      <c r="W1289">
        <v>0</v>
      </c>
      <c r="X1289">
        <v>0</v>
      </c>
      <c r="Y1289">
        <v>0</v>
      </c>
      <c r="Z1289">
        <v>0</v>
      </c>
      <c r="AA1289">
        <v>0</v>
      </c>
      <c r="AB1289">
        <v>0</v>
      </c>
      <c r="AC1289">
        <v>1</v>
      </c>
      <c r="AD1289">
        <v>0</v>
      </c>
      <c r="AE1289">
        <v>0</v>
      </c>
      <c r="AF1289">
        <v>0</v>
      </c>
      <c r="AG1289">
        <v>52.9</v>
      </c>
      <c r="AH1289">
        <v>0</v>
      </c>
      <c r="AI1289">
        <v>1</v>
      </c>
      <c r="AJ1289">
        <v>0</v>
      </c>
      <c r="AK1289">
        <v>0</v>
      </c>
      <c r="AL1289">
        <v>0</v>
      </c>
      <c r="AM1289">
        <v>0</v>
      </c>
      <c r="AN1289">
        <v>0</v>
      </c>
      <c r="AO1289">
        <v>0</v>
      </c>
      <c r="AP1289">
        <v>1</v>
      </c>
      <c r="AQ1289">
        <v>0</v>
      </c>
      <c r="AR1289">
        <v>0</v>
      </c>
      <c r="AS1289">
        <v>0</v>
      </c>
      <c r="AT1289">
        <v>0</v>
      </c>
      <c r="AU1289">
        <v>0</v>
      </c>
      <c r="AV1289">
        <v>1</v>
      </c>
      <c r="AW1289">
        <v>0</v>
      </c>
      <c r="AX1289">
        <v>0</v>
      </c>
      <c r="AY1289">
        <v>0</v>
      </c>
      <c r="AZ1289">
        <v>0</v>
      </c>
      <c r="BA1289">
        <v>0</v>
      </c>
      <c r="BB1289">
        <v>0</v>
      </c>
      <c r="BC1289">
        <v>1</v>
      </c>
      <c r="BD1289">
        <v>0</v>
      </c>
      <c r="BE1289">
        <v>0</v>
      </c>
      <c r="BF1289">
        <v>0</v>
      </c>
      <c r="BG1289">
        <v>0</v>
      </c>
      <c r="BH1289">
        <v>0</v>
      </c>
      <c r="BI1289">
        <v>1</v>
      </c>
      <c r="BJ1289">
        <v>0</v>
      </c>
      <c r="BK1289">
        <v>0</v>
      </c>
    </row>
    <row r="1290" spans="1:63" x14ac:dyDescent="0.25">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1</v>
      </c>
      <c r="Q1290">
        <v>0</v>
      </c>
      <c r="R1290">
        <v>0</v>
      </c>
      <c r="S1290">
        <v>0</v>
      </c>
      <c r="T1290">
        <v>0</v>
      </c>
      <c r="U1290">
        <v>0</v>
      </c>
      <c r="V1290">
        <v>1</v>
      </c>
      <c r="W1290">
        <v>0</v>
      </c>
      <c r="X1290">
        <v>39.799999999999997</v>
      </c>
      <c r="Y1290">
        <v>0</v>
      </c>
      <c r="Z1290">
        <v>0</v>
      </c>
      <c r="AA1290">
        <v>0</v>
      </c>
      <c r="AB1290">
        <v>0</v>
      </c>
      <c r="AC1290">
        <v>1</v>
      </c>
      <c r="AD1290">
        <v>0</v>
      </c>
      <c r="AE1290">
        <v>0</v>
      </c>
      <c r="AF1290">
        <v>0</v>
      </c>
      <c r="AG1290">
        <v>0</v>
      </c>
      <c r="AH1290">
        <v>0</v>
      </c>
      <c r="AI1290">
        <v>1</v>
      </c>
      <c r="AJ1290">
        <v>0</v>
      </c>
      <c r="AK1290">
        <v>0</v>
      </c>
      <c r="AL1290">
        <v>0</v>
      </c>
      <c r="AM1290">
        <v>0</v>
      </c>
      <c r="AN1290">
        <v>0</v>
      </c>
      <c r="AO1290">
        <v>0</v>
      </c>
      <c r="AP1290">
        <v>1</v>
      </c>
      <c r="AQ1290">
        <v>0</v>
      </c>
      <c r="AR1290">
        <v>0</v>
      </c>
      <c r="AS1290">
        <v>0</v>
      </c>
      <c r="AT1290">
        <v>0</v>
      </c>
      <c r="AU1290">
        <v>0</v>
      </c>
      <c r="AV1290">
        <v>1</v>
      </c>
      <c r="AW1290">
        <v>0</v>
      </c>
      <c r="AX1290">
        <v>0</v>
      </c>
      <c r="AY1290">
        <v>0</v>
      </c>
      <c r="AZ1290">
        <v>0</v>
      </c>
      <c r="BA1290">
        <v>0</v>
      </c>
      <c r="BB1290">
        <v>0</v>
      </c>
      <c r="BC1290">
        <v>1</v>
      </c>
      <c r="BD1290">
        <v>0</v>
      </c>
      <c r="BE1290">
        <v>0</v>
      </c>
      <c r="BF1290">
        <v>0</v>
      </c>
      <c r="BG1290">
        <v>0</v>
      </c>
      <c r="BH1290">
        <v>0</v>
      </c>
      <c r="BI1290">
        <v>1</v>
      </c>
      <c r="BJ1290">
        <v>0</v>
      </c>
      <c r="BK1290">
        <v>0</v>
      </c>
    </row>
    <row r="1291" spans="1:63" x14ac:dyDescent="0.25">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1</v>
      </c>
      <c r="Q1291">
        <v>0</v>
      </c>
      <c r="R1291">
        <v>0</v>
      </c>
      <c r="S1291">
        <v>91.1</v>
      </c>
      <c r="T1291">
        <v>0</v>
      </c>
      <c r="U1291">
        <v>100.1</v>
      </c>
      <c r="V1291">
        <v>1</v>
      </c>
      <c r="W1291">
        <v>0</v>
      </c>
      <c r="X1291">
        <v>39.799999999999997</v>
      </c>
      <c r="Y1291">
        <v>0</v>
      </c>
      <c r="Z1291">
        <v>0</v>
      </c>
      <c r="AA1291">
        <v>0</v>
      </c>
      <c r="AB1291">
        <v>0</v>
      </c>
      <c r="AC1291">
        <v>1</v>
      </c>
      <c r="AD1291">
        <v>0</v>
      </c>
      <c r="AE1291">
        <v>0</v>
      </c>
      <c r="AF1291">
        <v>0</v>
      </c>
      <c r="AG1291">
        <v>0</v>
      </c>
      <c r="AH1291">
        <v>0</v>
      </c>
      <c r="AI1291">
        <v>1</v>
      </c>
      <c r="AJ1291">
        <v>0</v>
      </c>
      <c r="AK1291">
        <v>0</v>
      </c>
      <c r="AL1291">
        <v>0</v>
      </c>
      <c r="AM1291">
        <v>44.3</v>
      </c>
      <c r="AN1291">
        <v>0</v>
      </c>
      <c r="AO1291">
        <v>0</v>
      </c>
      <c r="AP1291">
        <v>1</v>
      </c>
      <c r="AQ1291">
        <v>0</v>
      </c>
      <c r="AR1291">
        <v>0</v>
      </c>
      <c r="AS1291">
        <v>0</v>
      </c>
      <c r="AT1291">
        <v>0</v>
      </c>
      <c r="AU1291">
        <v>0</v>
      </c>
      <c r="AV1291">
        <v>1</v>
      </c>
      <c r="AW1291">
        <v>112</v>
      </c>
      <c r="AX1291">
        <v>0</v>
      </c>
      <c r="AY1291">
        <v>44.7</v>
      </c>
      <c r="AZ1291">
        <v>0</v>
      </c>
      <c r="BA1291">
        <v>0</v>
      </c>
      <c r="BB1291">
        <v>0</v>
      </c>
      <c r="BC1291">
        <v>43</v>
      </c>
      <c r="BD1291">
        <v>42.7</v>
      </c>
      <c r="BE1291">
        <v>0</v>
      </c>
      <c r="BF1291">
        <v>0</v>
      </c>
      <c r="BG1291">
        <v>0</v>
      </c>
      <c r="BH1291">
        <v>0</v>
      </c>
      <c r="BI1291">
        <v>107.9</v>
      </c>
      <c r="BJ1291">
        <v>0</v>
      </c>
      <c r="BK1291">
        <v>0</v>
      </c>
    </row>
    <row r="1292" spans="1:63" x14ac:dyDescent="0.25">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1</v>
      </c>
      <c r="Q1292">
        <v>0</v>
      </c>
      <c r="R1292">
        <v>0</v>
      </c>
      <c r="S1292">
        <v>0</v>
      </c>
      <c r="T1292">
        <v>0</v>
      </c>
      <c r="U1292">
        <v>0</v>
      </c>
      <c r="V1292">
        <v>1</v>
      </c>
      <c r="W1292">
        <v>0</v>
      </c>
      <c r="X1292">
        <v>0</v>
      </c>
      <c r="Y1292">
        <v>0</v>
      </c>
      <c r="Z1292">
        <v>0</v>
      </c>
      <c r="AA1292">
        <v>0</v>
      </c>
      <c r="AB1292">
        <v>0</v>
      </c>
      <c r="AC1292">
        <v>1</v>
      </c>
      <c r="AD1292">
        <v>0</v>
      </c>
      <c r="AE1292">
        <v>0</v>
      </c>
      <c r="AF1292">
        <v>0</v>
      </c>
      <c r="AG1292">
        <v>0</v>
      </c>
      <c r="AH1292">
        <v>0</v>
      </c>
      <c r="AI1292">
        <v>1</v>
      </c>
      <c r="AJ1292">
        <v>0</v>
      </c>
      <c r="AK1292">
        <v>0</v>
      </c>
      <c r="AL1292">
        <v>0</v>
      </c>
      <c r="AM1292">
        <v>44.3</v>
      </c>
      <c r="AN1292">
        <v>0</v>
      </c>
      <c r="AO1292">
        <v>0</v>
      </c>
      <c r="AP1292">
        <v>1</v>
      </c>
      <c r="AQ1292">
        <v>0</v>
      </c>
      <c r="AR1292">
        <v>0</v>
      </c>
      <c r="AS1292">
        <v>0</v>
      </c>
      <c r="AT1292">
        <v>0</v>
      </c>
      <c r="AU1292">
        <v>0</v>
      </c>
      <c r="AV1292">
        <v>1</v>
      </c>
      <c r="AW1292">
        <v>112</v>
      </c>
      <c r="AX1292">
        <v>0</v>
      </c>
      <c r="AY1292">
        <v>44.7</v>
      </c>
      <c r="AZ1292">
        <v>0</v>
      </c>
      <c r="BA1292">
        <v>0</v>
      </c>
      <c r="BB1292">
        <v>0</v>
      </c>
      <c r="BC1292">
        <v>43</v>
      </c>
      <c r="BD1292">
        <v>42.7</v>
      </c>
      <c r="BE1292">
        <v>0</v>
      </c>
      <c r="BF1292">
        <v>0</v>
      </c>
      <c r="BG1292">
        <v>0</v>
      </c>
      <c r="BH1292">
        <v>0</v>
      </c>
      <c r="BI1292">
        <v>107.9</v>
      </c>
      <c r="BJ1292">
        <v>0</v>
      </c>
      <c r="BK1292">
        <v>0</v>
      </c>
    </row>
    <row r="1293" spans="1:63" x14ac:dyDescent="0.25">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1</v>
      </c>
      <c r="Q1293">
        <v>0</v>
      </c>
      <c r="R1293">
        <v>0</v>
      </c>
      <c r="S1293">
        <v>0</v>
      </c>
      <c r="T1293">
        <v>0</v>
      </c>
      <c r="U1293">
        <v>0</v>
      </c>
      <c r="V1293">
        <v>1</v>
      </c>
      <c r="W1293">
        <v>0</v>
      </c>
      <c r="X1293">
        <v>39.799999999999997</v>
      </c>
      <c r="Y1293">
        <v>0</v>
      </c>
      <c r="Z1293">
        <v>0</v>
      </c>
      <c r="AA1293">
        <v>0</v>
      </c>
      <c r="AB1293">
        <v>0</v>
      </c>
      <c r="AC1293">
        <v>1</v>
      </c>
      <c r="AD1293">
        <v>0</v>
      </c>
      <c r="AE1293">
        <v>0</v>
      </c>
      <c r="AF1293">
        <v>0</v>
      </c>
      <c r="AG1293">
        <v>0</v>
      </c>
      <c r="AH1293">
        <v>0</v>
      </c>
      <c r="AI1293">
        <v>1</v>
      </c>
      <c r="AJ1293">
        <v>0</v>
      </c>
      <c r="AK1293">
        <v>0</v>
      </c>
      <c r="AL1293">
        <v>0</v>
      </c>
      <c r="AM1293">
        <v>0</v>
      </c>
      <c r="AN1293">
        <v>0</v>
      </c>
      <c r="AO1293">
        <v>0</v>
      </c>
      <c r="AP1293">
        <v>1</v>
      </c>
      <c r="AQ1293">
        <v>0</v>
      </c>
      <c r="AR1293">
        <v>0</v>
      </c>
      <c r="AS1293">
        <v>0</v>
      </c>
      <c r="AT1293">
        <v>0</v>
      </c>
      <c r="AU1293">
        <v>0</v>
      </c>
      <c r="AV1293">
        <v>1</v>
      </c>
      <c r="AW1293">
        <v>0</v>
      </c>
      <c r="AX1293">
        <v>0</v>
      </c>
      <c r="AY1293">
        <v>0</v>
      </c>
      <c r="AZ1293">
        <v>0</v>
      </c>
      <c r="BA1293">
        <v>0</v>
      </c>
      <c r="BB1293">
        <v>0</v>
      </c>
      <c r="BC1293">
        <v>1</v>
      </c>
      <c r="BD1293">
        <v>0</v>
      </c>
      <c r="BE1293">
        <v>0</v>
      </c>
      <c r="BF1293">
        <v>0</v>
      </c>
      <c r="BG1293">
        <v>0</v>
      </c>
      <c r="BH1293">
        <v>0</v>
      </c>
      <c r="BI1293">
        <v>1</v>
      </c>
      <c r="BJ1293">
        <v>0</v>
      </c>
      <c r="BK1293">
        <v>0</v>
      </c>
    </row>
    <row r="1294" spans="1:63" x14ac:dyDescent="0.25">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0</v>
      </c>
      <c r="AF1294">
        <v>0</v>
      </c>
      <c r="AG1294">
        <v>0</v>
      </c>
      <c r="AH1294">
        <v>0</v>
      </c>
      <c r="AI1294">
        <v>1</v>
      </c>
      <c r="AJ1294">
        <v>0</v>
      </c>
      <c r="AK1294">
        <v>0</v>
      </c>
      <c r="AL1294">
        <v>0</v>
      </c>
      <c r="AM1294">
        <v>0</v>
      </c>
      <c r="AN1294">
        <v>0</v>
      </c>
      <c r="AO1294">
        <v>0</v>
      </c>
      <c r="AP1294">
        <v>1</v>
      </c>
      <c r="AQ1294">
        <v>0</v>
      </c>
      <c r="AR1294">
        <v>0</v>
      </c>
      <c r="AS1294">
        <v>0</v>
      </c>
      <c r="AT1294">
        <v>0</v>
      </c>
      <c r="AU1294">
        <v>0</v>
      </c>
      <c r="AV1294">
        <v>1</v>
      </c>
      <c r="AW1294">
        <v>0</v>
      </c>
      <c r="AX1294">
        <v>0</v>
      </c>
      <c r="AY1294">
        <v>0</v>
      </c>
      <c r="AZ1294">
        <v>0</v>
      </c>
      <c r="BA1294">
        <v>0</v>
      </c>
      <c r="BB1294">
        <v>0</v>
      </c>
      <c r="BC1294">
        <v>1</v>
      </c>
      <c r="BD1294">
        <v>0</v>
      </c>
      <c r="BE1294">
        <v>0</v>
      </c>
      <c r="BF1294">
        <v>0</v>
      </c>
      <c r="BG1294">
        <v>0</v>
      </c>
      <c r="BH1294">
        <v>0</v>
      </c>
      <c r="BI1294">
        <v>1</v>
      </c>
      <c r="BJ1294">
        <v>0</v>
      </c>
      <c r="BK1294">
        <v>0</v>
      </c>
    </row>
    <row r="1295" spans="1:63" x14ac:dyDescent="0.25">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1</v>
      </c>
      <c r="Q1295">
        <v>0</v>
      </c>
      <c r="R1295">
        <v>0</v>
      </c>
      <c r="S1295">
        <v>0</v>
      </c>
      <c r="T1295">
        <v>0</v>
      </c>
      <c r="U1295">
        <v>0</v>
      </c>
      <c r="V1295">
        <v>84.5</v>
      </c>
      <c r="W1295">
        <v>0</v>
      </c>
      <c r="X1295">
        <v>0</v>
      </c>
      <c r="Y1295">
        <v>0</v>
      </c>
      <c r="Z1295">
        <v>0</v>
      </c>
      <c r="AA1295">
        <v>0</v>
      </c>
      <c r="AB1295">
        <v>0</v>
      </c>
      <c r="AC1295">
        <v>1</v>
      </c>
      <c r="AD1295">
        <v>123.9</v>
      </c>
      <c r="AE1295">
        <v>0</v>
      </c>
      <c r="AF1295">
        <v>0</v>
      </c>
      <c r="AG1295">
        <v>82.9</v>
      </c>
      <c r="AH1295">
        <v>0</v>
      </c>
      <c r="AI1295">
        <v>1</v>
      </c>
      <c r="AJ1295">
        <v>0</v>
      </c>
      <c r="AK1295">
        <v>123.5</v>
      </c>
      <c r="AL1295">
        <v>0</v>
      </c>
      <c r="AM1295">
        <v>121.2</v>
      </c>
      <c r="AN1295">
        <v>0</v>
      </c>
      <c r="AO1295">
        <v>0</v>
      </c>
      <c r="AP1295">
        <v>1</v>
      </c>
      <c r="AQ1295">
        <v>0</v>
      </c>
      <c r="AR1295">
        <v>0</v>
      </c>
      <c r="AS1295">
        <v>0</v>
      </c>
      <c r="AT1295">
        <v>0</v>
      </c>
      <c r="AU1295">
        <v>84.1</v>
      </c>
      <c r="AV1295">
        <v>1</v>
      </c>
      <c r="AW1295">
        <v>0</v>
      </c>
      <c r="AX1295">
        <v>0</v>
      </c>
      <c r="AY1295">
        <v>0</v>
      </c>
      <c r="AZ1295">
        <v>0</v>
      </c>
      <c r="BA1295">
        <v>0</v>
      </c>
      <c r="BB1295">
        <v>0</v>
      </c>
      <c r="BC1295">
        <v>1</v>
      </c>
      <c r="BD1295">
        <v>0</v>
      </c>
      <c r="BE1295">
        <v>0</v>
      </c>
      <c r="BF1295">
        <v>0</v>
      </c>
      <c r="BG1295">
        <v>0</v>
      </c>
      <c r="BH1295">
        <v>0</v>
      </c>
      <c r="BI1295">
        <v>1</v>
      </c>
      <c r="BJ1295">
        <v>0</v>
      </c>
      <c r="BK1295">
        <v>0</v>
      </c>
    </row>
    <row r="1296" spans="1:63" x14ac:dyDescent="0.25">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1</v>
      </c>
      <c r="Q1296">
        <v>0</v>
      </c>
      <c r="R1296">
        <v>0</v>
      </c>
      <c r="S1296">
        <v>0</v>
      </c>
      <c r="T1296">
        <v>0</v>
      </c>
      <c r="U1296">
        <v>0</v>
      </c>
      <c r="V1296">
        <v>84.5</v>
      </c>
      <c r="W1296">
        <v>0</v>
      </c>
      <c r="X1296">
        <v>0</v>
      </c>
      <c r="Y1296">
        <v>0</v>
      </c>
      <c r="Z1296">
        <v>0</v>
      </c>
      <c r="AA1296">
        <v>0</v>
      </c>
      <c r="AB1296">
        <v>0</v>
      </c>
      <c r="AC1296">
        <v>1</v>
      </c>
      <c r="AD1296">
        <v>123.9</v>
      </c>
      <c r="AE1296">
        <v>0</v>
      </c>
      <c r="AF1296">
        <v>0</v>
      </c>
      <c r="AG1296">
        <v>82.9</v>
      </c>
      <c r="AH1296">
        <v>0</v>
      </c>
      <c r="AI1296">
        <v>1</v>
      </c>
      <c r="AJ1296">
        <v>0</v>
      </c>
      <c r="AK1296">
        <v>123.5</v>
      </c>
      <c r="AL1296">
        <v>0</v>
      </c>
      <c r="AM1296">
        <v>121.2</v>
      </c>
      <c r="AN1296">
        <v>0</v>
      </c>
      <c r="AO1296">
        <v>0</v>
      </c>
      <c r="AP1296">
        <v>1</v>
      </c>
      <c r="AQ1296">
        <v>0</v>
      </c>
      <c r="AR1296">
        <v>0</v>
      </c>
      <c r="AS1296">
        <v>0</v>
      </c>
      <c r="AT1296">
        <v>0</v>
      </c>
      <c r="AU1296">
        <v>84.1</v>
      </c>
      <c r="AV1296">
        <v>1</v>
      </c>
      <c r="AW1296">
        <v>0</v>
      </c>
      <c r="AX1296">
        <v>0</v>
      </c>
      <c r="AY1296">
        <v>0</v>
      </c>
      <c r="AZ1296">
        <v>0</v>
      </c>
      <c r="BA1296">
        <v>0</v>
      </c>
      <c r="BB1296">
        <v>0</v>
      </c>
      <c r="BC1296">
        <v>1</v>
      </c>
      <c r="BD1296">
        <v>0</v>
      </c>
      <c r="BE1296">
        <v>0</v>
      </c>
      <c r="BF1296">
        <v>0</v>
      </c>
      <c r="BG1296">
        <v>0</v>
      </c>
      <c r="BH1296">
        <v>0</v>
      </c>
      <c r="BI1296">
        <v>1</v>
      </c>
      <c r="BJ1296">
        <v>0</v>
      </c>
      <c r="BK1296">
        <v>0</v>
      </c>
    </row>
    <row r="1297" spans="1:63" x14ac:dyDescent="0.25">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1</v>
      </c>
      <c r="Q1297">
        <v>0</v>
      </c>
      <c r="R1297">
        <v>0</v>
      </c>
      <c r="S1297">
        <v>0</v>
      </c>
      <c r="T1297">
        <v>0</v>
      </c>
      <c r="U1297">
        <v>0</v>
      </c>
      <c r="V1297">
        <v>1</v>
      </c>
      <c r="W1297">
        <v>0</v>
      </c>
      <c r="X1297">
        <v>0</v>
      </c>
      <c r="Y1297">
        <v>0</v>
      </c>
      <c r="Z1297">
        <v>0</v>
      </c>
      <c r="AA1297">
        <v>0</v>
      </c>
      <c r="AB1297">
        <v>0</v>
      </c>
      <c r="AC1297">
        <v>1</v>
      </c>
      <c r="AD1297">
        <v>0</v>
      </c>
      <c r="AE1297">
        <v>0</v>
      </c>
      <c r="AF1297">
        <v>0</v>
      </c>
      <c r="AG1297">
        <v>0</v>
      </c>
      <c r="AH1297">
        <v>0</v>
      </c>
      <c r="AI1297">
        <v>1</v>
      </c>
      <c r="AJ1297">
        <v>0</v>
      </c>
      <c r="AK1297">
        <v>0</v>
      </c>
      <c r="AL1297">
        <v>0</v>
      </c>
      <c r="AM1297">
        <v>0</v>
      </c>
      <c r="AN1297">
        <v>0</v>
      </c>
      <c r="AO1297">
        <v>0</v>
      </c>
      <c r="AP1297">
        <v>1</v>
      </c>
      <c r="AQ1297">
        <v>0</v>
      </c>
      <c r="AR1297">
        <v>0</v>
      </c>
      <c r="AS1297">
        <v>0</v>
      </c>
      <c r="AT1297">
        <v>0</v>
      </c>
      <c r="AU1297">
        <v>0</v>
      </c>
      <c r="AV1297">
        <v>1</v>
      </c>
      <c r="AW1297">
        <v>0</v>
      </c>
      <c r="AX1297">
        <v>0</v>
      </c>
      <c r="AY1297">
        <v>0</v>
      </c>
      <c r="AZ1297">
        <v>0</v>
      </c>
      <c r="BA1297">
        <v>0</v>
      </c>
      <c r="BB1297">
        <v>0</v>
      </c>
      <c r="BC1297">
        <v>1</v>
      </c>
      <c r="BD1297">
        <v>0</v>
      </c>
      <c r="BE1297">
        <v>0</v>
      </c>
      <c r="BF1297">
        <v>0</v>
      </c>
      <c r="BG1297">
        <v>0</v>
      </c>
      <c r="BH1297">
        <v>0</v>
      </c>
      <c r="BI1297">
        <v>1</v>
      </c>
      <c r="BJ1297">
        <v>0</v>
      </c>
      <c r="BK1297">
        <v>0</v>
      </c>
    </row>
    <row r="1298" spans="1:63" x14ac:dyDescent="0.25">
      <c r="A1298">
        <v>16</v>
      </c>
      <c r="B1298" s="1">
        <v>16101</v>
      </c>
      <c r="C1298" t="s">
        <v>789</v>
      </c>
      <c r="D1298" t="s">
        <v>2024</v>
      </c>
      <c r="E1298">
        <v>1</v>
      </c>
      <c r="F1298" t="s">
        <v>13767</v>
      </c>
      <c r="G1298">
        <v>220104005</v>
      </c>
      <c r="H1298">
        <v>220104</v>
      </c>
      <c r="I1298" t="s">
        <v>13768</v>
      </c>
      <c r="J1298" t="s">
        <v>10393</v>
      </c>
      <c r="K1298">
        <v>1</v>
      </c>
      <c r="L1298">
        <v>0.6</v>
      </c>
      <c r="M1298">
        <v>1.1000000000000001</v>
      </c>
      <c r="N1298">
        <v>0</v>
      </c>
      <c r="O1298">
        <v>0.5</v>
      </c>
      <c r="P1298">
        <v>2.2000000000000002</v>
      </c>
      <c r="Q1298">
        <v>0.5</v>
      </c>
      <c r="R1298">
        <v>0</v>
      </c>
      <c r="S1298">
        <v>1.1000000000000001</v>
      </c>
      <c r="T1298">
        <v>0</v>
      </c>
      <c r="U1298">
        <v>0</v>
      </c>
      <c r="V1298">
        <v>1.5</v>
      </c>
      <c r="W1298">
        <v>0.5</v>
      </c>
      <c r="X1298">
        <v>0.5</v>
      </c>
      <c r="Y1298">
        <v>0</v>
      </c>
      <c r="Z1298">
        <v>0</v>
      </c>
      <c r="AA1298">
        <v>0</v>
      </c>
      <c r="AB1298">
        <v>1.1000000000000001</v>
      </c>
      <c r="AC1298">
        <v>1</v>
      </c>
      <c r="AD1298">
        <v>1.6</v>
      </c>
      <c r="AE1298">
        <v>0</v>
      </c>
      <c r="AF1298">
        <v>0</v>
      </c>
      <c r="AG1298">
        <v>0.6</v>
      </c>
      <c r="AH1298">
        <v>0</v>
      </c>
      <c r="AI1298">
        <v>1</v>
      </c>
      <c r="AJ1298">
        <v>1.1000000000000001</v>
      </c>
      <c r="AK1298">
        <v>0</v>
      </c>
      <c r="AL1298">
        <v>0.6</v>
      </c>
      <c r="AM1298">
        <v>0.6</v>
      </c>
      <c r="AN1298">
        <v>0.6</v>
      </c>
      <c r="AO1298">
        <v>0.5</v>
      </c>
      <c r="AP1298">
        <v>1</v>
      </c>
      <c r="AQ1298">
        <v>0</v>
      </c>
      <c r="AR1298">
        <v>0</v>
      </c>
      <c r="AS1298">
        <v>0</v>
      </c>
      <c r="AT1298">
        <v>0.5</v>
      </c>
      <c r="AU1298">
        <v>0</v>
      </c>
      <c r="AV1298">
        <v>0.5</v>
      </c>
      <c r="AW1298">
        <v>1.6</v>
      </c>
      <c r="AX1298">
        <v>0</v>
      </c>
      <c r="AY1298">
        <v>1.1000000000000001</v>
      </c>
      <c r="AZ1298">
        <v>0</v>
      </c>
      <c r="BA1298">
        <v>0.6</v>
      </c>
      <c r="BB1298">
        <v>1.1000000000000001</v>
      </c>
      <c r="BC1298">
        <v>1</v>
      </c>
      <c r="BD1298">
        <v>0.5</v>
      </c>
      <c r="BE1298">
        <v>0</v>
      </c>
      <c r="BF1298">
        <v>0.6</v>
      </c>
      <c r="BG1298">
        <v>0.5</v>
      </c>
      <c r="BH1298">
        <v>0.5</v>
      </c>
      <c r="BI1298">
        <v>0.5</v>
      </c>
      <c r="BJ1298">
        <v>0</v>
      </c>
      <c r="BK1298">
        <v>0</v>
      </c>
    </row>
    <row r="1299" spans="1:63" x14ac:dyDescent="0.25">
      <c r="A1299">
        <v>16</v>
      </c>
      <c r="B1299" s="1">
        <v>16101</v>
      </c>
      <c r="C1299" t="s">
        <v>789</v>
      </c>
      <c r="D1299" t="s">
        <v>2024</v>
      </c>
      <c r="E1299">
        <v>2</v>
      </c>
      <c r="F1299" t="s">
        <v>13769</v>
      </c>
      <c r="G1299">
        <v>220104005</v>
      </c>
      <c r="H1299">
        <v>220104</v>
      </c>
      <c r="I1299" t="s">
        <v>13768</v>
      </c>
      <c r="J1299" t="s">
        <v>10393</v>
      </c>
      <c r="K1299">
        <v>2</v>
      </c>
      <c r="L1299">
        <v>6.2</v>
      </c>
      <c r="M1299">
        <v>8.3000000000000007</v>
      </c>
      <c r="N1299">
        <v>2.8</v>
      </c>
      <c r="O1299">
        <v>4.9000000000000004</v>
      </c>
      <c r="P1299">
        <v>5.4</v>
      </c>
      <c r="Q1299">
        <v>5.9</v>
      </c>
      <c r="R1299">
        <v>2.2000000000000002</v>
      </c>
      <c r="S1299">
        <v>6.1</v>
      </c>
      <c r="T1299">
        <v>5</v>
      </c>
      <c r="U1299">
        <v>7.7</v>
      </c>
      <c r="V1299">
        <v>3.8</v>
      </c>
      <c r="W1299">
        <v>4.9000000000000004</v>
      </c>
      <c r="X1299">
        <v>6</v>
      </c>
      <c r="Y1299">
        <v>6.7</v>
      </c>
      <c r="Z1299">
        <v>3.9</v>
      </c>
      <c r="AA1299">
        <v>4.4000000000000004</v>
      </c>
      <c r="AB1299">
        <v>3.3</v>
      </c>
      <c r="AC1299">
        <v>9.6999999999999993</v>
      </c>
      <c r="AD1299">
        <v>5.4</v>
      </c>
      <c r="AE1299">
        <v>3.9</v>
      </c>
      <c r="AF1299">
        <v>3.9</v>
      </c>
      <c r="AG1299">
        <v>5.5</v>
      </c>
      <c r="AH1299">
        <v>3.8</v>
      </c>
      <c r="AI1299">
        <v>2.2000000000000002</v>
      </c>
      <c r="AJ1299">
        <v>5.4</v>
      </c>
      <c r="AK1299">
        <v>3</v>
      </c>
      <c r="AL1299">
        <v>6.7</v>
      </c>
      <c r="AM1299">
        <v>5</v>
      </c>
      <c r="AN1299">
        <v>3.3</v>
      </c>
      <c r="AO1299">
        <v>6</v>
      </c>
      <c r="AP1299">
        <v>3.8</v>
      </c>
      <c r="AQ1299">
        <v>1.6</v>
      </c>
      <c r="AR1299">
        <v>5.5</v>
      </c>
      <c r="AS1299">
        <v>1.7</v>
      </c>
      <c r="AT1299">
        <v>2.2000000000000002</v>
      </c>
      <c r="AU1299">
        <v>2.7</v>
      </c>
      <c r="AV1299">
        <v>1.6</v>
      </c>
      <c r="AW1299">
        <v>7.6</v>
      </c>
      <c r="AX1299">
        <v>2</v>
      </c>
      <c r="AY1299">
        <v>6.2</v>
      </c>
      <c r="AZ1299">
        <v>2.2000000000000002</v>
      </c>
      <c r="BA1299">
        <v>5.5</v>
      </c>
      <c r="BB1299">
        <v>8.1999999999999993</v>
      </c>
      <c r="BC1299">
        <v>5.4</v>
      </c>
      <c r="BD1299">
        <v>4.8</v>
      </c>
      <c r="BE1299">
        <v>5</v>
      </c>
      <c r="BF1299">
        <v>3.3</v>
      </c>
      <c r="BG1299">
        <v>4.9000000000000004</v>
      </c>
      <c r="BH1299">
        <v>6</v>
      </c>
      <c r="BI1299">
        <v>6.5</v>
      </c>
      <c r="BJ1299">
        <v>4.9000000000000004</v>
      </c>
      <c r="BK1299">
        <v>5</v>
      </c>
    </row>
    <row r="1300" spans="1:63" x14ac:dyDescent="0.25">
      <c r="A1300">
        <v>16</v>
      </c>
      <c r="B1300" s="1">
        <v>16101</v>
      </c>
      <c r="C1300" t="s">
        <v>789</v>
      </c>
      <c r="D1300" t="s">
        <v>2024</v>
      </c>
      <c r="E1300">
        <v>3</v>
      </c>
      <c r="F1300" t="s">
        <v>13367</v>
      </c>
      <c r="G1300">
        <v>220104005</v>
      </c>
      <c r="H1300">
        <v>220104</v>
      </c>
      <c r="I1300" t="s">
        <v>13768</v>
      </c>
      <c r="J1300" t="s">
        <v>10393</v>
      </c>
      <c r="K1300">
        <v>3</v>
      </c>
      <c r="L1300">
        <v>5.6</v>
      </c>
      <c r="M1300">
        <v>7.2</v>
      </c>
      <c r="N1300">
        <v>2.8</v>
      </c>
      <c r="O1300">
        <v>4.4000000000000004</v>
      </c>
      <c r="P1300">
        <v>3.8</v>
      </c>
      <c r="Q1300">
        <v>5.4</v>
      </c>
      <c r="R1300">
        <v>2.2000000000000002</v>
      </c>
      <c r="S1300">
        <v>5</v>
      </c>
      <c r="T1300">
        <v>5</v>
      </c>
      <c r="U1300">
        <v>7.1</v>
      </c>
      <c r="V1300">
        <v>2.2000000000000002</v>
      </c>
      <c r="W1300">
        <v>3.8</v>
      </c>
      <c r="X1300">
        <v>5</v>
      </c>
      <c r="Y1300">
        <v>6.7</v>
      </c>
      <c r="Z1300">
        <v>3.9</v>
      </c>
      <c r="AA1300">
        <v>4.4000000000000004</v>
      </c>
      <c r="AB1300">
        <v>3.3</v>
      </c>
      <c r="AC1300">
        <v>9.6999999999999993</v>
      </c>
      <c r="AD1300">
        <v>5.4</v>
      </c>
      <c r="AE1300">
        <v>3.9</v>
      </c>
      <c r="AF1300">
        <v>3.9</v>
      </c>
      <c r="AG1300">
        <v>5</v>
      </c>
      <c r="AH1300">
        <v>3.8</v>
      </c>
      <c r="AI1300">
        <v>2.2000000000000002</v>
      </c>
      <c r="AJ1300">
        <v>4.4000000000000004</v>
      </c>
      <c r="AK1300">
        <v>2.5</v>
      </c>
      <c r="AL1300">
        <v>6.2</v>
      </c>
      <c r="AM1300">
        <v>4.4000000000000004</v>
      </c>
      <c r="AN1300">
        <v>2.8</v>
      </c>
      <c r="AO1300">
        <v>5.5</v>
      </c>
      <c r="AP1300">
        <v>3.8</v>
      </c>
      <c r="AQ1300">
        <v>1.6</v>
      </c>
      <c r="AR1300">
        <v>5.5</v>
      </c>
      <c r="AS1300">
        <v>1.7</v>
      </c>
      <c r="AT1300">
        <v>1.6</v>
      </c>
      <c r="AU1300">
        <v>2.7</v>
      </c>
      <c r="AV1300">
        <v>1.1000000000000001</v>
      </c>
      <c r="AW1300">
        <v>6.5</v>
      </c>
      <c r="AX1300">
        <v>2</v>
      </c>
      <c r="AY1300">
        <v>5</v>
      </c>
      <c r="AZ1300">
        <v>2.2000000000000002</v>
      </c>
      <c r="BA1300">
        <v>5</v>
      </c>
      <c r="BB1300">
        <v>7.1</v>
      </c>
      <c r="BC1300">
        <v>5.4</v>
      </c>
      <c r="BD1300">
        <v>4.3</v>
      </c>
      <c r="BE1300">
        <v>5</v>
      </c>
      <c r="BF1300">
        <v>2.8</v>
      </c>
      <c r="BG1300">
        <v>4.4000000000000004</v>
      </c>
      <c r="BH1300">
        <v>5.5</v>
      </c>
      <c r="BI1300">
        <v>5.5</v>
      </c>
      <c r="BJ1300">
        <v>4.9000000000000004</v>
      </c>
      <c r="BK1300">
        <v>5</v>
      </c>
    </row>
    <row r="1301" spans="1:63" x14ac:dyDescent="0.25">
      <c r="A1301">
        <v>16</v>
      </c>
      <c r="B1301" s="1">
        <v>16101</v>
      </c>
      <c r="C1301" t="s">
        <v>789</v>
      </c>
      <c r="D1301" t="s">
        <v>2024</v>
      </c>
      <c r="E1301">
        <v>4</v>
      </c>
      <c r="F1301" t="s">
        <v>13369</v>
      </c>
      <c r="G1301">
        <v>220104005</v>
      </c>
      <c r="H1301">
        <v>220104</v>
      </c>
      <c r="I1301" t="s">
        <v>13768</v>
      </c>
      <c r="J1301" t="s">
        <v>10393</v>
      </c>
      <c r="K1301">
        <v>4</v>
      </c>
      <c r="L1301">
        <v>0.6</v>
      </c>
      <c r="M1301">
        <v>1.1000000000000001</v>
      </c>
      <c r="N1301">
        <v>0</v>
      </c>
      <c r="O1301">
        <v>0.5</v>
      </c>
      <c r="P1301">
        <v>1.6</v>
      </c>
      <c r="Q1301">
        <v>0.5</v>
      </c>
      <c r="R1301">
        <v>0</v>
      </c>
      <c r="S1301">
        <v>1.1000000000000001</v>
      </c>
      <c r="T1301">
        <v>0</v>
      </c>
      <c r="U1301">
        <v>0.5</v>
      </c>
      <c r="V1301">
        <v>1.6</v>
      </c>
      <c r="W1301">
        <v>1.1000000000000001</v>
      </c>
      <c r="X1301">
        <v>1</v>
      </c>
      <c r="Y1301">
        <v>0</v>
      </c>
      <c r="Z1301">
        <v>0</v>
      </c>
      <c r="AA1301">
        <v>0</v>
      </c>
      <c r="AB1301">
        <v>0.5</v>
      </c>
      <c r="AC1301">
        <v>1</v>
      </c>
      <c r="AD1301">
        <v>1.1000000000000001</v>
      </c>
      <c r="AE1301">
        <v>0</v>
      </c>
      <c r="AF1301">
        <v>0</v>
      </c>
      <c r="AG1301">
        <v>0.6</v>
      </c>
      <c r="AH1301">
        <v>0</v>
      </c>
      <c r="AI1301">
        <v>1</v>
      </c>
      <c r="AJ1301">
        <v>1.1000000000000001</v>
      </c>
      <c r="AK1301">
        <v>0.5</v>
      </c>
      <c r="AL1301">
        <v>0.6</v>
      </c>
      <c r="AM1301">
        <v>0.6</v>
      </c>
      <c r="AN1301">
        <v>0.6</v>
      </c>
      <c r="AO1301">
        <v>0.5</v>
      </c>
      <c r="AP1301">
        <v>1</v>
      </c>
      <c r="AQ1301">
        <v>0</v>
      </c>
      <c r="AR1301">
        <v>0</v>
      </c>
      <c r="AS1301">
        <v>0</v>
      </c>
      <c r="AT1301">
        <v>0.5</v>
      </c>
      <c r="AU1301">
        <v>0</v>
      </c>
      <c r="AV1301">
        <v>0.5</v>
      </c>
      <c r="AW1301">
        <v>1.1000000000000001</v>
      </c>
      <c r="AX1301">
        <v>0</v>
      </c>
      <c r="AY1301">
        <v>1.1000000000000001</v>
      </c>
      <c r="AZ1301">
        <v>0</v>
      </c>
      <c r="BA1301">
        <v>0.6</v>
      </c>
      <c r="BB1301">
        <v>1.1000000000000001</v>
      </c>
      <c r="BC1301">
        <v>1</v>
      </c>
      <c r="BD1301">
        <v>0.5</v>
      </c>
      <c r="BE1301">
        <v>0</v>
      </c>
      <c r="BF1301">
        <v>0.6</v>
      </c>
      <c r="BG1301">
        <v>0.5</v>
      </c>
      <c r="BH1301">
        <v>0.5</v>
      </c>
      <c r="BI1301">
        <v>1.1000000000000001</v>
      </c>
      <c r="BJ1301">
        <v>0</v>
      </c>
      <c r="BK1301">
        <v>0</v>
      </c>
    </row>
    <row r="1302" spans="1:63" x14ac:dyDescent="0.25">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1</v>
      </c>
      <c r="Q1302">
        <v>4.5</v>
      </c>
      <c r="R1302">
        <v>4.5</v>
      </c>
      <c r="S1302">
        <v>0</v>
      </c>
      <c r="T1302">
        <v>0</v>
      </c>
      <c r="U1302">
        <v>9</v>
      </c>
      <c r="V1302">
        <v>1</v>
      </c>
      <c r="W1302">
        <v>0</v>
      </c>
      <c r="X1302">
        <v>0</v>
      </c>
      <c r="Y1302">
        <v>0</v>
      </c>
      <c r="Z1302">
        <v>0</v>
      </c>
      <c r="AA1302">
        <v>0</v>
      </c>
      <c r="AB1302">
        <v>0</v>
      </c>
      <c r="AC1302">
        <v>1</v>
      </c>
      <c r="AD1302">
        <v>0</v>
      </c>
      <c r="AE1302">
        <v>0</v>
      </c>
      <c r="AF1302">
        <v>0</v>
      </c>
      <c r="AG1302">
        <v>0</v>
      </c>
      <c r="AH1302">
        <v>0</v>
      </c>
      <c r="AI1302">
        <v>1</v>
      </c>
      <c r="AJ1302">
        <v>0</v>
      </c>
      <c r="AK1302">
        <v>0</v>
      </c>
      <c r="AL1302">
        <v>4.5999999999999996</v>
      </c>
      <c r="AM1302">
        <v>4.5999999999999996</v>
      </c>
      <c r="AN1302">
        <v>0</v>
      </c>
      <c r="AO1302">
        <v>0</v>
      </c>
      <c r="AP1302">
        <v>1</v>
      </c>
      <c r="AQ1302">
        <v>0</v>
      </c>
      <c r="AR1302">
        <v>0</v>
      </c>
      <c r="AS1302">
        <v>0</v>
      </c>
      <c r="AT1302">
        <v>0</v>
      </c>
      <c r="AU1302">
        <v>0</v>
      </c>
      <c r="AV1302">
        <v>9.1999999999999993</v>
      </c>
      <c r="AW1302">
        <v>0</v>
      </c>
      <c r="AX1302">
        <v>0</v>
      </c>
      <c r="AY1302">
        <v>4.5999999999999996</v>
      </c>
      <c r="AZ1302">
        <v>0</v>
      </c>
      <c r="BA1302">
        <v>0</v>
      </c>
      <c r="BB1302">
        <v>0</v>
      </c>
      <c r="BC1302">
        <v>1</v>
      </c>
      <c r="BD1302">
        <v>0</v>
      </c>
      <c r="BE1302">
        <v>4.5999999999999996</v>
      </c>
      <c r="BF1302">
        <v>0</v>
      </c>
      <c r="BG1302">
        <v>0</v>
      </c>
      <c r="BH1302">
        <v>0</v>
      </c>
      <c r="BI1302">
        <v>1</v>
      </c>
      <c r="BJ1302">
        <v>0</v>
      </c>
      <c r="BK1302">
        <v>0</v>
      </c>
    </row>
    <row r="1303" spans="1:63" x14ac:dyDescent="0.25">
      <c r="A1303">
        <v>16</v>
      </c>
      <c r="B1303" s="1">
        <v>16102</v>
      </c>
      <c r="C1303" t="s">
        <v>789</v>
      </c>
      <c r="D1303" t="s">
        <v>2027</v>
      </c>
      <c r="E1303">
        <v>2</v>
      </c>
      <c r="F1303" t="s">
        <v>13769</v>
      </c>
      <c r="G1303">
        <v>220104005</v>
      </c>
      <c r="H1303">
        <v>220104</v>
      </c>
      <c r="I1303" t="s">
        <v>13768</v>
      </c>
      <c r="J1303" t="s">
        <v>10393</v>
      </c>
      <c r="K1303">
        <v>2</v>
      </c>
      <c r="L1303">
        <v>0</v>
      </c>
      <c r="M1303">
        <v>0</v>
      </c>
      <c r="N1303">
        <v>0</v>
      </c>
      <c r="O1303">
        <v>13.7</v>
      </c>
      <c r="P1303">
        <v>1</v>
      </c>
      <c r="Q1303">
        <v>4.5</v>
      </c>
      <c r="R1303">
        <v>4.5999999999999996</v>
      </c>
      <c r="S1303">
        <v>4.5999999999999996</v>
      </c>
      <c r="T1303">
        <v>0</v>
      </c>
      <c r="U1303">
        <v>9.1999999999999993</v>
      </c>
      <c r="V1303">
        <v>1</v>
      </c>
      <c r="W1303">
        <v>4.5999999999999996</v>
      </c>
      <c r="X1303">
        <v>0</v>
      </c>
      <c r="Y1303">
        <v>9.3000000000000007</v>
      </c>
      <c r="Z1303">
        <v>9.1999999999999993</v>
      </c>
      <c r="AA1303">
        <v>0</v>
      </c>
      <c r="AB1303">
        <v>0</v>
      </c>
      <c r="AC1303">
        <v>13.7</v>
      </c>
      <c r="AD1303">
        <v>4.5</v>
      </c>
      <c r="AE1303">
        <v>9.1999999999999993</v>
      </c>
      <c r="AF1303">
        <v>0</v>
      </c>
      <c r="AG1303">
        <v>0</v>
      </c>
      <c r="AH1303">
        <v>0</v>
      </c>
      <c r="AI1303">
        <v>1</v>
      </c>
      <c r="AJ1303">
        <v>4.5999999999999996</v>
      </c>
      <c r="AK1303">
        <v>4.4000000000000004</v>
      </c>
      <c r="AL1303">
        <v>9.3000000000000007</v>
      </c>
      <c r="AM1303">
        <v>13.8</v>
      </c>
      <c r="AN1303">
        <v>9.1999999999999993</v>
      </c>
      <c r="AO1303">
        <v>9.1999999999999993</v>
      </c>
      <c r="AP1303">
        <v>4.5999999999999996</v>
      </c>
      <c r="AQ1303">
        <v>9.1</v>
      </c>
      <c r="AR1303">
        <v>13.8</v>
      </c>
      <c r="AS1303">
        <v>9.1999999999999993</v>
      </c>
      <c r="AT1303">
        <v>0</v>
      </c>
      <c r="AU1303">
        <v>0</v>
      </c>
      <c r="AV1303">
        <v>13.7</v>
      </c>
      <c r="AW1303">
        <v>13.7</v>
      </c>
      <c r="AX1303">
        <v>8.8000000000000007</v>
      </c>
      <c r="AY1303">
        <v>9.3000000000000007</v>
      </c>
      <c r="AZ1303">
        <v>0</v>
      </c>
      <c r="BA1303">
        <v>0</v>
      </c>
      <c r="BB1303">
        <v>9.1999999999999993</v>
      </c>
      <c r="BC1303">
        <v>1</v>
      </c>
      <c r="BD1303">
        <v>13.6</v>
      </c>
      <c r="BE1303">
        <v>9.1999999999999993</v>
      </c>
      <c r="BF1303">
        <v>13.8</v>
      </c>
      <c r="BG1303">
        <v>0</v>
      </c>
      <c r="BH1303">
        <v>0</v>
      </c>
      <c r="BI1303">
        <v>4.5999999999999996</v>
      </c>
      <c r="BJ1303">
        <v>0</v>
      </c>
      <c r="BK1303">
        <v>0</v>
      </c>
    </row>
    <row r="1304" spans="1:63" x14ac:dyDescent="0.25">
      <c r="A1304">
        <v>16</v>
      </c>
      <c r="B1304" s="1">
        <v>16102</v>
      </c>
      <c r="C1304" t="s">
        <v>789</v>
      </c>
      <c r="D1304" t="s">
        <v>2027</v>
      </c>
      <c r="E1304">
        <v>3</v>
      </c>
      <c r="F1304" t="s">
        <v>13367</v>
      </c>
      <c r="G1304">
        <v>220104005</v>
      </c>
      <c r="H1304">
        <v>220104</v>
      </c>
      <c r="I1304" t="s">
        <v>13768</v>
      </c>
      <c r="J1304" t="s">
        <v>10393</v>
      </c>
      <c r="K1304">
        <v>3</v>
      </c>
      <c r="L1304">
        <v>0</v>
      </c>
      <c r="M1304">
        <v>0</v>
      </c>
      <c r="N1304">
        <v>0</v>
      </c>
      <c r="O1304">
        <v>13.7</v>
      </c>
      <c r="P1304">
        <v>1</v>
      </c>
      <c r="Q1304">
        <v>0</v>
      </c>
      <c r="R1304">
        <v>0</v>
      </c>
      <c r="S1304">
        <v>4.5999999999999996</v>
      </c>
      <c r="T1304">
        <v>0</v>
      </c>
      <c r="U1304">
        <v>0</v>
      </c>
      <c r="V1304">
        <v>1</v>
      </c>
      <c r="W1304">
        <v>4.5999999999999996</v>
      </c>
      <c r="X1304">
        <v>0</v>
      </c>
      <c r="Y1304">
        <v>9.3000000000000007</v>
      </c>
      <c r="Z1304">
        <v>9.1999999999999993</v>
      </c>
      <c r="AA1304">
        <v>0</v>
      </c>
      <c r="AB1304">
        <v>0</v>
      </c>
      <c r="AC1304">
        <v>13.7</v>
      </c>
      <c r="AD1304">
        <v>4.5</v>
      </c>
      <c r="AE1304">
        <v>9.1999999999999993</v>
      </c>
      <c r="AF1304">
        <v>0</v>
      </c>
      <c r="AG1304">
        <v>0</v>
      </c>
      <c r="AH1304">
        <v>0</v>
      </c>
      <c r="AI1304">
        <v>1</v>
      </c>
      <c r="AJ1304">
        <v>4.5999999999999996</v>
      </c>
      <c r="AK1304">
        <v>4.4000000000000004</v>
      </c>
      <c r="AL1304">
        <v>4.5999999999999996</v>
      </c>
      <c r="AM1304">
        <v>9.1999999999999993</v>
      </c>
      <c r="AN1304">
        <v>9.1999999999999993</v>
      </c>
      <c r="AO1304">
        <v>9.1999999999999993</v>
      </c>
      <c r="AP1304">
        <v>4.5999999999999996</v>
      </c>
      <c r="AQ1304">
        <v>9.1</v>
      </c>
      <c r="AR1304">
        <v>13.8</v>
      </c>
      <c r="AS1304">
        <v>9.1999999999999993</v>
      </c>
      <c r="AT1304">
        <v>0</v>
      </c>
      <c r="AU1304">
        <v>0</v>
      </c>
      <c r="AV1304">
        <v>4.5999999999999996</v>
      </c>
      <c r="AW1304">
        <v>13.7</v>
      </c>
      <c r="AX1304">
        <v>8.8000000000000007</v>
      </c>
      <c r="AY1304">
        <v>4.5999999999999996</v>
      </c>
      <c r="AZ1304">
        <v>0</v>
      </c>
      <c r="BA1304">
        <v>0</v>
      </c>
      <c r="BB1304">
        <v>9.1999999999999993</v>
      </c>
      <c r="BC1304">
        <v>1</v>
      </c>
      <c r="BD1304">
        <v>13.6</v>
      </c>
      <c r="BE1304">
        <v>4.5999999999999996</v>
      </c>
      <c r="BF1304">
        <v>13.8</v>
      </c>
      <c r="BG1304">
        <v>0</v>
      </c>
      <c r="BH1304">
        <v>0</v>
      </c>
      <c r="BI1304">
        <v>4.5999999999999996</v>
      </c>
      <c r="BJ1304">
        <v>0</v>
      </c>
      <c r="BK1304">
        <v>0</v>
      </c>
    </row>
    <row r="1305" spans="1:63" x14ac:dyDescent="0.25">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1</v>
      </c>
      <c r="Q1305">
        <v>4.5</v>
      </c>
      <c r="R1305">
        <v>4.5999999999999996</v>
      </c>
      <c r="S1305">
        <v>0</v>
      </c>
      <c r="T1305">
        <v>0</v>
      </c>
      <c r="U1305">
        <v>9.1999999999999993</v>
      </c>
      <c r="V1305">
        <v>1</v>
      </c>
      <c r="W1305">
        <v>0</v>
      </c>
      <c r="X1305">
        <v>0</v>
      </c>
      <c r="Y1305">
        <v>0</v>
      </c>
      <c r="Z1305">
        <v>0</v>
      </c>
      <c r="AA1305">
        <v>0</v>
      </c>
      <c r="AB1305">
        <v>0</v>
      </c>
      <c r="AC1305">
        <v>1</v>
      </c>
      <c r="AD1305">
        <v>0</v>
      </c>
      <c r="AE1305">
        <v>0</v>
      </c>
      <c r="AF1305">
        <v>0</v>
      </c>
      <c r="AG1305">
        <v>0</v>
      </c>
      <c r="AH1305">
        <v>0</v>
      </c>
      <c r="AI1305">
        <v>1</v>
      </c>
      <c r="AJ1305">
        <v>0</v>
      </c>
      <c r="AK1305">
        <v>0</v>
      </c>
      <c r="AL1305">
        <v>4.5999999999999996</v>
      </c>
      <c r="AM1305">
        <v>4.5999999999999996</v>
      </c>
      <c r="AN1305">
        <v>0</v>
      </c>
      <c r="AO1305">
        <v>0</v>
      </c>
      <c r="AP1305">
        <v>1</v>
      </c>
      <c r="AQ1305">
        <v>0</v>
      </c>
      <c r="AR1305">
        <v>0</v>
      </c>
      <c r="AS1305">
        <v>0</v>
      </c>
      <c r="AT1305">
        <v>0</v>
      </c>
      <c r="AU1305">
        <v>0</v>
      </c>
      <c r="AV1305">
        <v>9.1999999999999993</v>
      </c>
      <c r="AW1305">
        <v>0</v>
      </c>
      <c r="AX1305">
        <v>0</v>
      </c>
      <c r="AY1305">
        <v>4.5999999999999996</v>
      </c>
      <c r="AZ1305">
        <v>0</v>
      </c>
      <c r="BA1305">
        <v>0</v>
      </c>
      <c r="BB1305">
        <v>0</v>
      </c>
      <c r="BC1305">
        <v>1</v>
      </c>
      <c r="BD1305">
        <v>0</v>
      </c>
      <c r="BE1305">
        <v>4.5999999999999996</v>
      </c>
      <c r="BF1305">
        <v>0</v>
      </c>
      <c r="BG1305">
        <v>0</v>
      </c>
      <c r="BH1305">
        <v>0</v>
      </c>
      <c r="BI1305">
        <v>1</v>
      </c>
      <c r="BJ1305">
        <v>0</v>
      </c>
      <c r="BK1305">
        <v>0</v>
      </c>
    </row>
    <row r="1306" spans="1:63" x14ac:dyDescent="0.25">
      <c r="A1306">
        <v>16</v>
      </c>
      <c r="B1306" s="1">
        <v>16103</v>
      </c>
      <c r="C1306" t="s">
        <v>789</v>
      </c>
      <c r="D1306" t="s">
        <v>2030</v>
      </c>
      <c r="E1306">
        <v>1</v>
      </c>
      <c r="F1306" t="s">
        <v>13767</v>
      </c>
      <c r="G1306">
        <v>220104005</v>
      </c>
      <c r="H1306">
        <v>220104</v>
      </c>
      <c r="I1306" t="s">
        <v>13768</v>
      </c>
      <c r="J1306" t="s">
        <v>10393</v>
      </c>
      <c r="K1306">
        <v>1</v>
      </c>
      <c r="L1306">
        <v>0</v>
      </c>
      <c r="M1306">
        <v>3.7</v>
      </c>
      <c r="N1306">
        <v>3.6</v>
      </c>
      <c r="O1306">
        <v>0</v>
      </c>
      <c r="P1306">
        <v>3.4</v>
      </c>
      <c r="Q1306">
        <v>0</v>
      </c>
      <c r="R1306">
        <v>0</v>
      </c>
      <c r="S1306">
        <v>0</v>
      </c>
      <c r="T1306">
        <v>0</v>
      </c>
      <c r="U1306">
        <v>0</v>
      </c>
      <c r="V1306">
        <v>1</v>
      </c>
      <c r="W1306">
        <v>0</v>
      </c>
      <c r="X1306">
        <v>0</v>
      </c>
      <c r="Y1306">
        <v>0</v>
      </c>
      <c r="Z1306">
        <v>0</v>
      </c>
      <c r="AA1306">
        <v>0</v>
      </c>
      <c r="AB1306">
        <v>0</v>
      </c>
      <c r="AC1306">
        <v>1</v>
      </c>
      <c r="AD1306">
        <v>0</v>
      </c>
      <c r="AE1306">
        <v>0</v>
      </c>
      <c r="AF1306">
        <v>0</v>
      </c>
      <c r="AG1306">
        <v>0</v>
      </c>
      <c r="AH1306">
        <v>0</v>
      </c>
      <c r="AI1306">
        <v>1</v>
      </c>
      <c r="AJ1306">
        <v>0</v>
      </c>
      <c r="AK1306">
        <v>3</v>
      </c>
      <c r="AL1306">
        <v>0</v>
      </c>
      <c r="AM1306">
        <v>3.7</v>
      </c>
      <c r="AN1306">
        <v>0</v>
      </c>
      <c r="AO1306">
        <v>0</v>
      </c>
      <c r="AP1306">
        <v>1</v>
      </c>
      <c r="AQ1306">
        <v>0</v>
      </c>
      <c r="AR1306">
        <v>0</v>
      </c>
      <c r="AS1306">
        <v>0</v>
      </c>
      <c r="AT1306">
        <v>0</v>
      </c>
      <c r="AU1306">
        <v>0</v>
      </c>
      <c r="AV1306">
        <v>1</v>
      </c>
      <c r="AW1306">
        <v>0</v>
      </c>
      <c r="AX1306">
        <v>3</v>
      </c>
      <c r="AY1306">
        <v>0</v>
      </c>
      <c r="AZ1306">
        <v>0</v>
      </c>
      <c r="BA1306">
        <v>3.6</v>
      </c>
      <c r="BB1306">
        <v>0</v>
      </c>
      <c r="BC1306">
        <v>1</v>
      </c>
      <c r="BD1306">
        <v>3.3</v>
      </c>
      <c r="BE1306">
        <v>0</v>
      </c>
      <c r="BF1306">
        <v>0</v>
      </c>
      <c r="BG1306">
        <v>0</v>
      </c>
      <c r="BH1306">
        <v>0</v>
      </c>
      <c r="BI1306">
        <v>1</v>
      </c>
      <c r="BJ1306">
        <v>0</v>
      </c>
      <c r="BK1306">
        <v>0</v>
      </c>
    </row>
    <row r="1307" spans="1:63" x14ac:dyDescent="0.25">
      <c r="A1307">
        <v>16</v>
      </c>
      <c r="B1307" s="1">
        <v>16103</v>
      </c>
      <c r="C1307" t="s">
        <v>789</v>
      </c>
      <c r="D1307" t="s">
        <v>2030</v>
      </c>
      <c r="E1307">
        <v>2</v>
      </c>
      <c r="F1307" t="s">
        <v>13769</v>
      </c>
      <c r="G1307">
        <v>220104005</v>
      </c>
      <c r="H1307">
        <v>220104</v>
      </c>
      <c r="I1307" t="s">
        <v>13768</v>
      </c>
      <c r="J1307" t="s">
        <v>10393</v>
      </c>
      <c r="K1307">
        <v>2</v>
      </c>
      <c r="L1307">
        <v>3.7</v>
      </c>
      <c r="M1307">
        <v>11</v>
      </c>
      <c r="N1307">
        <v>10.7</v>
      </c>
      <c r="O1307">
        <v>3.5</v>
      </c>
      <c r="P1307">
        <v>6.8</v>
      </c>
      <c r="Q1307">
        <v>0</v>
      </c>
      <c r="R1307">
        <v>0</v>
      </c>
      <c r="S1307">
        <v>0</v>
      </c>
      <c r="T1307">
        <v>2.9</v>
      </c>
      <c r="U1307">
        <v>2.8</v>
      </c>
      <c r="V1307">
        <v>5.5</v>
      </c>
      <c r="W1307">
        <v>5.4</v>
      </c>
      <c r="X1307">
        <v>3</v>
      </c>
      <c r="Y1307">
        <v>0</v>
      </c>
      <c r="Z1307">
        <v>0</v>
      </c>
      <c r="AA1307">
        <v>3.6</v>
      </c>
      <c r="AB1307">
        <v>10.5</v>
      </c>
      <c r="AC1307">
        <v>1</v>
      </c>
      <c r="AD1307">
        <v>10</v>
      </c>
      <c r="AE1307">
        <v>0</v>
      </c>
      <c r="AF1307">
        <v>2.9</v>
      </c>
      <c r="AG1307">
        <v>8.6</v>
      </c>
      <c r="AH1307">
        <v>0</v>
      </c>
      <c r="AI1307">
        <v>2.7</v>
      </c>
      <c r="AJ1307">
        <v>2.7</v>
      </c>
      <c r="AK1307">
        <v>3</v>
      </c>
      <c r="AL1307">
        <v>0</v>
      </c>
      <c r="AM1307">
        <v>3.7</v>
      </c>
      <c r="AN1307">
        <v>0</v>
      </c>
      <c r="AO1307">
        <v>3.5</v>
      </c>
      <c r="AP1307">
        <v>6.8</v>
      </c>
      <c r="AQ1307">
        <v>6.7</v>
      </c>
      <c r="AR1307">
        <v>6</v>
      </c>
      <c r="AS1307">
        <v>0</v>
      </c>
      <c r="AT1307">
        <v>2.9</v>
      </c>
      <c r="AU1307">
        <v>5.6</v>
      </c>
      <c r="AV1307">
        <v>13.6</v>
      </c>
      <c r="AW1307">
        <v>8</v>
      </c>
      <c r="AX1307">
        <v>8.9</v>
      </c>
      <c r="AY1307">
        <v>7.5</v>
      </c>
      <c r="AZ1307">
        <v>3.7</v>
      </c>
      <c r="BA1307">
        <v>3.6</v>
      </c>
      <c r="BB1307">
        <v>0</v>
      </c>
      <c r="BC1307">
        <v>1</v>
      </c>
      <c r="BD1307">
        <v>13.4</v>
      </c>
      <c r="BE1307">
        <v>0</v>
      </c>
      <c r="BF1307">
        <v>0</v>
      </c>
      <c r="BG1307">
        <v>0</v>
      </c>
      <c r="BH1307">
        <v>5.5</v>
      </c>
      <c r="BI1307">
        <v>8.1</v>
      </c>
      <c r="BJ1307">
        <v>2.6</v>
      </c>
      <c r="BK1307">
        <v>2.9</v>
      </c>
    </row>
    <row r="1308" spans="1:63" x14ac:dyDescent="0.25">
      <c r="A1308">
        <v>16</v>
      </c>
      <c r="B1308" s="1">
        <v>16103</v>
      </c>
      <c r="C1308" t="s">
        <v>789</v>
      </c>
      <c r="D1308" t="s">
        <v>2030</v>
      </c>
      <c r="E1308">
        <v>3</v>
      </c>
      <c r="F1308" t="s">
        <v>13367</v>
      </c>
      <c r="G1308">
        <v>220104005</v>
      </c>
      <c r="H1308">
        <v>220104</v>
      </c>
      <c r="I1308" t="s">
        <v>13768</v>
      </c>
      <c r="J1308" t="s">
        <v>10393</v>
      </c>
      <c r="K1308">
        <v>3</v>
      </c>
      <c r="L1308">
        <v>3.7</v>
      </c>
      <c r="M1308">
        <v>7.3</v>
      </c>
      <c r="N1308">
        <v>7.1</v>
      </c>
      <c r="O1308">
        <v>3.5</v>
      </c>
      <c r="P1308">
        <v>3.4</v>
      </c>
      <c r="Q1308">
        <v>0</v>
      </c>
      <c r="R1308">
        <v>0</v>
      </c>
      <c r="S1308">
        <v>0</v>
      </c>
      <c r="T1308">
        <v>2.9</v>
      </c>
      <c r="U1308">
        <v>2.8</v>
      </c>
      <c r="V1308">
        <v>5.5</v>
      </c>
      <c r="W1308">
        <v>5.4</v>
      </c>
      <c r="X1308">
        <v>3</v>
      </c>
      <c r="Y1308">
        <v>0</v>
      </c>
      <c r="Z1308">
        <v>0</v>
      </c>
      <c r="AA1308">
        <v>3.6</v>
      </c>
      <c r="AB1308">
        <v>10.5</v>
      </c>
      <c r="AC1308">
        <v>1</v>
      </c>
      <c r="AD1308">
        <v>10</v>
      </c>
      <c r="AE1308">
        <v>0</v>
      </c>
      <c r="AF1308">
        <v>2.9</v>
      </c>
      <c r="AG1308">
        <v>8.6</v>
      </c>
      <c r="AH1308">
        <v>0</v>
      </c>
      <c r="AI1308">
        <v>2.7</v>
      </c>
      <c r="AJ1308">
        <v>2.7</v>
      </c>
      <c r="AK1308">
        <v>0</v>
      </c>
      <c r="AL1308">
        <v>0</v>
      </c>
      <c r="AM1308">
        <v>0</v>
      </c>
      <c r="AN1308">
        <v>0</v>
      </c>
      <c r="AO1308">
        <v>3.5</v>
      </c>
      <c r="AP1308">
        <v>6.8</v>
      </c>
      <c r="AQ1308">
        <v>6.7</v>
      </c>
      <c r="AR1308">
        <v>6</v>
      </c>
      <c r="AS1308">
        <v>0</v>
      </c>
      <c r="AT1308">
        <v>2.9</v>
      </c>
      <c r="AU1308">
        <v>5.6</v>
      </c>
      <c r="AV1308">
        <v>13.6</v>
      </c>
      <c r="AW1308">
        <v>8</v>
      </c>
      <c r="AX1308">
        <v>3</v>
      </c>
      <c r="AY1308">
        <v>7.5</v>
      </c>
      <c r="AZ1308">
        <v>3.7</v>
      </c>
      <c r="BA1308">
        <v>0</v>
      </c>
      <c r="BB1308">
        <v>0</v>
      </c>
      <c r="BC1308">
        <v>1</v>
      </c>
      <c r="BD1308">
        <v>10</v>
      </c>
      <c r="BE1308">
        <v>0</v>
      </c>
      <c r="BF1308">
        <v>0</v>
      </c>
      <c r="BG1308">
        <v>0</v>
      </c>
      <c r="BH1308">
        <v>5.5</v>
      </c>
      <c r="BI1308">
        <v>8.1</v>
      </c>
      <c r="BJ1308">
        <v>2.6</v>
      </c>
      <c r="BK1308">
        <v>2.9</v>
      </c>
    </row>
    <row r="1309" spans="1:63" x14ac:dyDescent="0.25">
      <c r="A1309">
        <v>16</v>
      </c>
      <c r="B1309" s="1">
        <v>16103</v>
      </c>
      <c r="C1309" t="s">
        <v>789</v>
      </c>
      <c r="D1309" t="s">
        <v>2030</v>
      </c>
      <c r="E1309">
        <v>4</v>
      </c>
      <c r="F1309" t="s">
        <v>13369</v>
      </c>
      <c r="G1309">
        <v>220104005</v>
      </c>
      <c r="H1309">
        <v>220104</v>
      </c>
      <c r="I1309" t="s">
        <v>13768</v>
      </c>
      <c r="J1309" t="s">
        <v>10393</v>
      </c>
      <c r="K1309">
        <v>4</v>
      </c>
      <c r="L1309">
        <v>0</v>
      </c>
      <c r="M1309">
        <v>3.7</v>
      </c>
      <c r="N1309">
        <v>3.6</v>
      </c>
      <c r="O1309">
        <v>0</v>
      </c>
      <c r="P1309">
        <v>3.4</v>
      </c>
      <c r="Q1309">
        <v>0</v>
      </c>
      <c r="R1309">
        <v>0</v>
      </c>
      <c r="S1309">
        <v>0</v>
      </c>
      <c r="T1309">
        <v>0</v>
      </c>
      <c r="U1309">
        <v>0</v>
      </c>
      <c r="V1309">
        <v>1</v>
      </c>
      <c r="W1309">
        <v>0</v>
      </c>
      <c r="X1309">
        <v>0</v>
      </c>
      <c r="Y1309">
        <v>0</v>
      </c>
      <c r="Z1309">
        <v>0</v>
      </c>
      <c r="AA1309">
        <v>0</v>
      </c>
      <c r="AB1309">
        <v>0</v>
      </c>
      <c r="AC1309">
        <v>1</v>
      </c>
      <c r="AD1309">
        <v>0</v>
      </c>
      <c r="AE1309">
        <v>0</v>
      </c>
      <c r="AF1309">
        <v>0</v>
      </c>
      <c r="AG1309">
        <v>0</v>
      </c>
      <c r="AH1309">
        <v>0</v>
      </c>
      <c r="AI1309">
        <v>1</v>
      </c>
      <c r="AJ1309">
        <v>0</v>
      </c>
      <c r="AK1309">
        <v>3</v>
      </c>
      <c r="AL1309">
        <v>0</v>
      </c>
      <c r="AM1309">
        <v>3.7</v>
      </c>
      <c r="AN1309">
        <v>0</v>
      </c>
      <c r="AO1309">
        <v>0</v>
      </c>
      <c r="AP1309">
        <v>1</v>
      </c>
      <c r="AQ1309">
        <v>0</v>
      </c>
      <c r="AR1309">
        <v>0</v>
      </c>
      <c r="AS1309">
        <v>0</v>
      </c>
      <c r="AT1309">
        <v>0</v>
      </c>
      <c r="AU1309">
        <v>0</v>
      </c>
      <c r="AV1309">
        <v>1</v>
      </c>
      <c r="AW1309">
        <v>0</v>
      </c>
      <c r="AX1309">
        <v>5.9</v>
      </c>
      <c r="AY1309">
        <v>0</v>
      </c>
      <c r="AZ1309">
        <v>0</v>
      </c>
      <c r="BA1309">
        <v>3.6</v>
      </c>
      <c r="BB1309">
        <v>0</v>
      </c>
      <c r="BC1309">
        <v>1</v>
      </c>
      <c r="BD1309">
        <v>3.3</v>
      </c>
      <c r="BE1309">
        <v>0</v>
      </c>
      <c r="BF1309">
        <v>0</v>
      </c>
      <c r="BG1309">
        <v>0</v>
      </c>
      <c r="BH1309">
        <v>0</v>
      </c>
      <c r="BI1309">
        <v>1</v>
      </c>
      <c r="BJ1309">
        <v>0</v>
      </c>
      <c r="BK1309">
        <v>0</v>
      </c>
    </row>
    <row r="1310" spans="1:63" x14ac:dyDescent="0.25">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1</v>
      </c>
      <c r="Q1310">
        <v>0</v>
      </c>
      <c r="R1310">
        <v>0</v>
      </c>
      <c r="S1310">
        <v>0</v>
      </c>
      <c r="T1310">
        <v>0</v>
      </c>
      <c r="U1310">
        <v>0</v>
      </c>
      <c r="V1310">
        <v>1</v>
      </c>
      <c r="W1310">
        <v>0</v>
      </c>
      <c r="X1310">
        <v>0</v>
      </c>
      <c r="Y1310">
        <v>0</v>
      </c>
      <c r="Z1310">
        <v>0</v>
      </c>
      <c r="AA1310">
        <v>0</v>
      </c>
      <c r="AB1310">
        <v>0</v>
      </c>
      <c r="AC1310">
        <v>1</v>
      </c>
      <c r="AD1310">
        <v>0</v>
      </c>
      <c r="AE1310">
        <v>0</v>
      </c>
      <c r="AF1310">
        <v>0</v>
      </c>
      <c r="AG1310">
        <v>0</v>
      </c>
      <c r="AH1310">
        <v>0</v>
      </c>
      <c r="AI1310">
        <v>1</v>
      </c>
      <c r="AJ1310">
        <v>0</v>
      </c>
      <c r="AK1310">
        <v>0</v>
      </c>
      <c r="AL1310">
        <v>0</v>
      </c>
      <c r="AM1310">
        <v>0</v>
      </c>
      <c r="AN1310">
        <v>0</v>
      </c>
      <c r="AO1310">
        <v>0</v>
      </c>
      <c r="AP1310">
        <v>1</v>
      </c>
      <c r="AQ1310">
        <v>8</v>
      </c>
      <c r="AR1310">
        <v>0</v>
      </c>
      <c r="AS1310">
        <v>0</v>
      </c>
      <c r="AT1310">
        <v>0</v>
      </c>
      <c r="AU1310">
        <v>0</v>
      </c>
      <c r="AV1310">
        <v>1</v>
      </c>
      <c r="AW1310">
        <v>0</v>
      </c>
      <c r="AX1310">
        <v>0</v>
      </c>
      <c r="AY1310">
        <v>0</v>
      </c>
      <c r="AZ1310">
        <v>0</v>
      </c>
      <c r="BA1310">
        <v>0</v>
      </c>
      <c r="BB1310">
        <v>0</v>
      </c>
      <c r="BC1310">
        <v>1</v>
      </c>
      <c r="BD1310">
        <v>0</v>
      </c>
      <c r="BE1310">
        <v>0</v>
      </c>
      <c r="BF1310">
        <v>0</v>
      </c>
      <c r="BG1310">
        <v>0</v>
      </c>
      <c r="BH1310">
        <v>0</v>
      </c>
      <c r="BI1310">
        <v>1</v>
      </c>
      <c r="BJ1310">
        <v>0</v>
      </c>
      <c r="BK1310">
        <v>0</v>
      </c>
    </row>
    <row r="1311" spans="1:63" x14ac:dyDescent="0.25">
      <c r="A1311">
        <v>16</v>
      </c>
      <c r="B1311" s="1">
        <v>16104</v>
      </c>
      <c r="C1311" t="s">
        <v>789</v>
      </c>
      <c r="D1311" t="s">
        <v>2033</v>
      </c>
      <c r="E1311">
        <v>2</v>
      </c>
      <c r="F1311" t="s">
        <v>13769</v>
      </c>
      <c r="G1311">
        <v>220104005</v>
      </c>
      <c r="H1311">
        <v>220104</v>
      </c>
      <c r="I1311" t="s">
        <v>13768</v>
      </c>
      <c r="J1311" t="s">
        <v>10393</v>
      </c>
      <c r="K1311">
        <v>2</v>
      </c>
      <c r="L1311">
        <v>7.9</v>
      </c>
      <c r="M1311">
        <v>0</v>
      </c>
      <c r="N1311">
        <v>0</v>
      </c>
      <c r="O1311">
        <v>8</v>
      </c>
      <c r="P1311">
        <v>1</v>
      </c>
      <c r="Q1311">
        <v>0</v>
      </c>
      <c r="R1311">
        <v>0</v>
      </c>
      <c r="S1311">
        <v>9</v>
      </c>
      <c r="T1311">
        <v>0</v>
      </c>
      <c r="U1311">
        <v>9.3000000000000007</v>
      </c>
      <c r="V1311">
        <v>1</v>
      </c>
      <c r="W1311">
        <v>0</v>
      </c>
      <c r="X1311">
        <v>0</v>
      </c>
      <c r="Y1311">
        <v>15.7</v>
      </c>
      <c r="Z1311">
        <v>0</v>
      </c>
      <c r="AA1311">
        <v>7.9</v>
      </c>
      <c r="AB1311">
        <v>0</v>
      </c>
      <c r="AC1311">
        <v>1</v>
      </c>
      <c r="AD1311">
        <v>16</v>
      </c>
      <c r="AE1311">
        <v>0</v>
      </c>
      <c r="AF1311">
        <v>0</v>
      </c>
      <c r="AG1311">
        <v>0</v>
      </c>
      <c r="AH1311">
        <v>9.3000000000000007</v>
      </c>
      <c r="AI1311">
        <v>28.3</v>
      </c>
      <c r="AJ1311">
        <v>9.5</v>
      </c>
      <c r="AK1311">
        <v>0</v>
      </c>
      <c r="AL1311">
        <v>0</v>
      </c>
      <c r="AM1311">
        <v>0</v>
      </c>
      <c r="AN1311">
        <v>15.9</v>
      </c>
      <c r="AO1311">
        <v>8</v>
      </c>
      <c r="AP1311">
        <v>8</v>
      </c>
      <c r="AQ1311">
        <v>8</v>
      </c>
      <c r="AR1311">
        <v>0</v>
      </c>
      <c r="AS1311">
        <v>0</v>
      </c>
      <c r="AT1311">
        <v>0</v>
      </c>
      <c r="AU1311">
        <v>0</v>
      </c>
      <c r="AV1311">
        <v>18.899999999999999</v>
      </c>
      <c r="AW1311">
        <v>0</v>
      </c>
      <c r="AX1311">
        <v>0</v>
      </c>
      <c r="AY1311">
        <v>0</v>
      </c>
      <c r="AZ1311">
        <v>15.8</v>
      </c>
      <c r="BA1311">
        <v>0</v>
      </c>
      <c r="BB1311">
        <v>0</v>
      </c>
      <c r="BC1311">
        <v>8</v>
      </c>
      <c r="BD1311">
        <v>0</v>
      </c>
      <c r="BE1311">
        <v>0</v>
      </c>
      <c r="BF1311">
        <v>0</v>
      </c>
      <c r="BG1311">
        <v>0</v>
      </c>
      <c r="BH1311">
        <v>9.4</v>
      </c>
      <c r="BI1311">
        <v>9.5</v>
      </c>
      <c r="BJ1311">
        <v>9.6</v>
      </c>
      <c r="BK1311">
        <v>0</v>
      </c>
    </row>
    <row r="1312" spans="1:63" x14ac:dyDescent="0.25">
      <c r="A1312">
        <v>16</v>
      </c>
      <c r="B1312" s="1">
        <v>16104</v>
      </c>
      <c r="C1312" t="s">
        <v>789</v>
      </c>
      <c r="D1312" t="s">
        <v>2033</v>
      </c>
      <c r="E1312">
        <v>3</v>
      </c>
      <c r="F1312" t="s">
        <v>13367</v>
      </c>
      <c r="G1312">
        <v>220104005</v>
      </c>
      <c r="H1312">
        <v>220104</v>
      </c>
      <c r="I1312" t="s">
        <v>13768</v>
      </c>
      <c r="J1312" t="s">
        <v>10393</v>
      </c>
      <c r="K1312">
        <v>3</v>
      </c>
      <c r="L1312">
        <v>7.9</v>
      </c>
      <c r="M1312">
        <v>0</v>
      </c>
      <c r="N1312">
        <v>0</v>
      </c>
      <c r="O1312">
        <v>8</v>
      </c>
      <c r="P1312">
        <v>1</v>
      </c>
      <c r="Q1312">
        <v>0</v>
      </c>
      <c r="R1312">
        <v>0</v>
      </c>
      <c r="S1312">
        <v>9</v>
      </c>
      <c r="T1312">
        <v>0</v>
      </c>
      <c r="U1312">
        <v>9.3000000000000007</v>
      </c>
      <c r="V1312">
        <v>1</v>
      </c>
      <c r="W1312">
        <v>0</v>
      </c>
      <c r="X1312">
        <v>0</v>
      </c>
      <c r="Y1312">
        <v>15.7</v>
      </c>
      <c r="Z1312">
        <v>0</v>
      </c>
      <c r="AA1312">
        <v>7.9</v>
      </c>
      <c r="AB1312">
        <v>0</v>
      </c>
      <c r="AC1312">
        <v>1</v>
      </c>
      <c r="AD1312">
        <v>16</v>
      </c>
      <c r="AE1312">
        <v>0</v>
      </c>
      <c r="AF1312">
        <v>0</v>
      </c>
      <c r="AG1312">
        <v>0</v>
      </c>
      <c r="AH1312">
        <v>9.3000000000000007</v>
      </c>
      <c r="AI1312">
        <v>28.3</v>
      </c>
      <c r="AJ1312">
        <v>9.5</v>
      </c>
      <c r="AK1312">
        <v>0</v>
      </c>
      <c r="AL1312">
        <v>0</v>
      </c>
      <c r="AM1312">
        <v>0</v>
      </c>
      <c r="AN1312">
        <v>15.9</v>
      </c>
      <c r="AO1312">
        <v>8</v>
      </c>
      <c r="AP1312">
        <v>8</v>
      </c>
      <c r="AQ1312">
        <v>0</v>
      </c>
      <c r="AR1312">
        <v>0</v>
      </c>
      <c r="AS1312">
        <v>0</v>
      </c>
      <c r="AT1312">
        <v>0</v>
      </c>
      <c r="AU1312">
        <v>0</v>
      </c>
      <c r="AV1312">
        <v>18.899999999999999</v>
      </c>
      <c r="AW1312">
        <v>0</v>
      </c>
      <c r="AX1312">
        <v>0</v>
      </c>
      <c r="AY1312">
        <v>0</v>
      </c>
      <c r="AZ1312">
        <v>15.8</v>
      </c>
      <c r="BA1312">
        <v>0</v>
      </c>
      <c r="BB1312">
        <v>0</v>
      </c>
      <c r="BC1312">
        <v>8</v>
      </c>
      <c r="BD1312">
        <v>0</v>
      </c>
      <c r="BE1312">
        <v>0</v>
      </c>
      <c r="BF1312">
        <v>0</v>
      </c>
      <c r="BG1312">
        <v>0</v>
      </c>
      <c r="BH1312">
        <v>9.4</v>
      </c>
      <c r="BI1312">
        <v>9.5</v>
      </c>
      <c r="BJ1312">
        <v>0</v>
      </c>
      <c r="BK1312">
        <v>0</v>
      </c>
    </row>
    <row r="1313" spans="1:63" x14ac:dyDescent="0.25">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1</v>
      </c>
      <c r="Q1313">
        <v>0</v>
      </c>
      <c r="R1313">
        <v>0</v>
      </c>
      <c r="S1313">
        <v>0</v>
      </c>
      <c r="T1313">
        <v>0</v>
      </c>
      <c r="U1313">
        <v>0</v>
      </c>
      <c r="V1313">
        <v>1</v>
      </c>
      <c r="W1313">
        <v>0</v>
      </c>
      <c r="X1313">
        <v>0</v>
      </c>
      <c r="Y1313">
        <v>0</v>
      </c>
      <c r="Z1313">
        <v>0</v>
      </c>
      <c r="AA1313">
        <v>0</v>
      </c>
      <c r="AB1313">
        <v>0</v>
      </c>
      <c r="AC1313">
        <v>1</v>
      </c>
      <c r="AD1313">
        <v>0</v>
      </c>
      <c r="AE1313">
        <v>0</v>
      </c>
      <c r="AF1313">
        <v>0</v>
      </c>
      <c r="AG1313">
        <v>0</v>
      </c>
      <c r="AH1313">
        <v>0</v>
      </c>
      <c r="AI1313">
        <v>1</v>
      </c>
      <c r="AJ1313">
        <v>0</v>
      </c>
      <c r="AK1313">
        <v>0</v>
      </c>
      <c r="AL1313">
        <v>0</v>
      </c>
      <c r="AM1313">
        <v>0</v>
      </c>
      <c r="AN1313">
        <v>0</v>
      </c>
      <c r="AO1313">
        <v>0</v>
      </c>
      <c r="AP1313">
        <v>1</v>
      </c>
      <c r="AQ1313">
        <v>8</v>
      </c>
      <c r="AR1313">
        <v>0</v>
      </c>
      <c r="AS1313">
        <v>0</v>
      </c>
      <c r="AT1313">
        <v>0</v>
      </c>
      <c r="AU1313">
        <v>0</v>
      </c>
      <c r="AV1313">
        <v>1</v>
      </c>
      <c r="AW1313">
        <v>0</v>
      </c>
      <c r="AX1313">
        <v>0</v>
      </c>
      <c r="AY1313">
        <v>0</v>
      </c>
      <c r="AZ1313">
        <v>0</v>
      </c>
      <c r="BA1313">
        <v>0</v>
      </c>
      <c r="BB1313">
        <v>0</v>
      </c>
      <c r="BC1313">
        <v>1</v>
      </c>
      <c r="BD1313">
        <v>0</v>
      </c>
      <c r="BE1313">
        <v>0</v>
      </c>
      <c r="BF1313">
        <v>0</v>
      </c>
      <c r="BG1313">
        <v>0</v>
      </c>
      <c r="BH1313">
        <v>0</v>
      </c>
      <c r="BI1313">
        <v>1</v>
      </c>
      <c r="BJ1313">
        <v>9.6</v>
      </c>
      <c r="BK1313">
        <v>0</v>
      </c>
    </row>
    <row r="1314" spans="1:63" x14ac:dyDescent="0.25">
      <c r="A1314">
        <v>16</v>
      </c>
      <c r="B1314" s="1">
        <v>16105</v>
      </c>
      <c r="C1314" t="s">
        <v>789</v>
      </c>
      <c r="D1314" t="s">
        <v>2036</v>
      </c>
      <c r="E1314">
        <v>1</v>
      </c>
      <c r="F1314" t="s">
        <v>13767</v>
      </c>
      <c r="G1314">
        <v>220104005</v>
      </c>
      <c r="H1314">
        <v>220104</v>
      </c>
      <c r="I1314" t="s">
        <v>13768</v>
      </c>
      <c r="J1314" t="s">
        <v>10393</v>
      </c>
      <c r="K1314">
        <v>1</v>
      </c>
      <c r="L1314">
        <v>0</v>
      </c>
      <c r="M1314">
        <v>0</v>
      </c>
      <c r="N1314">
        <v>0</v>
      </c>
      <c r="O1314">
        <v>22.9</v>
      </c>
      <c r="P1314">
        <v>1</v>
      </c>
      <c r="Q1314">
        <v>0</v>
      </c>
      <c r="R1314">
        <v>0</v>
      </c>
      <c r="S1314">
        <v>0</v>
      </c>
      <c r="T1314">
        <v>0</v>
      </c>
      <c r="U1314">
        <v>0</v>
      </c>
      <c r="V1314">
        <v>1</v>
      </c>
      <c r="W1314">
        <v>0</v>
      </c>
      <c r="X1314">
        <v>0</v>
      </c>
      <c r="Y1314">
        <v>0</v>
      </c>
      <c r="Z1314">
        <v>11.4</v>
      </c>
      <c r="AA1314">
        <v>0</v>
      </c>
      <c r="AB1314">
        <v>0</v>
      </c>
      <c r="AC1314">
        <v>1</v>
      </c>
      <c r="AD1314">
        <v>0</v>
      </c>
      <c r="AE1314">
        <v>0</v>
      </c>
      <c r="AF1314">
        <v>0</v>
      </c>
      <c r="AG1314">
        <v>0</v>
      </c>
      <c r="AH1314">
        <v>0</v>
      </c>
      <c r="AI1314">
        <v>1</v>
      </c>
      <c r="AJ1314">
        <v>0</v>
      </c>
      <c r="AK1314">
        <v>0</v>
      </c>
      <c r="AL1314">
        <v>0</v>
      </c>
      <c r="AM1314">
        <v>0</v>
      </c>
      <c r="AN1314">
        <v>0</v>
      </c>
      <c r="AO1314">
        <v>0</v>
      </c>
      <c r="AP1314">
        <v>1</v>
      </c>
      <c r="AQ1314">
        <v>0</v>
      </c>
      <c r="AR1314">
        <v>0</v>
      </c>
      <c r="AS1314">
        <v>0</v>
      </c>
      <c r="AT1314">
        <v>0</v>
      </c>
      <c r="AU1314">
        <v>0</v>
      </c>
      <c r="AV1314">
        <v>1</v>
      </c>
      <c r="AW1314">
        <v>0</v>
      </c>
      <c r="AX1314">
        <v>0</v>
      </c>
      <c r="AY1314">
        <v>0</v>
      </c>
      <c r="AZ1314">
        <v>0</v>
      </c>
      <c r="BA1314">
        <v>0</v>
      </c>
      <c r="BB1314">
        <v>0</v>
      </c>
      <c r="BC1314">
        <v>1</v>
      </c>
      <c r="BD1314">
        <v>0</v>
      </c>
      <c r="BE1314">
        <v>0</v>
      </c>
      <c r="BF1314">
        <v>0</v>
      </c>
      <c r="BG1314">
        <v>0</v>
      </c>
      <c r="BH1314">
        <v>0</v>
      </c>
      <c r="BI1314">
        <v>1</v>
      </c>
      <c r="BJ1314">
        <v>0</v>
      </c>
      <c r="BK1314">
        <v>0</v>
      </c>
    </row>
    <row r="1315" spans="1:63" x14ac:dyDescent="0.25">
      <c r="A1315">
        <v>16</v>
      </c>
      <c r="B1315" s="1">
        <v>16105</v>
      </c>
      <c r="C1315" t="s">
        <v>789</v>
      </c>
      <c r="D1315" t="s">
        <v>2036</v>
      </c>
      <c r="E1315">
        <v>2</v>
      </c>
      <c r="F1315" t="s">
        <v>13769</v>
      </c>
      <c r="G1315">
        <v>220104005</v>
      </c>
      <c r="H1315">
        <v>220104</v>
      </c>
      <c r="I1315" t="s">
        <v>13768</v>
      </c>
      <c r="J1315" t="s">
        <v>10393</v>
      </c>
      <c r="K1315">
        <v>2</v>
      </c>
      <c r="L1315">
        <v>0</v>
      </c>
      <c r="M1315">
        <v>0</v>
      </c>
      <c r="N1315">
        <v>11.4</v>
      </c>
      <c r="O1315">
        <v>22.9</v>
      </c>
      <c r="P1315">
        <v>11.5</v>
      </c>
      <c r="Q1315">
        <v>0</v>
      </c>
      <c r="R1315">
        <v>0</v>
      </c>
      <c r="S1315">
        <v>0</v>
      </c>
      <c r="T1315">
        <v>0</v>
      </c>
      <c r="U1315">
        <v>0</v>
      </c>
      <c r="V1315">
        <v>1</v>
      </c>
      <c r="W1315">
        <v>0</v>
      </c>
      <c r="X1315">
        <v>0</v>
      </c>
      <c r="Y1315">
        <v>11.4</v>
      </c>
      <c r="Z1315">
        <v>11.4</v>
      </c>
      <c r="AA1315">
        <v>0</v>
      </c>
      <c r="AB1315">
        <v>0</v>
      </c>
      <c r="AC1315">
        <v>1</v>
      </c>
      <c r="AD1315">
        <v>11.5</v>
      </c>
      <c r="AE1315">
        <v>0</v>
      </c>
      <c r="AF1315">
        <v>10.9</v>
      </c>
      <c r="AG1315">
        <v>0</v>
      </c>
      <c r="AH1315">
        <v>0</v>
      </c>
      <c r="AI1315">
        <v>1</v>
      </c>
      <c r="AJ1315">
        <v>0</v>
      </c>
      <c r="AK1315">
        <v>11.6</v>
      </c>
      <c r="AL1315">
        <v>0</v>
      </c>
      <c r="AM1315">
        <v>0</v>
      </c>
      <c r="AN1315">
        <v>0</v>
      </c>
      <c r="AO1315">
        <v>11.5</v>
      </c>
      <c r="AP1315">
        <v>1</v>
      </c>
      <c r="AQ1315">
        <v>23</v>
      </c>
      <c r="AR1315">
        <v>10.9</v>
      </c>
      <c r="AS1315">
        <v>0</v>
      </c>
      <c r="AT1315">
        <v>0</v>
      </c>
      <c r="AU1315">
        <v>0</v>
      </c>
      <c r="AV1315">
        <v>1</v>
      </c>
      <c r="AW1315">
        <v>0</v>
      </c>
      <c r="AX1315">
        <v>11.6</v>
      </c>
      <c r="AY1315">
        <v>0</v>
      </c>
      <c r="AZ1315">
        <v>0</v>
      </c>
      <c r="BA1315">
        <v>0</v>
      </c>
      <c r="BB1315">
        <v>11.5</v>
      </c>
      <c r="BC1315">
        <v>1</v>
      </c>
      <c r="BD1315">
        <v>0</v>
      </c>
      <c r="BE1315">
        <v>0</v>
      </c>
      <c r="BF1315">
        <v>0</v>
      </c>
      <c r="BG1315">
        <v>0</v>
      </c>
      <c r="BH1315">
        <v>0</v>
      </c>
      <c r="BI1315">
        <v>1</v>
      </c>
      <c r="BJ1315">
        <v>10.9</v>
      </c>
      <c r="BK1315">
        <v>0</v>
      </c>
    </row>
    <row r="1316" spans="1:63" x14ac:dyDescent="0.25">
      <c r="A1316">
        <v>16</v>
      </c>
      <c r="B1316" s="1">
        <v>16105</v>
      </c>
      <c r="C1316" t="s">
        <v>789</v>
      </c>
      <c r="D1316" t="s">
        <v>2036</v>
      </c>
      <c r="E1316">
        <v>3</v>
      </c>
      <c r="F1316" t="s">
        <v>13367</v>
      </c>
      <c r="G1316">
        <v>220104005</v>
      </c>
      <c r="H1316">
        <v>220104</v>
      </c>
      <c r="I1316" t="s">
        <v>13768</v>
      </c>
      <c r="J1316" t="s">
        <v>10393</v>
      </c>
      <c r="K1316">
        <v>3</v>
      </c>
      <c r="L1316">
        <v>0</v>
      </c>
      <c r="M1316">
        <v>0</v>
      </c>
      <c r="N1316">
        <v>11.4</v>
      </c>
      <c r="O1316">
        <v>11.5</v>
      </c>
      <c r="P1316">
        <v>11.5</v>
      </c>
      <c r="Q1316">
        <v>0</v>
      </c>
      <c r="R1316">
        <v>0</v>
      </c>
      <c r="S1316">
        <v>0</v>
      </c>
      <c r="T1316">
        <v>0</v>
      </c>
      <c r="U1316">
        <v>0</v>
      </c>
      <c r="V1316">
        <v>1</v>
      </c>
      <c r="W1316">
        <v>0</v>
      </c>
      <c r="X1316">
        <v>0</v>
      </c>
      <c r="Y1316">
        <v>11.4</v>
      </c>
      <c r="Z1316">
        <v>0</v>
      </c>
      <c r="AA1316">
        <v>0</v>
      </c>
      <c r="AB1316">
        <v>0</v>
      </c>
      <c r="AC1316">
        <v>1</v>
      </c>
      <c r="AD1316">
        <v>11.5</v>
      </c>
      <c r="AE1316">
        <v>0</v>
      </c>
      <c r="AF1316">
        <v>10.9</v>
      </c>
      <c r="AG1316">
        <v>0</v>
      </c>
      <c r="AH1316">
        <v>0</v>
      </c>
      <c r="AI1316">
        <v>1</v>
      </c>
      <c r="AJ1316">
        <v>0</v>
      </c>
      <c r="AK1316">
        <v>11.6</v>
      </c>
      <c r="AL1316">
        <v>0</v>
      </c>
      <c r="AM1316">
        <v>0</v>
      </c>
      <c r="AN1316">
        <v>0</v>
      </c>
      <c r="AO1316">
        <v>11.5</v>
      </c>
      <c r="AP1316">
        <v>1</v>
      </c>
      <c r="AQ1316">
        <v>23</v>
      </c>
      <c r="AR1316">
        <v>10.9</v>
      </c>
      <c r="AS1316">
        <v>0</v>
      </c>
      <c r="AT1316">
        <v>0</v>
      </c>
      <c r="AU1316">
        <v>0</v>
      </c>
      <c r="AV1316">
        <v>1</v>
      </c>
      <c r="AW1316">
        <v>0</v>
      </c>
      <c r="AX1316">
        <v>11.6</v>
      </c>
      <c r="AY1316">
        <v>0</v>
      </c>
      <c r="AZ1316">
        <v>0</v>
      </c>
      <c r="BA1316">
        <v>0</v>
      </c>
      <c r="BB1316">
        <v>11.5</v>
      </c>
      <c r="BC1316">
        <v>1</v>
      </c>
      <c r="BD1316">
        <v>0</v>
      </c>
      <c r="BE1316">
        <v>0</v>
      </c>
      <c r="BF1316">
        <v>0</v>
      </c>
      <c r="BG1316">
        <v>0</v>
      </c>
      <c r="BH1316">
        <v>0</v>
      </c>
      <c r="BI1316">
        <v>1</v>
      </c>
      <c r="BJ1316">
        <v>10.9</v>
      </c>
      <c r="BK1316">
        <v>0</v>
      </c>
    </row>
    <row r="1317" spans="1:63" x14ac:dyDescent="0.25">
      <c r="A1317">
        <v>16</v>
      </c>
      <c r="B1317" s="1">
        <v>16105</v>
      </c>
      <c r="C1317" t="s">
        <v>789</v>
      </c>
      <c r="D1317" t="s">
        <v>2036</v>
      </c>
      <c r="E1317">
        <v>4</v>
      </c>
      <c r="F1317" t="s">
        <v>13369</v>
      </c>
      <c r="G1317">
        <v>220104005</v>
      </c>
      <c r="H1317">
        <v>220104</v>
      </c>
      <c r="I1317" t="s">
        <v>13768</v>
      </c>
      <c r="J1317" t="s">
        <v>10393</v>
      </c>
      <c r="K1317">
        <v>4</v>
      </c>
      <c r="L1317">
        <v>0</v>
      </c>
      <c r="M1317">
        <v>0</v>
      </c>
      <c r="N1317">
        <v>0</v>
      </c>
      <c r="O1317">
        <v>11.5</v>
      </c>
      <c r="P1317">
        <v>1</v>
      </c>
      <c r="Q1317">
        <v>0</v>
      </c>
      <c r="R1317">
        <v>0</v>
      </c>
      <c r="S1317">
        <v>0</v>
      </c>
      <c r="T1317">
        <v>0</v>
      </c>
      <c r="U1317">
        <v>0</v>
      </c>
      <c r="V1317">
        <v>1</v>
      </c>
      <c r="W1317">
        <v>0</v>
      </c>
      <c r="X1317">
        <v>0</v>
      </c>
      <c r="Y1317">
        <v>0</v>
      </c>
      <c r="Z1317">
        <v>11.4</v>
      </c>
      <c r="AA1317">
        <v>0</v>
      </c>
      <c r="AB1317">
        <v>0</v>
      </c>
      <c r="AC1317">
        <v>1</v>
      </c>
      <c r="AD1317">
        <v>0</v>
      </c>
      <c r="AE1317">
        <v>0</v>
      </c>
      <c r="AF1317">
        <v>0</v>
      </c>
      <c r="AG1317">
        <v>0</v>
      </c>
      <c r="AH1317">
        <v>0</v>
      </c>
      <c r="AI1317">
        <v>1</v>
      </c>
      <c r="AJ1317">
        <v>0</v>
      </c>
      <c r="AK1317">
        <v>0</v>
      </c>
      <c r="AL1317">
        <v>0</v>
      </c>
      <c r="AM1317">
        <v>0</v>
      </c>
      <c r="AN1317">
        <v>0</v>
      </c>
      <c r="AO1317">
        <v>0</v>
      </c>
      <c r="AP1317">
        <v>1</v>
      </c>
      <c r="AQ1317">
        <v>0</v>
      </c>
      <c r="AR1317">
        <v>0</v>
      </c>
      <c r="AS1317">
        <v>0</v>
      </c>
      <c r="AT1317">
        <v>0</v>
      </c>
      <c r="AU1317">
        <v>0</v>
      </c>
      <c r="AV1317">
        <v>1</v>
      </c>
      <c r="AW1317">
        <v>0</v>
      </c>
      <c r="AX1317">
        <v>0</v>
      </c>
      <c r="AY1317">
        <v>0</v>
      </c>
      <c r="AZ1317">
        <v>0</v>
      </c>
      <c r="BA1317">
        <v>0</v>
      </c>
      <c r="BB1317">
        <v>0</v>
      </c>
      <c r="BC1317">
        <v>1</v>
      </c>
      <c r="BD1317">
        <v>0</v>
      </c>
      <c r="BE1317">
        <v>0</v>
      </c>
      <c r="BF1317">
        <v>0</v>
      </c>
      <c r="BG1317">
        <v>0</v>
      </c>
      <c r="BH1317">
        <v>0</v>
      </c>
      <c r="BI1317">
        <v>1</v>
      </c>
      <c r="BJ1317">
        <v>0</v>
      </c>
      <c r="BK1317">
        <v>0</v>
      </c>
    </row>
    <row r="1318" spans="1:63" x14ac:dyDescent="0.25">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1</v>
      </c>
      <c r="Q1318">
        <v>0</v>
      </c>
      <c r="R1318">
        <v>0</v>
      </c>
      <c r="S1318">
        <v>0</v>
      </c>
      <c r="T1318">
        <v>0</v>
      </c>
      <c r="U1318">
        <v>0</v>
      </c>
      <c r="V1318">
        <v>1</v>
      </c>
      <c r="W1318">
        <v>0</v>
      </c>
      <c r="X1318">
        <v>0</v>
      </c>
      <c r="Y1318">
        <v>0</v>
      </c>
      <c r="Z1318">
        <v>0</v>
      </c>
      <c r="AA1318">
        <v>9.1</v>
      </c>
      <c r="AB1318">
        <v>0</v>
      </c>
      <c r="AC1318">
        <v>1</v>
      </c>
      <c r="AD1318">
        <v>0</v>
      </c>
      <c r="AE1318">
        <v>0</v>
      </c>
      <c r="AF1318">
        <v>8.8000000000000007</v>
      </c>
      <c r="AG1318">
        <v>0</v>
      </c>
      <c r="AH1318">
        <v>0</v>
      </c>
      <c r="AI1318">
        <v>1</v>
      </c>
      <c r="AJ1318">
        <v>0</v>
      </c>
      <c r="AK1318">
        <v>0</v>
      </c>
      <c r="AL1318">
        <v>0</v>
      </c>
      <c r="AM1318">
        <v>9.1999999999999993</v>
      </c>
      <c r="AN1318">
        <v>0</v>
      </c>
      <c r="AO1318">
        <v>0</v>
      </c>
      <c r="AP1318">
        <v>1</v>
      </c>
      <c r="AQ1318">
        <v>0</v>
      </c>
      <c r="AR1318">
        <v>0</v>
      </c>
      <c r="AS1318">
        <v>0</v>
      </c>
      <c r="AT1318">
        <v>0</v>
      </c>
      <c r="AU1318">
        <v>8.6</v>
      </c>
      <c r="AV1318">
        <v>1</v>
      </c>
      <c r="AW1318">
        <v>0</v>
      </c>
      <c r="AX1318">
        <v>0</v>
      </c>
      <c r="AY1318">
        <v>0</v>
      </c>
      <c r="AZ1318">
        <v>0</v>
      </c>
      <c r="BA1318">
        <v>0</v>
      </c>
      <c r="BB1318">
        <v>0</v>
      </c>
      <c r="BC1318">
        <v>1</v>
      </c>
      <c r="BD1318">
        <v>0</v>
      </c>
      <c r="BE1318">
        <v>0</v>
      </c>
      <c r="BF1318">
        <v>0</v>
      </c>
      <c r="BG1318">
        <v>0</v>
      </c>
      <c r="BH1318">
        <v>0</v>
      </c>
      <c r="BI1318">
        <v>1</v>
      </c>
      <c r="BJ1318">
        <v>0</v>
      </c>
      <c r="BK1318">
        <v>0</v>
      </c>
    </row>
    <row r="1319" spans="1:63" x14ac:dyDescent="0.25">
      <c r="A1319">
        <v>16</v>
      </c>
      <c r="B1319" s="1">
        <v>16106</v>
      </c>
      <c r="C1319" t="s">
        <v>789</v>
      </c>
      <c r="D1319" t="s">
        <v>2039</v>
      </c>
      <c r="E1319">
        <v>2</v>
      </c>
      <c r="F1319" t="s">
        <v>13769</v>
      </c>
      <c r="G1319">
        <v>220104005</v>
      </c>
      <c r="H1319">
        <v>220104</v>
      </c>
      <c r="I1319" t="s">
        <v>13768</v>
      </c>
      <c r="J1319" t="s">
        <v>10393</v>
      </c>
      <c r="K1319">
        <v>2</v>
      </c>
      <c r="L1319">
        <v>9.3000000000000007</v>
      </c>
      <c r="M1319">
        <v>0</v>
      </c>
      <c r="N1319">
        <v>0</v>
      </c>
      <c r="O1319">
        <v>9.1</v>
      </c>
      <c r="P1319">
        <v>1</v>
      </c>
      <c r="Q1319">
        <v>0</v>
      </c>
      <c r="R1319">
        <v>8.8000000000000007</v>
      </c>
      <c r="S1319">
        <v>0</v>
      </c>
      <c r="T1319">
        <v>0</v>
      </c>
      <c r="U1319">
        <v>0</v>
      </c>
      <c r="V1319">
        <v>1</v>
      </c>
      <c r="W1319">
        <v>17</v>
      </c>
      <c r="X1319">
        <v>0</v>
      </c>
      <c r="Y1319">
        <v>0</v>
      </c>
      <c r="Z1319">
        <v>0</v>
      </c>
      <c r="AA1319">
        <v>9.1</v>
      </c>
      <c r="AB1319">
        <v>9.1</v>
      </c>
      <c r="AC1319">
        <v>1</v>
      </c>
      <c r="AD1319">
        <v>8.9</v>
      </c>
      <c r="AE1319">
        <v>0</v>
      </c>
      <c r="AF1319">
        <v>17.5</v>
      </c>
      <c r="AG1319">
        <v>0</v>
      </c>
      <c r="AH1319">
        <v>0</v>
      </c>
      <c r="AI1319">
        <v>8.6</v>
      </c>
      <c r="AJ1319">
        <v>17</v>
      </c>
      <c r="AK1319">
        <v>0</v>
      </c>
      <c r="AL1319">
        <v>9.3000000000000007</v>
      </c>
      <c r="AM1319">
        <v>9.1999999999999993</v>
      </c>
      <c r="AN1319">
        <v>0</v>
      </c>
      <c r="AO1319">
        <v>9.1</v>
      </c>
      <c r="AP1319">
        <v>9</v>
      </c>
      <c r="AQ1319">
        <v>8.9</v>
      </c>
      <c r="AR1319">
        <v>0</v>
      </c>
      <c r="AS1319">
        <v>8.6999999999999993</v>
      </c>
      <c r="AT1319">
        <v>8.6999999999999993</v>
      </c>
      <c r="AU1319">
        <v>8.6</v>
      </c>
      <c r="AV1319">
        <v>8.5</v>
      </c>
      <c r="AW1319">
        <v>0</v>
      </c>
      <c r="AX1319">
        <v>0</v>
      </c>
      <c r="AY1319">
        <v>9.3000000000000007</v>
      </c>
      <c r="AZ1319">
        <v>0</v>
      </c>
      <c r="BA1319">
        <v>0</v>
      </c>
      <c r="BB1319">
        <v>9.1</v>
      </c>
      <c r="BC1319">
        <v>1</v>
      </c>
      <c r="BD1319">
        <v>0</v>
      </c>
      <c r="BE1319">
        <v>8.8000000000000007</v>
      </c>
      <c r="BF1319">
        <v>8.6999999999999993</v>
      </c>
      <c r="BG1319">
        <v>0</v>
      </c>
      <c r="BH1319">
        <v>0</v>
      </c>
      <c r="BI1319">
        <v>1</v>
      </c>
      <c r="BJ1319">
        <v>0</v>
      </c>
      <c r="BK1319">
        <v>0</v>
      </c>
    </row>
    <row r="1320" spans="1:63" x14ac:dyDescent="0.25">
      <c r="A1320">
        <v>16</v>
      </c>
      <c r="B1320" s="1">
        <v>16106</v>
      </c>
      <c r="C1320" t="s">
        <v>789</v>
      </c>
      <c r="D1320" t="s">
        <v>2039</v>
      </c>
      <c r="E1320">
        <v>3</v>
      </c>
      <c r="F1320" t="s">
        <v>13367</v>
      </c>
      <c r="G1320">
        <v>220104005</v>
      </c>
      <c r="H1320">
        <v>220104</v>
      </c>
      <c r="I1320" t="s">
        <v>13768</v>
      </c>
      <c r="J1320" t="s">
        <v>10393</v>
      </c>
      <c r="K1320">
        <v>3</v>
      </c>
      <c r="L1320">
        <v>9.3000000000000007</v>
      </c>
      <c r="M1320">
        <v>0</v>
      </c>
      <c r="N1320">
        <v>0</v>
      </c>
      <c r="O1320">
        <v>9.1</v>
      </c>
      <c r="P1320">
        <v>1</v>
      </c>
      <c r="Q1320">
        <v>0</v>
      </c>
      <c r="R1320">
        <v>8.8000000000000007</v>
      </c>
      <c r="S1320">
        <v>0</v>
      </c>
      <c r="T1320">
        <v>0</v>
      </c>
      <c r="U1320">
        <v>0</v>
      </c>
      <c r="V1320">
        <v>1</v>
      </c>
      <c r="W1320">
        <v>17</v>
      </c>
      <c r="X1320">
        <v>0</v>
      </c>
      <c r="Y1320">
        <v>0</v>
      </c>
      <c r="Z1320">
        <v>0</v>
      </c>
      <c r="AA1320">
        <v>0</v>
      </c>
      <c r="AB1320">
        <v>9.1</v>
      </c>
      <c r="AC1320">
        <v>1</v>
      </c>
      <c r="AD1320">
        <v>8.9</v>
      </c>
      <c r="AE1320">
        <v>0</v>
      </c>
      <c r="AF1320">
        <v>8.6999999999999993</v>
      </c>
      <c r="AG1320">
        <v>0</v>
      </c>
      <c r="AH1320">
        <v>0</v>
      </c>
      <c r="AI1320">
        <v>8.6</v>
      </c>
      <c r="AJ1320">
        <v>17</v>
      </c>
      <c r="AK1320">
        <v>0</v>
      </c>
      <c r="AL1320">
        <v>9.3000000000000007</v>
      </c>
      <c r="AM1320">
        <v>0</v>
      </c>
      <c r="AN1320">
        <v>0</v>
      </c>
      <c r="AO1320">
        <v>9.1</v>
      </c>
      <c r="AP1320">
        <v>9</v>
      </c>
      <c r="AQ1320">
        <v>8.9</v>
      </c>
      <c r="AR1320">
        <v>0</v>
      </c>
      <c r="AS1320">
        <v>8.6999999999999993</v>
      </c>
      <c r="AT1320">
        <v>8.6999999999999993</v>
      </c>
      <c r="AU1320">
        <v>0</v>
      </c>
      <c r="AV1320">
        <v>8.5</v>
      </c>
      <c r="AW1320">
        <v>0</v>
      </c>
      <c r="AX1320">
        <v>0</v>
      </c>
      <c r="AY1320">
        <v>9.3000000000000007</v>
      </c>
      <c r="AZ1320">
        <v>0</v>
      </c>
      <c r="BA1320">
        <v>0</v>
      </c>
      <c r="BB1320">
        <v>9.1</v>
      </c>
      <c r="BC1320">
        <v>1</v>
      </c>
      <c r="BD1320">
        <v>0</v>
      </c>
      <c r="BE1320">
        <v>8.8000000000000007</v>
      </c>
      <c r="BF1320">
        <v>8.6999999999999993</v>
      </c>
      <c r="BG1320">
        <v>0</v>
      </c>
      <c r="BH1320">
        <v>0</v>
      </c>
      <c r="BI1320">
        <v>1</v>
      </c>
      <c r="BJ1320">
        <v>0</v>
      </c>
      <c r="BK1320">
        <v>0</v>
      </c>
    </row>
    <row r="1321" spans="1:63" x14ac:dyDescent="0.25">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1</v>
      </c>
      <c r="Q1321">
        <v>0</v>
      </c>
      <c r="R1321">
        <v>0</v>
      </c>
      <c r="S1321">
        <v>0</v>
      </c>
      <c r="T1321">
        <v>0</v>
      </c>
      <c r="U1321">
        <v>0</v>
      </c>
      <c r="V1321">
        <v>1</v>
      </c>
      <c r="W1321">
        <v>0</v>
      </c>
      <c r="X1321">
        <v>0</v>
      </c>
      <c r="Y1321">
        <v>0</v>
      </c>
      <c r="Z1321">
        <v>0</v>
      </c>
      <c r="AA1321">
        <v>9.1</v>
      </c>
      <c r="AB1321">
        <v>0</v>
      </c>
      <c r="AC1321">
        <v>1</v>
      </c>
      <c r="AD1321">
        <v>0</v>
      </c>
      <c r="AE1321">
        <v>0</v>
      </c>
      <c r="AF1321">
        <v>8.6999999999999993</v>
      </c>
      <c r="AG1321">
        <v>0</v>
      </c>
      <c r="AH1321">
        <v>0</v>
      </c>
      <c r="AI1321">
        <v>1</v>
      </c>
      <c r="AJ1321">
        <v>0</v>
      </c>
      <c r="AK1321">
        <v>0</v>
      </c>
      <c r="AL1321">
        <v>0</v>
      </c>
      <c r="AM1321">
        <v>9.1999999999999993</v>
      </c>
      <c r="AN1321">
        <v>0</v>
      </c>
      <c r="AO1321">
        <v>0</v>
      </c>
      <c r="AP1321">
        <v>1</v>
      </c>
      <c r="AQ1321">
        <v>0</v>
      </c>
      <c r="AR1321">
        <v>0</v>
      </c>
      <c r="AS1321">
        <v>0</v>
      </c>
      <c r="AT1321">
        <v>0</v>
      </c>
      <c r="AU1321">
        <v>8.6</v>
      </c>
      <c r="AV1321">
        <v>1</v>
      </c>
      <c r="AW1321">
        <v>0</v>
      </c>
      <c r="AX1321">
        <v>0</v>
      </c>
      <c r="AY1321">
        <v>0</v>
      </c>
      <c r="AZ1321">
        <v>0</v>
      </c>
      <c r="BA1321">
        <v>0</v>
      </c>
      <c r="BB1321">
        <v>0</v>
      </c>
      <c r="BC1321">
        <v>1</v>
      </c>
      <c r="BD1321">
        <v>0</v>
      </c>
      <c r="BE1321">
        <v>0</v>
      </c>
      <c r="BF1321">
        <v>0</v>
      </c>
      <c r="BG1321">
        <v>0</v>
      </c>
      <c r="BH1321">
        <v>0</v>
      </c>
      <c r="BI1321">
        <v>1</v>
      </c>
      <c r="BJ1321">
        <v>0</v>
      </c>
      <c r="BK1321">
        <v>0</v>
      </c>
    </row>
    <row r="1322" spans="1:63" x14ac:dyDescent="0.25">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5.7</v>
      </c>
      <c r="Q1322">
        <v>0</v>
      </c>
      <c r="R1322">
        <v>0</v>
      </c>
      <c r="S1322">
        <v>0</v>
      </c>
      <c r="T1322">
        <v>0</v>
      </c>
      <c r="U1322">
        <v>0</v>
      </c>
      <c r="V1322">
        <v>1</v>
      </c>
      <c r="W1322">
        <v>0</v>
      </c>
      <c r="X1322">
        <v>0</v>
      </c>
      <c r="Y1322">
        <v>0</v>
      </c>
      <c r="Z1322">
        <v>0</v>
      </c>
      <c r="AA1322">
        <v>5.9</v>
      </c>
      <c r="AB1322">
        <v>0</v>
      </c>
      <c r="AC1322">
        <v>1</v>
      </c>
      <c r="AD1322">
        <v>0</v>
      </c>
      <c r="AE1322">
        <v>5.6</v>
      </c>
      <c r="AF1322">
        <v>0</v>
      </c>
      <c r="AG1322">
        <v>0</v>
      </c>
      <c r="AH1322">
        <v>5.5</v>
      </c>
      <c r="AI1322">
        <v>1</v>
      </c>
      <c r="AJ1322">
        <v>0</v>
      </c>
      <c r="AK1322">
        <v>0</v>
      </c>
      <c r="AL1322">
        <v>0</v>
      </c>
      <c r="AM1322">
        <v>0</v>
      </c>
      <c r="AN1322">
        <v>0</v>
      </c>
      <c r="AO1322">
        <v>0</v>
      </c>
      <c r="AP1322">
        <v>1</v>
      </c>
      <c r="AQ1322">
        <v>0</v>
      </c>
      <c r="AR1322">
        <v>0</v>
      </c>
      <c r="AS1322">
        <v>0</v>
      </c>
      <c r="AT1322">
        <v>0</v>
      </c>
      <c r="AU1322">
        <v>6.4</v>
      </c>
      <c r="AV1322">
        <v>1</v>
      </c>
      <c r="AW1322">
        <v>0</v>
      </c>
      <c r="AX1322">
        <v>0</v>
      </c>
      <c r="AY1322">
        <v>0</v>
      </c>
      <c r="AZ1322">
        <v>0</v>
      </c>
      <c r="BA1322">
        <v>0</v>
      </c>
      <c r="BB1322">
        <v>0</v>
      </c>
      <c r="BC1322">
        <v>1</v>
      </c>
      <c r="BD1322">
        <v>5.7</v>
      </c>
      <c r="BE1322">
        <v>0</v>
      </c>
      <c r="BF1322">
        <v>0</v>
      </c>
      <c r="BG1322">
        <v>0</v>
      </c>
      <c r="BH1322">
        <v>0</v>
      </c>
      <c r="BI1322">
        <v>1</v>
      </c>
      <c r="BJ1322">
        <v>0</v>
      </c>
      <c r="BK1322">
        <v>0</v>
      </c>
    </row>
    <row r="1323" spans="1:63" x14ac:dyDescent="0.25">
      <c r="A1323">
        <v>16</v>
      </c>
      <c r="B1323" s="1">
        <v>16107</v>
      </c>
      <c r="C1323" t="s">
        <v>789</v>
      </c>
      <c r="D1323" t="s">
        <v>2042</v>
      </c>
      <c r="E1323">
        <v>2</v>
      </c>
      <c r="F1323" t="s">
        <v>13769</v>
      </c>
      <c r="G1323">
        <v>220104005</v>
      </c>
      <c r="H1323">
        <v>220104</v>
      </c>
      <c r="I1323" t="s">
        <v>13768</v>
      </c>
      <c r="J1323" t="s">
        <v>10393</v>
      </c>
      <c r="K1323">
        <v>2</v>
      </c>
      <c r="L1323">
        <v>0</v>
      </c>
      <c r="M1323">
        <v>0</v>
      </c>
      <c r="N1323">
        <v>17.600000000000001</v>
      </c>
      <c r="O1323">
        <v>5.8</v>
      </c>
      <c r="P1323">
        <v>17.2</v>
      </c>
      <c r="Q1323">
        <v>11.4</v>
      </c>
      <c r="R1323">
        <v>12.9</v>
      </c>
      <c r="S1323">
        <v>19.3</v>
      </c>
      <c r="T1323">
        <v>0</v>
      </c>
      <c r="U1323">
        <v>12.9</v>
      </c>
      <c r="V1323">
        <v>6.5</v>
      </c>
      <c r="W1323">
        <v>0</v>
      </c>
      <c r="X1323">
        <v>5.3</v>
      </c>
      <c r="Y1323">
        <v>12</v>
      </c>
      <c r="Z1323">
        <v>11.8</v>
      </c>
      <c r="AA1323">
        <v>11.7</v>
      </c>
      <c r="AB1323">
        <v>5.8</v>
      </c>
      <c r="AC1323">
        <v>1</v>
      </c>
      <c r="AD1323">
        <v>5.7</v>
      </c>
      <c r="AE1323">
        <v>12.9</v>
      </c>
      <c r="AF1323">
        <v>12.9</v>
      </c>
      <c r="AG1323">
        <v>0</v>
      </c>
      <c r="AH1323">
        <v>19.3</v>
      </c>
      <c r="AI1323">
        <v>19.399999999999999</v>
      </c>
      <c r="AJ1323">
        <v>6.5</v>
      </c>
      <c r="AK1323">
        <v>5.3</v>
      </c>
      <c r="AL1323">
        <v>6</v>
      </c>
      <c r="AM1323">
        <v>0</v>
      </c>
      <c r="AN1323">
        <v>5.9</v>
      </c>
      <c r="AO1323">
        <v>0</v>
      </c>
      <c r="AP1323">
        <v>1</v>
      </c>
      <c r="AQ1323">
        <v>0</v>
      </c>
      <c r="AR1323">
        <v>19.3</v>
      </c>
      <c r="AS1323">
        <v>6.4</v>
      </c>
      <c r="AT1323">
        <v>0</v>
      </c>
      <c r="AU1323">
        <v>6.4</v>
      </c>
      <c r="AV1323">
        <v>6.5</v>
      </c>
      <c r="AW1323">
        <v>6.5</v>
      </c>
      <c r="AX1323">
        <v>5.3</v>
      </c>
      <c r="AY1323">
        <v>12</v>
      </c>
      <c r="AZ1323">
        <v>5.9</v>
      </c>
      <c r="BA1323">
        <v>5.9</v>
      </c>
      <c r="BB1323">
        <v>23.2</v>
      </c>
      <c r="BC1323">
        <v>11.5</v>
      </c>
      <c r="BD1323">
        <v>11.4</v>
      </c>
      <c r="BE1323">
        <v>6.4</v>
      </c>
      <c r="BF1323">
        <v>0</v>
      </c>
      <c r="BG1323">
        <v>12.9</v>
      </c>
      <c r="BH1323">
        <v>0</v>
      </c>
      <c r="BI1323">
        <v>6.5</v>
      </c>
      <c r="BJ1323">
        <v>0</v>
      </c>
      <c r="BK1323">
        <v>0</v>
      </c>
    </row>
    <row r="1324" spans="1:63" x14ac:dyDescent="0.25">
      <c r="A1324">
        <v>16</v>
      </c>
      <c r="B1324" s="1">
        <v>16107</v>
      </c>
      <c r="C1324" t="s">
        <v>789</v>
      </c>
      <c r="D1324" t="s">
        <v>2042</v>
      </c>
      <c r="E1324">
        <v>3</v>
      </c>
      <c r="F1324" t="s">
        <v>13367</v>
      </c>
      <c r="G1324">
        <v>220104005</v>
      </c>
      <c r="H1324">
        <v>220104</v>
      </c>
      <c r="I1324" t="s">
        <v>13768</v>
      </c>
      <c r="J1324" t="s">
        <v>10393</v>
      </c>
      <c r="K1324">
        <v>3</v>
      </c>
      <c r="L1324">
        <v>0</v>
      </c>
      <c r="M1324">
        <v>0</v>
      </c>
      <c r="N1324">
        <v>17.600000000000001</v>
      </c>
      <c r="O1324">
        <v>5.8</v>
      </c>
      <c r="P1324">
        <v>11.5</v>
      </c>
      <c r="Q1324">
        <v>11.4</v>
      </c>
      <c r="R1324">
        <v>12.9</v>
      </c>
      <c r="S1324">
        <v>19.3</v>
      </c>
      <c r="T1324">
        <v>0</v>
      </c>
      <c r="U1324">
        <v>12.9</v>
      </c>
      <c r="V1324">
        <v>6.5</v>
      </c>
      <c r="W1324">
        <v>0</v>
      </c>
      <c r="X1324">
        <v>5.3</v>
      </c>
      <c r="Y1324">
        <v>12</v>
      </c>
      <c r="Z1324">
        <v>11.8</v>
      </c>
      <c r="AA1324">
        <v>5.9</v>
      </c>
      <c r="AB1324">
        <v>5.8</v>
      </c>
      <c r="AC1324">
        <v>1</v>
      </c>
      <c r="AD1324">
        <v>5.7</v>
      </c>
      <c r="AE1324">
        <v>6.4</v>
      </c>
      <c r="AF1324">
        <v>12.9</v>
      </c>
      <c r="AG1324">
        <v>0</v>
      </c>
      <c r="AH1324">
        <v>12.9</v>
      </c>
      <c r="AI1324">
        <v>19.399999999999999</v>
      </c>
      <c r="AJ1324">
        <v>6.5</v>
      </c>
      <c r="AK1324">
        <v>5.3</v>
      </c>
      <c r="AL1324">
        <v>6</v>
      </c>
      <c r="AM1324">
        <v>0</v>
      </c>
      <c r="AN1324">
        <v>5.9</v>
      </c>
      <c r="AO1324">
        <v>0</v>
      </c>
      <c r="AP1324">
        <v>1</v>
      </c>
      <c r="AQ1324">
        <v>0</v>
      </c>
      <c r="AR1324">
        <v>19.3</v>
      </c>
      <c r="AS1324">
        <v>6.4</v>
      </c>
      <c r="AT1324">
        <v>0</v>
      </c>
      <c r="AU1324">
        <v>0</v>
      </c>
      <c r="AV1324">
        <v>6.5</v>
      </c>
      <c r="AW1324">
        <v>6.5</v>
      </c>
      <c r="AX1324">
        <v>5.3</v>
      </c>
      <c r="AY1324">
        <v>12</v>
      </c>
      <c r="AZ1324">
        <v>5.9</v>
      </c>
      <c r="BA1324">
        <v>5.9</v>
      </c>
      <c r="BB1324">
        <v>23.2</v>
      </c>
      <c r="BC1324">
        <v>11.5</v>
      </c>
      <c r="BD1324">
        <v>5.7</v>
      </c>
      <c r="BE1324">
        <v>6.4</v>
      </c>
      <c r="BF1324">
        <v>0</v>
      </c>
      <c r="BG1324">
        <v>12.9</v>
      </c>
      <c r="BH1324">
        <v>0</v>
      </c>
      <c r="BI1324">
        <v>6.5</v>
      </c>
      <c r="BJ1324">
        <v>0</v>
      </c>
      <c r="BK1324">
        <v>0</v>
      </c>
    </row>
    <row r="1325" spans="1:63" x14ac:dyDescent="0.25">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5.7</v>
      </c>
      <c r="Q1325">
        <v>0</v>
      </c>
      <c r="R1325">
        <v>0</v>
      </c>
      <c r="S1325">
        <v>0</v>
      </c>
      <c r="T1325">
        <v>0</v>
      </c>
      <c r="U1325">
        <v>0</v>
      </c>
      <c r="V1325">
        <v>1</v>
      </c>
      <c r="W1325">
        <v>0</v>
      </c>
      <c r="X1325">
        <v>0</v>
      </c>
      <c r="Y1325">
        <v>0</v>
      </c>
      <c r="Z1325">
        <v>0</v>
      </c>
      <c r="AA1325">
        <v>5.9</v>
      </c>
      <c r="AB1325">
        <v>0</v>
      </c>
      <c r="AC1325">
        <v>1</v>
      </c>
      <c r="AD1325">
        <v>0</v>
      </c>
      <c r="AE1325">
        <v>6.4</v>
      </c>
      <c r="AF1325">
        <v>0</v>
      </c>
      <c r="AG1325">
        <v>0</v>
      </c>
      <c r="AH1325">
        <v>6.4</v>
      </c>
      <c r="AI1325">
        <v>1</v>
      </c>
      <c r="AJ1325">
        <v>0</v>
      </c>
      <c r="AK1325">
        <v>0</v>
      </c>
      <c r="AL1325">
        <v>0</v>
      </c>
      <c r="AM1325">
        <v>0</v>
      </c>
      <c r="AN1325">
        <v>0</v>
      </c>
      <c r="AO1325">
        <v>0</v>
      </c>
      <c r="AP1325">
        <v>1</v>
      </c>
      <c r="AQ1325">
        <v>0</v>
      </c>
      <c r="AR1325">
        <v>0</v>
      </c>
      <c r="AS1325">
        <v>0</v>
      </c>
      <c r="AT1325">
        <v>0</v>
      </c>
      <c r="AU1325">
        <v>6.4</v>
      </c>
      <c r="AV1325">
        <v>1</v>
      </c>
      <c r="AW1325">
        <v>0</v>
      </c>
      <c r="AX1325">
        <v>0</v>
      </c>
      <c r="AY1325">
        <v>0</v>
      </c>
      <c r="AZ1325">
        <v>0</v>
      </c>
      <c r="BA1325">
        <v>0</v>
      </c>
      <c r="BB1325">
        <v>0</v>
      </c>
      <c r="BC1325">
        <v>1</v>
      </c>
      <c r="BD1325">
        <v>5.7</v>
      </c>
      <c r="BE1325">
        <v>0</v>
      </c>
      <c r="BF1325">
        <v>0</v>
      </c>
      <c r="BG1325">
        <v>0</v>
      </c>
      <c r="BH1325">
        <v>0</v>
      </c>
      <c r="BI1325">
        <v>1</v>
      </c>
      <c r="BJ1325">
        <v>0</v>
      </c>
      <c r="BK1325">
        <v>0</v>
      </c>
    </row>
    <row r="1326" spans="1:63" x14ac:dyDescent="0.25">
      <c r="A1326">
        <v>16</v>
      </c>
      <c r="B1326" s="1">
        <v>16108</v>
      </c>
      <c r="C1326" t="s">
        <v>789</v>
      </c>
      <c r="D1326" t="s">
        <v>2045</v>
      </c>
      <c r="E1326">
        <v>1</v>
      </c>
      <c r="F1326" t="s">
        <v>13767</v>
      </c>
      <c r="G1326">
        <v>220104005</v>
      </c>
      <c r="H1326">
        <v>220104</v>
      </c>
      <c r="I1326" t="s">
        <v>13768</v>
      </c>
      <c r="J1326" t="s">
        <v>10393</v>
      </c>
      <c r="K1326">
        <v>1</v>
      </c>
      <c r="L1326">
        <v>0</v>
      </c>
      <c r="M1326">
        <v>6.1</v>
      </c>
      <c r="N1326">
        <v>0</v>
      </c>
      <c r="O1326">
        <v>6.1</v>
      </c>
      <c r="P1326">
        <v>1</v>
      </c>
      <c r="Q1326">
        <v>0</v>
      </c>
      <c r="R1326">
        <v>0</v>
      </c>
      <c r="S1326">
        <v>0</v>
      </c>
      <c r="T1326">
        <v>0</v>
      </c>
      <c r="U1326">
        <v>0</v>
      </c>
      <c r="V1326">
        <v>1</v>
      </c>
      <c r="W1326">
        <v>0</v>
      </c>
      <c r="X1326">
        <v>0</v>
      </c>
      <c r="Y1326">
        <v>0</v>
      </c>
      <c r="Z1326">
        <v>0</v>
      </c>
      <c r="AA1326">
        <v>0</v>
      </c>
      <c r="AB1326">
        <v>0</v>
      </c>
      <c r="AC1326">
        <v>1</v>
      </c>
      <c r="AD1326">
        <v>0</v>
      </c>
      <c r="AE1326">
        <v>6.1</v>
      </c>
      <c r="AF1326">
        <v>0</v>
      </c>
      <c r="AG1326">
        <v>0</v>
      </c>
      <c r="AH1326">
        <v>0</v>
      </c>
      <c r="AI1326">
        <v>1</v>
      </c>
      <c r="AJ1326">
        <v>0</v>
      </c>
      <c r="AK1326">
        <v>0</v>
      </c>
      <c r="AL1326">
        <v>0</v>
      </c>
      <c r="AM1326">
        <v>0</v>
      </c>
      <c r="AN1326">
        <v>0</v>
      </c>
      <c r="AO1326">
        <v>6.1</v>
      </c>
      <c r="AP1326">
        <v>1</v>
      </c>
      <c r="AQ1326">
        <v>0</v>
      </c>
      <c r="AR1326">
        <v>0</v>
      </c>
      <c r="AS1326">
        <v>0</v>
      </c>
      <c r="AT1326">
        <v>0</v>
      </c>
      <c r="AU1326">
        <v>0</v>
      </c>
      <c r="AV1326">
        <v>1</v>
      </c>
      <c r="AW1326">
        <v>0</v>
      </c>
      <c r="AX1326">
        <v>0</v>
      </c>
      <c r="AY1326">
        <v>0</v>
      </c>
      <c r="AZ1326">
        <v>0</v>
      </c>
      <c r="BA1326">
        <v>6.1</v>
      </c>
      <c r="BB1326">
        <v>6.1</v>
      </c>
      <c r="BC1326">
        <v>1</v>
      </c>
      <c r="BD1326">
        <v>0</v>
      </c>
      <c r="BE1326">
        <v>0</v>
      </c>
      <c r="BF1326">
        <v>0</v>
      </c>
      <c r="BG1326">
        <v>0</v>
      </c>
      <c r="BH1326">
        <v>0</v>
      </c>
      <c r="BI1326">
        <v>1</v>
      </c>
      <c r="BJ1326">
        <v>0</v>
      </c>
      <c r="BK1326">
        <v>0</v>
      </c>
    </row>
    <row r="1327" spans="1:63" x14ac:dyDescent="0.25">
      <c r="A1327">
        <v>16</v>
      </c>
      <c r="B1327" s="1">
        <v>16108</v>
      </c>
      <c r="C1327" t="s">
        <v>789</v>
      </c>
      <c r="D1327" t="s">
        <v>2045</v>
      </c>
      <c r="E1327">
        <v>2</v>
      </c>
      <c r="F1327" t="s">
        <v>13769</v>
      </c>
      <c r="G1327">
        <v>220104005</v>
      </c>
      <c r="H1327">
        <v>220104</v>
      </c>
      <c r="I1327" t="s">
        <v>13768</v>
      </c>
      <c r="J1327" t="s">
        <v>10393</v>
      </c>
      <c r="K1327">
        <v>2</v>
      </c>
      <c r="L1327">
        <v>6.1</v>
      </c>
      <c r="M1327">
        <v>12.1</v>
      </c>
      <c r="N1327">
        <v>6.1</v>
      </c>
      <c r="O1327">
        <v>6.1</v>
      </c>
      <c r="P1327">
        <v>12.1</v>
      </c>
      <c r="Q1327">
        <v>0</v>
      </c>
      <c r="R1327">
        <v>0</v>
      </c>
      <c r="S1327">
        <v>0</v>
      </c>
      <c r="T1327">
        <v>13.1</v>
      </c>
      <c r="U1327">
        <v>6.6</v>
      </c>
      <c r="V1327">
        <v>1</v>
      </c>
      <c r="W1327">
        <v>6.7</v>
      </c>
      <c r="X1327">
        <v>6</v>
      </c>
      <c r="Y1327">
        <v>0</v>
      </c>
      <c r="Z1327">
        <v>12.1</v>
      </c>
      <c r="AA1327">
        <v>0</v>
      </c>
      <c r="AB1327">
        <v>12.1</v>
      </c>
      <c r="AC1327">
        <v>1</v>
      </c>
      <c r="AD1327">
        <v>0</v>
      </c>
      <c r="AE1327">
        <v>6.5</v>
      </c>
      <c r="AF1327">
        <v>13.1</v>
      </c>
      <c r="AG1327">
        <v>6.6</v>
      </c>
      <c r="AH1327">
        <v>0</v>
      </c>
      <c r="AI1327">
        <v>1</v>
      </c>
      <c r="AJ1327">
        <v>6.7</v>
      </c>
      <c r="AK1327">
        <v>12</v>
      </c>
      <c r="AL1327">
        <v>0</v>
      </c>
      <c r="AM1327">
        <v>12.1</v>
      </c>
      <c r="AN1327">
        <v>12.1</v>
      </c>
      <c r="AO1327">
        <v>12.1</v>
      </c>
      <c r="AP1327">
        <v>1</v>
      </c>
      <c r="AQ1327">
        <v>0</v>
      </c>
      <c r="AR1327">
        <v>13</v>
      </c>
      <c r="AS1327">
        <v>0</v>
      </c>
      <c r="AT1327">
        <v>0</v>
      </c>
      <c r="AU1327">
        <v>0</v>
      </c>
      <c r="AV1327">
        <v>6.7</v>
      </c>
      <c r="AW1327">
        <v>0</v>
      </c>
      <c r="AX1327">
        <v>0</v>
      </c>
      <c r="AY1327">
        <v>6.1</v>
      </c>
      <c r="AZ1327">
        <v>6.1</v>
      </c>
      <c r="BA1327">
        <v>18.2</v>
      </c>
      <c r="BB1327">
        <v>42.5</v>
      </c>
      <c r="BC1327">
        <v>18.2</v>
      </c>
      <c r="BD1327">
        <v>0</v>
      </c>
      <c r="BE1327">
        <v>6.5</v>
      </c>
      <c r="BF1327">
        <v>0</v>
      </c>
      <c r="BG1327">
        <v>0</v>
      </c>
      <c r="BH1327">
        <v>13.2</v>
      </c>
      <c r="BI1327">
        <v>1</v>
      </c>
      <c r="BJ1327">
        <v>0</v>
      </c>
      <c r="BK1327">
        <v>13.1</v>
      </c>
    </row>
    <row r="1328" spans="1:63" x14ac:dyDescent="0.25">
      <c r="A1328">
        <v>16</v>
      </c>
      <c r="B1328" s="1">
        <v>16108</v>
      </c>
      <c r="C1328" t="s">
        <v>789</v>
      </c>
      <c r="D1328" t="s">
        <v>2045</v>
      </c>
      <c r="E1328">
        <v>3</v>
      </c>
      <c r="F1328" t="s">
        <v>13367</v>
      </c>
      <c r="G1328">
        <v>220104005</v>
      </c>
      <c r="H1328">
        <v>220104</v>
      </c>
      <c r="I1328" t="s">
        <v>13768</v>
      </c>
      <c r="J1328" t="s">
        <v>10393</v>
      </c>
      <c r="K1328">
        <v>3</v>
      </c>
      <c r="L1328">
        <v>6.1</v>
      </c>
      <c r="M1328">
        <v>6.1</v>
      </c>
      <c r="N1328">
        <v>6.1</v>
      </c>
      <c r="O1328">
        <v>0</v>
      </c>
      <c r="P1328">
        <v>12.1</v>
      </c>
      <c r="Q1328">
        <v>0</v>
      </c>
      <c r="R1328">
        <v>0</v>
      </c>
      <c r="S1328">
        <v>0</v>
      </c>
      <c r="T1328">
        <v>13.1</v>
      </c>
      <c r="U1328">
        <v>6.6</v>
      </c>
      <c r="V1328">
        <v>1</v>
      </c>
      <c r="W1328">
        <v>6.7</v>
      </c>
      <c r="X1328">
        <v>6</v>
      </c>
      <c r="Y1328">
        <v>0</v>
      </c>
      <c r="Z1328">
        <v>12.1</v>
      </c>
      <c r="AA1328">
        <v>0</v>
      </c>
      <c r="AB1328">
        <v>12.1</v>
      </c>
      <c r="AC1328">
        <v>1</v>
      </c>
      <c r="AD1328">
        <v>0</v>
      </c>
      <c r="AE1328">
        <v>0</v>
      </c>
      <c r="AF1328">
        <v>13.1</v>
      </c>
      <c r="AG1328">
        <v>6.6</v>
      </c>
      <c r="AH1328">
        <v>0</v>
      </c>
      <c r="AI1328">
        <v>1</v>
      </c>
      <c r="AJ1328">
        <v>6.7</v>
      </c>
      <c r="AK1328">
        <v>12</v>
      </c>
      <c r="AL1328">
        <v>0</v>
      </c>
      <c r="AM1328">
        <v>12.1</v>
      </c>
      <c r="AN1328">
        <v>12.1</v>
      </c>
      <c r="AO1328">
        <v>6.1</v>
      </c>
      <c r="AP1328">
        <v>1</v>
      </c>
      <c r="AQ1328">
        <v>0</v>
      </c>
      <c r="AR1328">
        <v>13</v>
      </c>
      <c r="AS1328">
        <v>0</v>
      </c>
      <c r="AT1328">
        <v>0</v>
      </c>
      <c r="AU1328">
        <v>0</v>
      </c>
      <c r="AV1328">
        <v>6.7</v>
      </c>
      <c r="AW1328">
        <v>0</v>
      </c>
      <c r="AX1328">
        <v>0</v>
      </c>
      <c r="AY1328">
        <v>6.1</v>
      </c>
      <c r="AZ1328">
        <v>6.1</v>
      </c>
      <c r="BA1328">
        <v>12.1</v>
      </c>
      <c r="BB1328">
        <v>36.4</v>
      </c>
      <c r="BC1328">
        <v>18.2</v>
      </c>
      <c r="BD1328">
        <v>0</v>
      </c>
      <c r="BE1328">
        <v>6.5</v>
      </c>
      <c r="BF1328">
        <v>0</v>
      </c>
      <c r="BG1328">
        <v>0</v>
      </c>
      <c r="BH1328">
        <v>13.2</v>
      </c>
      <c r="BI1328">
        <v>1</v>
      </c>
      <c r="BJ1328">
        <v>0</v>
      </c>
      <c r="BK1328">
        <v>13.1</v>
      </c>
    </row>
    <row r="1329" spans="1:63" x14ac:dyDescent="0.25">
      <c r="A1329">
        <v>16</v>
      </c>
      <c r="B1329" s="1">
        <v>16108</v>
      </c>
      <c r="C1329" t="s">
        <v>789</v>
      </c>
      <c r="D1329" t="s">
        <v>2045</v>
      </c>
      <c r="E1329">
        <v>4</v>
      </c>
      <c r="F1329" t="s">
        <v>13369</v>
      </c>
      <c r="G1329">
        <v>220104005</v>
      </c>
      <c r="H1329">
        <v>220104</v>
      </c>
      <c r="I1329" t="s">
        <v>13768</v>
      </c>
      <c r="J1329" t="s">
        <v>10393</v>
      </c>
      <c r="K1329">
        <v>4</v>
      </c>
      <c r="L1329">
        <v>0</v>
      </c>
      <c r="M1329">
        <v>6.1</v>
      </c>
      <c r="N1329">
        <v>0</v>
      </c>
      <c r="O1329">
        <v>6.1</v>
      </c>
      <c r="P1329">
        <v>1</v>
      </c>
      <c r="Q1329">
        <v>0</v>
      </c>
      <c r="R1329">
        <v>0</v>
      </c>
      <c r="S1329">
        <v>0</v>
      </c>
      <c r="T1329">
        <v>0</v>
      </c>
      <c r="U1329">
        <v>0</v>
      </c>
      <c r="V1329">
        <v>1</v>
      </c>
      <c r="W1329">
        <v>0</v>
      </c>
      <c r="X1329">
        <v>0</v>
      </c>
      <c r="Y1329">
        <v>0</v>
      </c>
      <c r="Z1329">
        <v>0</v>
      </c>
      <c r="AA1329">
        <v>0</v>
      </c>
      <c r="AB1329">
        <v>0</v>
      </c>
      <c r="AC1329">
        <v>1</v>
      </c>
      <c r="AD1329">
        <v>0</v>
      </c>
      <c r="AE1329">
        <v>6.5</v>
      </c>
      <c r="AF1329">
        <v>0</v>
      </c>
      <c r="AG1329">
        <v>0</v>
      </c>
      <c r="AH1329">
        <v>0</v>
      </c>
      <c r="AI1329">
        <v>1</v>
      </c>
      <c r="AJ1329">
        <v>0</v>
      </c>
      <c r="AK1329">
        <v>0</v>
      </c>
      <c r="AL1329">
        <v>0</v>
      </c>
      <c r="AM1329">
        <v>0</v>
      </c>
      <c r="AN1329">
        <v>0</v>
      </c>
      <c r="AO1329">
        <v>6.1</v>
      </c>
      <c r="AP1329">
        <v>1</v>
      </c>
      <c r="AQ1329">
        <v>0</v>
      </c>
      <c r="AR1329">
        <v>0</v>
      </c>
      <c r="AS1329">
        <v>0</v>
      </c>
      <c r="AT1329">
        <v>0</v>
      </c>
      <c r="AU1329">
        <v>0</v>
      </c>
      <c r="AV1329">
        <v>1</v>
      </c>
      <c r="AW1329">
        <v>0</v>
      </c>
      <c r="AX1329">
        <v>0</v>
      </c>
      <c r="AY1329">
        <v>0</v>
      </c>
      <c r="AZ1329">
        <v>0</v>
      </c>
      <c r="BA1329">
        <v>6.1</v>
      </c>
      <c r="BB1329">
        <v>6.1</v>
      </c>
      <c r="BC1329">
        <v>1</v>
      </c>
      <c r="BD1329">
        <v>0</v>
      </c>
      <c r="BE1329">
        <v>0</v>
      </c>
      <c r="BF1329">
        <v>0</v>
      </c>
      <c r="BG1329">
        <v>0</v>
      </c>
      <c r="BH1329">
        <v>0</v>
      </c>
      <c r="BI1329">
        <v>1</v>
      </c>
      <c r="BJ1329">
        <v>0</v>
      </c>
      <c r="BK1329">
        <v>0</v>
      </c>
    </row>
    <row r="1330" spans="1:63" x14ac:dyDescent="0.25">
      <c r="A1330">
        <v>16</v>
      </c>
      <c r="B1330" s="1">
        <v>16109</v>
      </c>
      <c r="C1330" t="s">
        <v>789</v>
      </c>
      <c r="D1330" t="s">
        <v>2048</v>
      </c>
      <c r="E1330">
        <v>1</v>
      </c>
      <c r="F1330" t="s">
        <v>13767</v>
      </c>
      <c r="G1330">
        <v>220104005</v>
      </c>
      <c r="H1330">
        <v>220104</v>
      </c>
      <c r="I1330" t="s">
        <v>13768</v>
      </c>
      <c r="J1330" t="s">
        <v>10393</v>
      </c>
      <c r="K1330">
        <v>1</v>
      </c>
      <c r="L1330">
        <v>0</v>
      </c>
      <c r="M1330">
        <v>5.7</v>
      </c>
      <c r="N1330">
        <v>0</v>
      </c>
      <c r="O1330">
        <v>0</v>
      </c>
      <c r="P1330">
        <v>1</v>
      </c>
      <c r="Q1330">
        <v>5.6</v>
      </c>
      <c r="R1330">
        <v>0</v>
      </c>
      <c r="S1330">
        <v>0</v>
      </c>
      <c r="T1330">
        <v>0</v>
      </c>
      <c r="U1330">
        <v>0</v>
      </c>
      <c r="V1330">
        <v>1</v>
      </c>
      <c r="W1330">
        <v>0</v>
      </c>
      <c r="X1330">
        <v>0</v>
      </c>
      <c r="Y1330">
        <v>11.4</v>
      </c>
      <c r="Z1330">
        <v>0</v>
      </c>
      <c r="AA1330">
        <v>0</v>
      </c>
      <c r="AB1330">
        <v>0</v>
      </c>
      <c r="AC1330">
        <v>1</v>
      </c>
      <c r="AD1330">
        <v>0</v>
      </c>
      <c r="AE1330">
        <v>0</v>
      </c>
      <c r="AF1330">
        <v>0</v>
      </c>
      <c r="AG1330">
        <v>0</v>
      </c>
      <c r="AH1330">
        <v>0</v>
      </c>
      <c r="AI1330">
        <v>1</v>
      </c>
      <c r="AJ1330">
        <v>0</v>
      </c>
      <c r="AK1330">
        <v>0</v>
      </c>
      <c r="AL1330">
        <v>0</v>
      </c>
      <c r="AM1330">
        <v>0</v>
      </c>
      <c r="AN1330">
        <v>0</v>
      </c>
      <c r="AO1330">
        <v>0</v>
      </c>
      <c r="AP1330">
        <v>1</v>
      </c>
      <c r="AQ1330">
        <v>0</v>
      </c>
      <c r="AR1330">
        <v>5.3</v>
      </c>
      <c r="AS1330">
        <v>5.3</v>
      </c>
      <c r="AT1330">
        <v>0</v>
      </c>
      <c r="AU1330">
        <v>0</v>
      </c>
      <c r="AV1330">
        <v>5.2</v>
      </c>
      <c r="AW1330">
        <v>5.2</v>
      </c>
      <c r="AX1330">
        <v>0</v>
      </c>
      <c r="AY1330">
        <v>0</v>
      </c>
      <c r="AZ1330">
        <v>0</v>
      </c>
      <c r="BA1330">
        <v>5.6</v>
      </c>
      <c r="BB1330">
        <v>0</v>
      </c>
      <c r="BC1330">
        <v>5.6</v>
      </c>
      <c r="BD1330">
        <v>0</v>
      </c>
      <c r="BE1330">
        <v>0</v>
      </c>
      <c r="BF1330">
        <v>0</v>
      </c>
      <c r="BG1330">
        <v>0</v>
      </c>
      <c r="BH1330">
        <v>0</v>
      </c>
      <c r="BI1330">
        <v>1</v>
      </c>
      <c r="BJ1330">
        <v>0</v>
      </c>
      <c r="BK1330">
        <v>0</v>
      </c>
    </row>
    <row r="1331" spans="1:63" x14ac:dyDescent="0.25">
      <c r="A1331">
        <v>16</v>
      </c>
      <c r="B1331" s="1">
        <v>16109</v>
      </c>
      <c r="C1331" t="s">
        <v>789</v>
      </c>
      <c r="D1331" t="s">
        <v>2048</v>
      </c>
      <c r="E1331">
        <v>2</v>
      </c>
      <c r="F1331" t="s">
        <v>13769</v>
      </c>
      <c r="G1331">
        <v>220104005</v>
      </c>
      <c r="H1331">
        <v>220104</v>
      </c>
      <c r="I1331" t="s">
        <v>13768</v>
      </c>
      <c r="J1331" t="s">
        <v>10393</v>
      </c>
      <c r="K1331">
        <v>2</v>
      </c>
      <c r="L1331">
        <v>0</v>
      </c>
      <c r="M1331">
        <v>11.3</v>
      </c>
      <c r="N1331">
        <v>5.6</v>
      </c>
      <c r="O1331">
        <v>5.6</v>
      </c>
      <c r="P1331">
        <v>1</v>
      </c>
      <c r="Q1331">
        <v>16.7</v>
      </c>
      <c r="R1331">
        <v>0</v>
      </c>
      <c r="S1331">
        <v>5.3</v>
      </c>
      <c r="T1331">
        <v>5.3</v>
      </c>
      <c r="U1331">
        <v>0</v>
      </c>
      <c r="V1331">
        <v>1</v>
      </c>
      <c r="W1331">
        <v>0</v>
      </c>
      <c r="X1331">
        <v>10.8</v>
      </c>
      <c r="Y1331">
        <v>17.100000000000001</v>
      </c>
      <c r="Z1331">
        <v>11.3</v>
      </c>
      <c r="AA1331">
        <v>11.3</v>
      </c>
      <c r="AB1331">
        <v>0</v>
      </c>
      <c r="AC1331">
        <v>16.8</v>
      </c>
      <c r="AD1331">
        <v>0</v>
      </c>
      <c r="AE1331">
        <v>0</v>
      </c>
      <c r="AF1331">
        <v>5.3</v>
      </c>
      <c r="AG1331">
        <v>0</v>
      </c>
      <c r="AH1331">
        <v>0</v>
      </c>
      <c r="AI1331">
        <v>1</v>
      </c>
      <c r="AJ1331">
        <v>0</v>
      </c>
      <c r="AK1331">
        <v>0</v>
      </c>
      <c r="AL1331">
        <v>11.4</v>
      </c>
      <c r="AM1331">
        <v>5.7</v>
      </c>
      <c r="AN1331">
        <v>0</v>
      </c>
      <c r="AO1331">
        <v>5.6</v>
      </c>
      <c r="AP1331">
        <v>1</v>
      </c>
      <c r="AQ1331">
        <v>5.6</v>
      </c>
      <c r="AR1331">
        <v>10.6</v>
      </c>
      <c r="AS1331">
        <v>5.3</v>
      </c>
      <c r="AT1331">
        <v>5.2</v>
      </c>
      <c r="AU1331">
        <v>10.4</v>
      </c>
      <c r="AV1331">
        <v>5.2</v>
      </c>
      <c r="AW1331">
        <v>5.2</v>
      </c>
      <c r="AX1331">
        <v>0</v>
      </c>
      <c r="AY1331">
        <v>5.7</v>
      </c>
      <c r="AZ1331">
        <v>0</v>
      </c>
      <c r="BA1331">
        <v>11.3</v>
      </c>
      <c r="BB1331">
        <v>0</v>
      </c>
      <c r="BC1331">
        <v>5.6</v>
      </c>
      <c r="BD1331">
        <v>11.1</v>
      </c>
      <c r="BE1331">
        <v>5.3</v>
      </c>
      <c r="BF1331">
        <v>5.3</v>
      </c>
      <c r="BG1331">
        <v>0</v>
      </c>
      <c r="BH1331">
        <v>0</v>
      </c>
      <c r="BI1331">
        <v>10.4</v>
      </c>
      <c r="BJ1331">
        <v>0</v>
      </c>
      <c r="BK1331">
        <v>5.3</v>
      </c>
    </row>
    <row r="1332" spans="1:63" x14ac:dyDescent="0.25">
      <c r="A1332">
        <v>16</v>
      </c>
      <c r="B1332" s="1">
        <v>16109</v>
      </c>
      <c r="C1332" t="s">
        <v>789</v>
      </c>
      <c r="D1332" t="s">
        <v>2048</v>
      </c>
      <c r="E1332">
        <v>3</v>
      </c>
      <c r="F1332" t="s">
        <v>13367</v>
      </c>
      <c r="G1332">
        <v>220104005</v>
      </c>
      <c r="H1332">
        <v>220104</v>
      </c>
      <c r="I1332" t="s">
        <v>13768</v>
      </c>
      <c r="J1332" t="s">
        <v>10393</v>
      </c>
      <c r="K1332">
        <v>3</v>
      </c>
      <c r="L1332">
        <v>0</v>
      </c>
      <c r="M1332">
        <v>5.7</v>
      </c>
      <c r="N1332">
        <v>5.6</v>
      </c>
      <c r="O1332">
        <v>5.6</v>
      </c>
      <c r="P1332">
        <v>1</v>
      </c>
      <c r="Q1332">
        <v>11.1</v>
      </c>
      <c r="R1332">
        <v>0</v>
      </c>
      <c r="S1332">
        <v>5.3</v>
      </c>
      <c r="T1332">
        <v>5.3</v>
      </c>
      <c r="U1332">
        <v>0</v>
      </c>
      <c r="V1332">
        <v>1</v>
      </c>
      <c r="W1332">
        <v>0</v>
      </c>
      <c r="X1332">
        <v>10.8</v>
      </c>
      <c r="Y1332">
        <v>5.7</v>
      </c>
      <c r="Z1332">
        <v>11.3</v>
      </c>
      <c r="AA1332">
        <v>11.3</v>
      </c>
      <c r="AB1332">
        <v>0</v>
      </c>
      <c r="AC1332">
        <v>16.8</v>
      </c>
      <c r="AD1332">
        <v>0</v>
      </c>
      <c r="AE1332">
        <v>0</v>
      </c>
      <c r="AF1332">
        <v>5.3</v>
      </c>
      <c r="AG1332">
        <v>0</v>
      </c>
      <c r="AH1332">
        <v>0</v>
      </c>
      <c r="AI1332">
        <v>1</v>
      </c>
      <c r="AJ1332">
        <v>0</v>
      </c>
      <c r="AK1332">
        <v>0</v>
      </c>
      <c r="AL1332">
        <v>11.4</v>
      </c>
      <c r="AM1332">
        <v>5.7</v>
      </c>
      <c r="AN1332">
        <v>0</v>
      </c>
      <c r="AO1332">
        <v>5.6</v>
      </c>
      <c r="AP1332">
        <v>1</v>
      </c>
      <c r="AQ1332">
        <v>5.6</v>
      </c>
      <c r="AR1332">
        <v>5.3</v>
      </c>
      <c r="AS1332">
        <v>0</v>
      </c>
      <c r="AT1332">
        <v>5.2</v>
      </c>
      <c r="AU1332">
        <v>10.4</v>
      </c>
      <c r="AV1332">
        <v>1</v>
      </c>
      <c r="AW1332">
        <v>0</v>
      </c>
      <c r="AX1332">
        <v>0</v>
      </c>
      <c r="AY1332">
        <v>5.7</v>
      </c>
      <c r="AZ1332">
        <v>0</v>
      </c>
      <c r="BA1332">
        <v>5.6</v>
      </c>
      <c r="BB1332">
        <v>0</v>
      </c>
      <c r="BC1332">
        <v>1</v>
      </c>
      <c r="BD1332">
        <v>11.1</v>
      </c>
      <c r="BE1332">
        <v>5.3</v>
      </c>
      <c r="BF1332">
        <v>5.3</v>
      </c>
      <c r="BG1332">
        <v>0</v>
      </c>
      <c r="BH1332">
        <v>0</v>
      </c>
      <c r="BI1332">
        <v>10.4</v>
      </c>
      <c r="BJ1332">
        <v>0</v>
      </c>
      <c r="BK1332">
        <v>5.3</v>
      </c>
    </row>
    <row r="1333" spans="1:63" x14ac:dyDescent="0.25">
      <c r="A1333">
        <v>16</v>
      </c>
      <c r="B1333" s="1">
        <v>16109</v>
      </c>
      <c r="C1333" t="s">
        <v>789</v>
      </c>
      <c r="D1333" t="s">
        <v>2048</v>
      </c>
      <c r="E1333">
        <v>4</v>
      </c>
      <c r="F1333" t="s">
        <v>13369</v>
      </c>
      <c r="G1333">
        <v>220104005</v>
      </c>
      <c r="H1333">
        <v>220104</v>
      </c>
      <c r="I1333" t="s">
        <v>13768</v>
      </c>
      <c r="J1333" t="s">
        <v>10393</v>
      </c>
      <c r="K1333">
        <v>4</v>
      </c>
      <c r="L1333">
        <v>0</v>
      </c>
      <c r="M1333">
        <v>5.7</v>
      </c>
      <c r="N1333">
        <v>0</v>
      </c>
      <c r="O1333">
        <v>0</v>
      </c>
      <c r="P1333">
        <v>1</v>
      </c>
      <c r="Q1333">
        <v>5.6</v>
      </c>
      <c r="R1333">
        <v>0</v>
      </c>
      <c r="S1333">
        <v>0</v>
      </c>
      <c r="T1333">
        <v>0</v>
      </c>
      <c r="U1333">
        <v>0</v>
      </c>
      <c r="V1333">
        <v>1</v>
      </c>
      <c r="W1333">
        <v>0</v>
      </c>
      <c r="X1333">
        <v>0</v>
      </c>
      <c r="Y1333">
        <v>11.4</v>
      </c>
      <c r="Z1333">
        <v>0</v>
      </c>
      <c r="AA1333">
        <v>0</v>
      </c>
      <c r="AB1333">
        <v>0</v>
      </c>
      <c r="AC1333">
        <v>1</v>
      </c>
      <c r="AD1333">
        <v>0</v>
      </c>
      <c r="AE1333">
        <v>0</v>
      </c>
      <c r="AF1333">
        <v>0</v>
      </c>
      <c r="AG1333">
        <v>0</v>
      </c>
      <c r="AH1333">
        <v>0</v>
      </c>
      <c r="AI1333">
        <v>1</v>
      </c>
      <c r="AJ1333">
        <v>0</v>
      </c>
      <c r="AK1333">
        <v>0</v>
      </c>
      <c r="AL1333">
        <v>0</v>
      </c>
      <c r="AM1333">
        <v>0</v>
      </c>
      <c r="AN1333">
        <v>0</v>
      </c>
      <c r="AO1333">
        <v>0</v>
      </c>
      <c r="AP1333">
        <v>1</v>
      </c>
      <c r="AQ1333">
        <v>0</v>
      </c>
      <c r="AR1333">
        <v>5.3</v>
      </c>
      <c r="AS1333">
        <v>5.3</v>
      </c>
      <c r="AT1333">
        <v>0</v>
      </c>
      <c r="AU1333">
        <v>0</v>
      </c>
      <c r="AV1333">
        <v>5.2</v>
      </c>
      <c r="AW1333">
        <v>5.2</v>
      </c>
      <c r="AX1333">
        <v>0</v>
      </c>
      <c r="AY1333">
        <v>0</v>
      </c>
      <c r="AZ1333">
        <v>0</v>
      </c>
      <c r="BA1333">
        <v>5.6</v>
      </c>
      <c r="BB1333">
        <v>0</v>
      </c>
      <c r="BC1333">
        <v>5.6</v>
      </c>
      <c r="BD1333">
        <v>0</v>
      </c>
      <c r="BE1333">
        <v>0</v>
      </c>
      <c r="BF1333">
        <v>0</v>
      </c>
      <c r="BG1333">
        <v>0</v>
      </c>
      <c r="BH1333">
        <v>0</v>
      </c>
      <c r="BI1333">
        <v>1</v>
      </c>
      <c r="BJ1333">
        <v>0</v>
      </c>
      <c r="BK1333">
        <v>0</v>
      </c>
    </row>
    <row r="1334" spans="1:63" x14ac:dyDescent="0.25">
      <c r="A1334">
        <v>16</v>
      </c>
      <c r="B1334" s="1">
        <v>16201</v>
      </c>
      <c r="C1334" t="s">
        <v>789</v>
      </c>
      <c r="D1334" t="s">
        <v>2051</v>
      </c>
      <c r="E1334">
        <v>1</v>
      </c>
      <c r="F1334" t="s">
        <v>13767</v>
      </c>
      <c r="G1334">
        <v>220104005</v>
      </c>
      <c r="H1334">
        <v>220104</v>
      </c>
      <c r="I1334" t="s">
        <v>13768</v>
      </c>
      <c r="J1334" t="s">
        <v>10393</v>
      </c>
      <c r="K1334">
        <v>1</v>
      </c>
      <c r="L1334">
        <v>0</v>
      </c>
      <c r="M1334">
        <v>8.4</v>
      </c>
      <c r="N1334">
        <v>8.4</v>
      </c>
      <c r="O1334">
        <v>8.4</v>
      </c>
      <c r="P1334">
        <v>1</v>
      </c>
      <c r="Q1334">
        <v>0</v>
      </c>
      <c r="R1334">
        <v>0</v>
      </c>
      <c r="S1334">
        <v>0</v>
      </c>
      <c r="T1334">
        <v>0</v>
      </c>
      <c r="U1334">
        <v>0</v>
      </c>
      <c r="V1334">
        <v>1</v>
      </c>
      <c r="W1334">
        <v>8.1999999999999993</v>
      </c>
      <c r="X1334">
        <v>0</v>
      </c>
      <c r="Y1334">
        <v>0</v>
      </c>
      <c r="Z1334">
        <v>0</v>
      </c>
      <c r="AA1334">
        <v>0</v>
      </c>
      <c r="AB1334">
        <v>0</v>
      </c>
      <c r="AC1334">
        <v>1</v>
      </c>
      <c r="AD1334">
        <v>0</v>
      </c>
      <c r="AE1334">
        <v>0</v>
      </c>
      <c r="AF1334">
        <v>0</v>
      </c>
      <c r="AG1334">
        <v>8.3000000000000007</v>
      </c>
      <c r="AH1334">
        <v>0</v>
      </c>
      <c r="AI1334">
        <v>1</v>
      </c>
      <c r="AJ1334">
        <v>0</v>
      </c>
      <c r="AK1334">
        <v>0</v>
      </c>
      <c r="AL1334">
        <v>0</v>
      </c>
      <c r="AM1334">
        <v>0</v>
      </c>
      <c r="AN1334">
        <v>0</v>
      </c>
      <c r="AO1334">
        <v>0</v>
      </c>
      <c r="AP1334">
        <v>1</v>
      </c>
      <c r="AQ1334">
        <v>0</v>
      </c>
      <c r="AR1334">
        <v>0</v>
      </c>
      <c r="AS1334">
        <v>0</v>
      </c>
      <c r="AT1334">
        <v>8.3000000000000007</v>
      </c>
      <c r="AU1334">
        <v>0</v>
      </c>
      <c r="AV1334">
        <v>1</v>
      </c>
      <c r="AW1334">
        <v>0</v>
      </c>
      <c r="AX1334">
        <v>0</v>
      </c>
      <c r="AY1334">
        <v>8.5</v>
      </c>
      <c r="AZ1334">
        <v>0</v>
      </c>
      <c r="BA1334">
        <v>0</v>
      </c>
      <c r="BB1334">
        <v>0</v>
      </c>
      <c r="BC1334">
        <v>1</v>
      </c>
      <c r="BD1334">
        <v>0</v>
      </c>
      <c r="BE1334">
        <v>8.4</v>
      </c>
      <c r="BF1334">
        <v>0</v>
      </c>
      <c r="BG1334">
        <v>0</v>
      </c>
      <c r="BH1334">
        <v>0</v>
      </c>
      <c r="BI1334">
        <v>1</v>
      </c>
      <c r="BJ1334">
        <v>8.3000000000000007</v>
      </c>
      <c r="BK1334">
        <v>0</v>
      </c>
    </row>
    <row r="1335" spans="1:63" x14ac:dyDescent="0.25">
      <c r="A1335">
        <v>16</v>
      </c>
      <c r="B1335" s="1">
        <v>16201</v>
      </c>
      <c r="C1335" t="s">
        <v>789</v>
      </c>
      <c r="D1335" t="s">
        <v>2051</v>
      </c>
      <c r="E1335">
        <v>2</v>
      </c>
      <c r="F1335" t="s">
        <v>13769</v>
      </c>
      <c r="G1335">
        <v>220104005</v>
      </c>
      <c r="H1335">
        <v>220104</v>
      </c>
      <c r="I1335" t="s">
        <v>13768</v>
      </c>
      <c r="J1335" t="s">
        <v>10393</v>
      </c>
      <c r="K1335">
        <v>2</v>
      </c>
      <c r="L1335">
        <v>0</v>
      </c>
      <c r="M1335">
        <v>25.3</v>
      </c>
      <c r="N1335">
        <v>16.8</v>
      </c>
      <c r="O1335">
        <v>8.4</v>
      </c>
      <c r="P1335">
        <v>1</v>
      </c>
      <c r="Q1335">
        <v>8.4</v>
      </c>
      <c r="R1335">
        <v>0</v>
      </c>
      <c r="S1335">
        <v>0</v>
      </c>
      <c r="T1335">
        <v>0</v>
      </c>
      <c r="U1335">
        <v>0</v>
      </c>
      <c r="V1335">
        <v>1</v>
      </c>
      <c r="W1335">
        <v>16.7</v>
      </c>
      <c r="X1335">
        <v>16.399999999999999</v>
      </c>
      <c r="Y1335">
        <v>0</v>
      </c>
      <c r="Z1335">
        <v>0</v>
      </c>
      <c r="AA1335">
        <v>0</v>
      </c>
      <c r="AB1335">
        <v>16.8</v>
      </c>
      <c r="AC1335">
        <v>1</v>
      </c>
      <c r="AD1335">
        <v>0</v>
      </c>
      <c r="AE1335">
        <v>0</v>
      </c>
      <c r="AF1335">
        <v>0</v>
      </c>
      <c r="AG1335">
        <v>16.7</v>
      </c>
      <c r="AH1335">
        <v>8.3000000000000007</v>
      </c>
      <c r="AI1335">
        <v>1</v>
      </c>
      <c r="AJ1335">
        <v>0</v>
      </c>
      <c r="AK1335">
        <v>0</v>
      </c>
      <c r="AL1335">
        <v>0</v>
      </c>
      <c r="AM1335">
        <v>8.4</v>
      </c>
      <c r="AN1335">
        <v>0</v>
      </c>
      <c r="AO1335">
        <v>8.4</v>
      </c>
      <c r="AP1335">
        <v>1</v>
      </c>
      <c r="AQ1335">
        <v>0</v>
      </c>
      <c r="AR1335">
        <v>0</v>
      </c>
      <c r="AS1335">
        <v>0</v>
      </c>
      <c r="AT1335">
        <v>8.3000000000000007</v>
      </c>
      <c r="AU1335">
        <v>0</v>
      </c>
      <c r="AV1335">
        <v>1</v>
      </c>
      <c r="AW1335">
        <v>16.7</v>
      </c>
      <c r="AX1335">
        <v>0</v>
      </c>
      <c r="AY1335">
        <v>8.5</v>
      </c>
      <c r="AZ1335">
        <v>0</v>
      </c>
      <c r="BA1335">
        <v>8.4</v>
      </c>
      <c r="BB1335">
        <v>16.8</v>
      </c>
      <c r="BC1335">
        <v>8.4</v>
      </c>
      <c r="BD1335">
        <v>0</v>
      </c>
      <c r="BE1335">
        <v>16.7</v>
      </c>
      <c r="BF1335">
        <v>0</v>
      </c>
      <c r="BG1335">
        <v>0</v>
      </c>
      <c r="BH1335">
        <v>8.3000000000000007</v>
      </c>
      <c r="BI1335">
        <v>1</v>
      </c>
      <c r="BJ1335">
        <v>25</v>
      </c>
      <c r="BK1335">
        <v>0</v>
      </c>
    </row>
    <row r="1336" spans="1:63" x14ac:dyDescent="0.25">
      <c r="A1336">
        <v>16</v>
      </c>
      <c r="B1336" s="1">
        <v>16201</v>
      </c>
      <c r="C1336" t="s">
        <v>789</v>
      </c>
      <c r="D1336" t="s">
        <v>2051</v>
      </c>
      <c r="E1336">
        <v>3</v>
      </c>
      <c r="F1336" t="s">
        <v>13367</v>
      </c>
      <c r="G1336">
        <v>220104005</v>
      </c>
      <c r="H1336">
        <v>220104</v>
      </c>
      <c r="I1336" t="s">
        <v>13768</v>
      </c>
      <c r="J1336" t="s">
        <v>10393</v>
      </c>
      <c r="K1336">
        <v>3</v>
      </c>
      <c r="L1336">
        <v>0</v>
      </c>
      <c r="M1336">
        <v>16.899999999999999</v>
      </c>
      <c r="N1336">
        <v>8.4</v>
      </c>
      <c r="O1336">
        <v>0</v>
      </c>
      <c r="P1336">
        <v>1</v>
      </c>
      <c r="Q1336">
        <v>8.4</v>
      </c>
      <c r="R1336">
        <v>0</v>
      </c>
      <c r="S1336">
        <v>0</v>
      </c>
      <c r="T1336">
        <v>0</v>
      </c>
      <c r="U1336">
        <v>0</v>
      </c>
      <c r="V1336">
        <v>1</v>
      </c>
      <c r="W1336">
        <v>8.3000000000000007</v>
      </c>
      <c r="X1336">
        <v>16.399999999999999</v>
      </c>
      <c r="Y1336">
        <v>0</v>
      </c>
      <c r="Z1336">
        <v>0</v>
      </c>
      <c r="AA1336">
        <v>0</v>
      </c>
      <c r="AB1336">
        <v>16.8</v>
      </c>
      <c r="AC1336">
        <v>1</v>
      </c>
      <c r="AD1336">
        <v>0</v>
      </c>
      <c r="AE1336">
        <v>0</v>
      </c>
      <c r="AF1336">
        <v>0</v>
      </c>
      <c r="AG1336">
        <v>8.3000000000000007</v>
      </c>
      <c r="AH1336">
        <v>8.3000000000000007</v>
      </c>
      <c r="AI1336">
        <v>1</v>
      </c>
      <c r="AJ1336">
        <v>0</v>
      </c>
      <c r="AK1336">
        <v>0</v>
      </c>
      <c r="AL1336">
        <v>0</v>
      </c>
      <c r="AM1336">
        <v>8.4</v>
      </c>
      <c r="AN1336">
        <v>0</v>
      </c>
      <c r="AO1336">
        <v>8.4</v>
      </c>
      <c r="AP1336">
        <v>1</v>
      </c>
      <c r="AQ1336">
        <v>0</v>
      </c>
      <c r="AR1336">
        <v>0</v>
      </c>
      <c r="AS1336">
        <v>0</v>
      </c>
      <c r="AT1336">
        <v>0</v>
      </c>
      <c r="AU1336">
        <v>0</v>
      </c>
      <c r="AV1336">
        <v>1</v>
      </c>
      <c r="AW1336">
        <v>16.7</v>
      </c>
      <c r="AX1336">
        <v>0</v>
      </c>
      <c r="AY1336">
        <v>0</v>
      </c>
      <c r="AZ1336">
        <v>0</v>
      </c>
      <c r="BA1336">
        <v>8.4</v>
      </c>
      <c r="BB1336">
        <v>16.8</v>
      </c>
      <c r="BC1336">
        <v>8.4</v>
      </c>
      <c r="BD1336">
        <v>0</v>
      </c>
      <c r="BE1336">
        <v>8.4</v>
      </c>
      <c r="BF1336">
        <v>0</v>
      </c>
      <c r="BG1336">
        <v>0</v>
      </c>
      <c r="BH1336">
        <v>8.3000000000000007</v>
      </c>
      <c r="BI1336">
        <v>1</v>
      </c>
      <c r="BJ1336">
        <v>16.7</v>
      </c>
      <c r="BK1336">
        <v>0</v>
      </c>
    </row>
    <row r="1337" spans="1:63" x14ac:dyDescent="0.25">
      <c r="A1337">
        <v>16</v>
      </c>
      <c r="B1337" s="1">
        <v>16201</v>
      </c>
      <c r="C1337" t="s">
        <v>789</v>
      </c>
      <c r="D1337" t="s">
        <v>2051</v>
      </c>
      <c r="E1337">
        <v>4</v>
      </c>
      <c r="F1337" t="s">
        <v>13369</v>
      </c>
      <c r="G1337">
        <v>220104005</v>
      </c>
      <c r="H1337">
        <v>220104</v>
      </c>
      <c r="I1337" t="s">
        <v>13768</v>
      </c>
      <c r="J1337" t="s">
        <v>10393</v>
      </c>
      <c r="K1337">
        <v>4</v>
      </c>
      <c r="L1337">
        <v>0</v>
      </c>
      <c r="M1337">
        <v>8.4</v>
      </c>
      <c r="N1337">
        <v>8.4</v>
      </c>
      <c r="O1337">
        <v>8.4</v>
      </c>
      <c r="P1337">
        <v>1</v>
      </c>
      <c r="Q1337">
        <v>0</v>
      </c>
      <c r="R1337">
        <v>0</v>
      </c>
      <c r="S1337">
        <v>0</v>
      </c>
      <c r="T1337">
        <v>0</v>
      </c>
      <c r="U1337">
        <v>0</v>
      </c>
      <c r="V1337">
        <v>1</v>
      </c>
      <c r="W1337">
        <v>8.3000000000000007</v>
      </c>
      <c r="X1337">
        <v>0</v>
      </c>
      <c r="Y1337">
        <v>0</v>
      </c>
      <c r="Z1337">
        <v>0</v>
      </c>
      <c r="AA1337">
        <v>0</v>
      </c>
      <c r="AB1337">
        <v>0</v>
      </c>
      <c r="AC1337">
        <v>1</v>
      </c>
      <c r="AD1337">
        <v>0</v>
      </c>
      <c r="AE1337">
        <v>0</v>
      </c>
      <c r="AF1337">
        <v>0</v>
      </c>
      <c r="AG1337">
        <v>8.3000000000000007</v>
      </c>
      <c r="AH1337">
        <v>0</v>
      </c>
      <c r="AI1337">
        <v>1</v>
      </c>
      <c r="AJ1337">
        <v>0</v>
      </c>
      <c r="AK1337">
        <v>0</v>
      </c>
      <c r="AL1337">
        <v>0</v>
      </c>
      <c r="AM1337">
        <v>0</v>
      </c>
      <c r="AN1337">
        <v>0</v>
      </c>
      <c r="AO1337">
        <v>0</v>
      </c>
      <c r="AP1337">
        <v>1</v>
      </c>
      <c r="AQ1337">
        <v>0</v>
      </c>
      <c r="AR1337">
        <v>0</v>
      </c>
      <c r="AS1337">
        <v>0</v>
      </c>
      <c r="AT1337">
        <v>8.3000000000000007</v>
      </c>
      <c r="AU1337">
        <v>0</v>
      </c>
      <c r="AV1337">
        <v>1</v>
      </c>
      <c r="AW1337">
        <v>0</v>
      </c>
      <c r="AX1337">
        <v>0</v>
      </c>
      <c r="AY1337">
        <v>8.5</v>
      </c>
      <c r="AZ1337">
        <v>0</v>
      </c>
      <c r="BA1337">
        <v>0</v>
      </c>
      <c r="BB1337">
        <v>0</v>
      </c>
      <c r="BC1337">
        <v>1</v>
      </c>
      <c r="BD1337">
        <v>0</v>
      </c>
      <c r="BE1337">
        <v>8.4</v>
      </c>
      <c r="BF1337">
        <v>0</v>
      </c>
      <c r="BG1337">
        <v>0</v>
      </c>
      <c r="BH1337">
        <v>0</v>
      </c>
      <c r="BI1337">
        <v>1</v>
      </c>
      <c r="BJ1337">
        <v>8.3000000000000007</v>
      </c>
      <c r="BK1337">
        <v>0</v>
      </c>
    </row>
    <row r="1338" spans="1:63" x14ac:dyDescent="0.25">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1</v>
      </c>
      <c r="Q1338">
        <v>0</v>
      </c>
      <c r="R1338">
        <v>0</v>
      </c>
      <c r="S1338">
        <v>0</v>
      </c>
      <c r="T1338">
        <v>0</v>
      </c>
      <c r="U1338">
        <v>0</v>
      </c>
      <c r="V1338">
        <v>1</v>
      </c>
      <c r="W1338">
        <v>0</v>
      </c>
      <c r="X1338">
        <v>19</v>
      </c>
      <c r="Y1338">
        <v>0</v>
      </c>
      <c r="Z1338">
        <v>0</v>
      </c>
      <c r="AA1338">
        <v>0</v>
      </c>
      <c r="AB1338">
        <v>0</v>
      </c>
      <c r="AC1338">
        <v>1</v>
      </c>
      <c r="AD1338">
        <v>0</v>
      </c>
      <c r="AE1338">
        <v>0</v>
      </c>
      <c r="AF1338">
        <v>0</v>
      </c>
      <c r="AG1338">
        <v>0</v>
      </c>
      <c r="AH1338">
        <v>0</v>
      </c>
      <c r="AI1338">
        <v>1</v>
      </c>
      <c r="AJ1338">
        <v>21.7</v>
      </c>
      <c r="AK1338">
        <v>0</v>
      </c>
      <c r="AL1338">
        <v>0</v>
      </c>
      <c r="AM1338">
        <v>0</v>
      </c>
      <c r="AN1338">
        <v>0</v>
      </c>
      <c r="AO1338">
        <v>0</v>
      </c>
      <c r="AP1338">
        <v>1</v>
      </c>
      <c r="AQ1338">
        <v>0</v>
      </c>
      <c r="AR1338">
        <v>0</v>
      </c>
      <c r="AS1338">
        <v>0</v>
      </c>
      <c r="AT1338">
        <v>0</v>
      </c>
      <c r="AU1338">
        <v>0</v>
      </c>
      <c r="AV1338">
        <v>1</v>
      </c>
      <c r="AW1338">
        <v>0</v>
      </c>
      <c r="AX1338">
        <v>0</v>
      </c>
      <c r="AY1338">
        <v>0</v>
      </c>
      <c r="AZ1338">
        <v>0</v>
      </c>
      <c r="BA1338">
        <v>0</v>
      </c>
      <c r="BB1338">
        <v>18.5</v>
      </c>
      <c r="BC1338">
        <v>1</v>
      </c>
      <c r="BD1338">
        <v>0</v>
      </c>
      <c r="BE1338">
        <v>0</v>
      </c>
      <c r="BF1338">
        <v>0</v>
      </c>
      <c r="BG1338">
        <v>0</v>
      </c>
      <c r="BH1338">
        <v>0</v>
      </c>
      <c r="BI1338">
        <v>1</v>
      </c>
      <c r="BJ1338">
        <v>0</v>
      </c>
      <c r="BK1338">
        <v>0</v>
      </c>
    </row>
    <row r="1339" spans="1:63" x14ac:dyDescent="0.25">
      <c r="A1339">
        <v>16</v>
      </c>
      <c r="B1339" s="1">
        <v>16202</v>
      </c>
      <c r="C1339" t="s">
        <v>789</v>
      </c>
      <c r="D1339" t="s">
        <v>2054</v>
      </c>
      <c r="E1339">
        <v>2</v>
      </c>
      <c r="F1339" t="s">
        <v>13769</v>
      </c>
      <c r="G1339">
        <v>220104005</v>
      </c>
      <c r="H1339">
        <v>220104</v>
      </c>
      <c r="I1339" t="s">
        <v>13768</v>
      </c>
      <c r="J1339" t="s">
        <v>10393</v>
      </c>
      <c r="K1339">
        <v>2</v>
      </c>
      <c r="L1339">
        <v>0</v>
      </c>
      <c r="M1339">
        <v>0</v>
      </c>
      <c r="N1339">
        <v>18.5</v>
      </c>
      <c r="O1339">
        <v>0</v>
      </c>
      <c r="P1339">
        <v>1</v>
      </c>
      <c r="Q1339">
        <v>0</v>
      </c>
      <c r="R1339">
        <v>0</v>
      </c>
      <c r="S1339">
        <v>0</v>
      </c>
      <c r="T1339">
        <v>20.8</v>
      </c>
      <c r="U1339">
        <v>0</v>
      </c>
      <c r="V1339">
        <v>1</v>
      </c>
      <c r="W1339">
        <v>0</v>
      </c>
      <c r="X1339">
        <v>19</v>
      </c>
      <c r="Y1339">
        <v>0</v>
      </c>
      <c r="Z1339">
        <v>0</v>
      </c>
      <c r="AA1339">
        <v>0</v>
      </c>
      <c r="AB1339">
        <v>0</v>
      </c>
      <c r="AC1339">
        <v>1</v>
      </c>
      <c r="AD1339">
        <v>0</v>
      </c>
      <c r="AE1339">
        <v>0</v>
      </c>
      <c r="AF1339">
        <v>0</v>
      </c>
      <c r="AG1339">
        <v>0</v>
      </c>
      <c r="AH1339">
        <v>0</v>
      </c>
      <c r="AI1339">
        <v>1</v>
      </c>
      <c r="AJ1339">
        <v>21.7</v>
      </c>
      <c r="AK1339">
        <v>0</v>
      </c>
      <c r="AL1339">
        <v>0</v>
      </c>
      <c r="AM1339">
        <v>0</v>
      </c>
      <c r="AN1339">
        <v>0</v>
      </c>
      <c r="AO1339">
        <v>0</v>
      </c>
      <c r="AP1339">
        <v>1</v>
      </c>
      <c r="AQ1339">
        <v>0</v>
      </c>
      <c r="AR1339">
        <v>0</v>
      </c>
      <c r="AS1339">
        <v>0</v>
      </c>
      <c r="AT1339">
        <v>0</v>
      </c>
      <c r="AU1339">
        <v>0</v>
      </c>
      <c r="AV1339">
        <v>1</v>
      </c>
      <c r="AW1339">
        <v>0</v>
      </c>
      <c r="AX1339">
        <v>0</v>
      </c>
      <c r="AY1339">
        <v>36.6</v>
      </c>
      <c r="AZ1339">
        <v>0</v>
      </c>
      <c r="BA1339">
        <v>0</v>
      </c>
      <c r="BB1339">
        <v>55.6</v>
      </c>
      <c r="BC1339">
        <v>18.600000000000001</v>
      </c>
      <c r="BD1339">
        <v>0</v>
      </c>
      <c r="BE1339">
        <v>0</v>
      </c>
      <c r="BF1339">
        <v>0</v>
      </c>
      <c r="BG1339">
        <v>0</v>
      </c>
      <c r="BH1339">
        <v>0</v>
      </c>
      <c r="BI1339">
        <v>1</v>
      </c>
      <c r="BJ1339">
        <v>0</v>
      </c>
      <c r="BK1339">
        <v>20.8</v>
      </c>
    </row>
    <row r="1340" spans="1:63" x14ac:dyDescent="0.25">
      <c r="A1340">
        <v>16</v>
      </c>
      <c r="B1340" s="1">
        <v>16202</v>
      </c>
      <c r="C1340" t="s">
        <v>789</v>
      </c>
      <c r="D1340" t="s">
        <v>2054</v>
      </c>
      <c r="E1340">
        <v>3</v>
      </c>
      <c r="F1340" t="s">
        <v>13367</v>
      </c>
      <c r="G1340">
        <v>220104005</v>
      </c>
      <c r="H1340">
        <v>220104</v>
      </c>
      <c r="I1340" t="s">
        <v>13768</v>
      </c>
      <c r="J1340" t="s">
        <v>10393</v>
      </c>
      <c r="K1340">
        <v>3</v>
      </c>
      <c r="L1340">
        <v>0</v>
      </c>
      <c r="M1340">
        <v>0</v>
      </c>
      <c r="N1340">
        <v>18.5</v>
      </c>
      <c r="O1340">
        <v>0</v>
      </c>
      <c r="P1340">
        <v>1</v>
      </c>
      <c r="Q1340">
        <v>0</v>
      </c>
      <c r="R1340">
        <v>0</v>
      </c>
      <c r="S1340">
        <v>0</v>
      </c>
      <c r="T1340">
        <v>20.8</v>
      </c>
      <c r="U1340">
        <v>0</v>
      </c>
      <c r="V1340">
        <v>1</v>
      </c>
      <c r="W1340">
        <v>0</v>
      </c>
      <c r="X1340">
        <v>0</v>
      </c>
      <c r="Y1340">
        <v>0</v>
      </c>
      <c r="Z1340">
        <v>0</v>
      </c>
      <c r="AA1340">
        <v>0</v>
      </c>
      <c r="AB1340">
        <v>0</v>
      </c>
      <c r="AC1340">
        <v>1</v>
      </c>
      <c r="AD1340">
        <v>0</v>
      </c>
      <c r="AE1340">
        <v>0</v>
      </c>
      <c r="AF1340">
        <v>0</v>
      </c>
      <c r="AG1340">
        <v>0</v>
      </c>
      <c r="AH1340">
        <v>0</v>
      </c>
      <c r="AI1340">
        <v>1</v>
      </c>
      <c r="AJ1340">
        <v>0</v>
      </c>
      <c r="AK1340">
        <v>0</v>
      </c>
      <c r="AL1340">
        <v>0</v>
      </c>
      <c r="AM1340">
        <v>0</v>
      </c>
      <c r="AN1340">
        <v>0</v>
      </c>
      <c r="AO1340">
        <v>0</v>
      </c>
      <c r="AP1340">
        <v>1</v>
      </c>
      <c r="AQ1340">
        <v>0</v>
      </c>
      <c r="AR1340">
        <v>0</v>
      </c>
      <c r="AS1340">
        <v>0</v>
      </c>
      <c r="AT1340">
        <v>0</v>
      </c>
      <c r="AU1340">
        <v>0</v>
      </c>
      <c r="AV1340">
        <v>1</v>
      </c>
      <c r="AW1340">
        <v>0</v>
      </c>
      <c r="AX1340">
        <v>0</v>
      </c>
      <c r="AY1340">
        <v>36.6</v>
      </c>
      <c r="AZ1340">
        <v>0</v>
      </c>
      <c r="BA1340">
        <v>0</v>
      </c>
      <c r="BB1340">
        <v>37.1</v>
      </c>
      <c r="BC1340">
        <v>18.600000000000001</v>
      </c>
      <c r="BD1340">
        <v>0</v>
      </c>
      <c r="BE1340">
        <v>0</v>
      </c>
      <c r="BF1340">
        <v>0</v>
      </c>
      <c r="BG1340">
        <v>0</v>
      </c>
      <c r="BH1340">
        <v>0</v>
      </c>
      <c r="BI1340">
        <v>1</v>
      </c>
      <c r="BJ1340">
        <v>0</v>
      </c>
      <c r="BK1340">
        <v>20.8</v>
      </c>
    </row>
    <row r="1341" spans="1:63" x14ac:dyDescent="0.25">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1</v>
      </c>
      <c r="Q1341">
        <v>0</v>
      </c>
      <c r="R1341">
        <v>0</v>
      </c>
      <c r="S1341">
        <v>0</v>
      </c>
      <c r="T1341">
        <v>0</v>
      </c>
      <c r="U1341">
        <v>0</v>
      </c>
      <c r="V1341">
        <v>1</v>
      </c>
      <c r="W1341">
        <v>0</v>
      </c>
      <c r="X1341">
        <v>19</v>
      </c>
      <c r="Y1341">
        <v>0</v>
      </c>
      <c r="Z1341">
        <v>0</v>
      </c>
      <c r="AA1341">
        <v>0</v>
      </c>
      <c r="AB1341">
        <v>0</v>
      </c>
      <c r="AC1341">
        <v>1</v>
      </c>
      <c r="AD1341">
        <v>0</v>
      </c>
      <c r="AE1341">
        <v>0</v>
      </c>
      <c r="AF1341">
        <v>0</v>
      </c>
      <c r="AG1341">
        <v>0</v>
      </c>
      <c r="AH1341">
        <v>0</v>
      </c>
      <c r="AI1341">
        <v>1</v>
      </c>
      <c r="AJ1341">
        <v>21.7</v>
      </c>
      <c r="AK1341">
        <v>0</v>
      </c>
      <c r="AL1341">
        <v>0</v>
      </c>
      <c r="AM1341">
        <v>0</v>
      </c>
      <c r="AN1341">
        <v>0</v>
      </c>
      <c r="AO1341">
        <v>0</v>
      </c>
      <c r="AP1341">
        <v>1</v>
      </c>
      <c r="AQ1341">
        <v>0</v>
      </c>
      <c r="AR1341">
        <v>0</v>
      </c>
      <c r="AS1341">
        <v>0</v>
      </c>
      <c r="AT1341">
        <v>0</v>
      </c>
      <c r="AU1341">
        <v>0</v>
      </c>
      <c r="AV1341">
        <v>1</v>
      </c>
      <c r="AW1341">
        <v>0</v>
      </c>
      <c r="AX1341">
        <v>0</v>
      </c>
      <c r="AY1341">
        <v>0</v>
      </c>
      <c r="AZ1341">
        <v>0</v>
      </c>
      <c r="BA1341">
        <v>0</v>
      </c>
      <c r="BB1341">
        <v>18.5</v>
      </c>
      <c r="BC1341">
        <v>1</v>
      </c>
      <c r="BD1341">
        <v>0</v>
      </c>
      <c r="BE1341">
        <v>0</v>
      </c>
      <c r="BF1341">
        <v>0</v>
      </c>
      <c r="BG1341">
        <v>0</v>
      </c>
      <c r="BH1341">
        <v>0</v>
      </c>
      <c r="BI1341">
        <v>1</v>
      </c>
      <c r="BJ1341">
        <v>0</v>
      </c>
      <c r="BK1341">
        <v>0</v>
      </c>
    </row>
    <row r="1342" spans="1:63" x14ac:dyDescent="0.25">
      <c r="A1342">
        <v>16</v>
      </c>
      <c r="B1342" s="1">
        <v>16203</v>
      </c>
      <c r="C1342" t="s">
        <v>789</v>
      </c>
      <c r="D1342" t="s">
        <v>2057</v>
      </c>
      <c r="E1342">
        <v>1</v>
      </c>
      <c r="F1342" t="s">
        <v>13767</v>
      </c>
      <c r="G1342">
        <v>220104005</v>
      </c>
      <c r="H1342">
        <v>220104</v>
      </c>
      <c r="I1342" t="s">
        <v>13768</v>
      </c>
      <c r="J1342" t="s">
        <v>10393</v>
      </c>
      <c r="K1342">
        <v>1</v>
      </c>
      <c r="L1342">
        <v>0</v>
      </c>
      <c r="M1342">
        <v>6.1</v>
      </c>
      <c r="N1342">
        <v>6.1</v>
      </c>
      <c r="O1342">
        <v>0</v>
      </c>
      <c r="P1342">
        <v>6</v>
      </c>
      <c r="Q1342">
        <v>6</v>
      </c>
      <c r="R1342">
        <v>0</v>
      </c>
      <c r="S1342">
        <v>0</v>
      </c>
      <c r="T1342">
        <v>0</v>
      </c>
      <c r="U1342">
        <v>0</v>
      </c>
      <c r="V1342">
        <v>1</v>
      </c>
      <c r="W1342">
        <v>0</v>
      </c>
      <c r="X1342">
        <v>0</v>
      </c>
      <c r="Y1342">
        <v>0</v>
      </c>
      <c r="Z1342">
        <v>0</v>
      </c>
      <c r="AA1342">
        <v>0</v>
      </c>
      <c r="AB1342">
        <v>0</v>
      </c>
      <c r="AC1342">
        <v>6</v>
      </c>
      <c r="AD1342">
        <v>6</v>
      </c>
      <c r="AE1342">
        <v>0</v>
      </c>
      <c r="AF1342">
        <v>0</v>
      </c>
      <c r="AG1342">
        <v>0</v>
      </c>
      <c r="AH1342">
        <v>0</v>
      </c>
      <c r="AI1342">
        <v>1</v>
      </c>
      <c r="AJ1342">
        <v>0</v>
      </c>
      <c r="AK1342">
        <v>0</v>
      </c>
      <c r="AL1342">
        <v>0</v>
      </c>
      <c r="AM1342">
        <v>0</v>
      </c>
      <c r="AN1342">
        <v>0</v>
      </c>
      <c r="AO1342">
        <v>6</v>
      </c>
      <c r="AP1342">
        <v>1</v>
      </c>
      <c r="AQ1342">
        <v>0</v>
      </c>
      <c r="AR1342">
        <v>0</v>
      </c>
      <c r="AS1342">
        <v>0</v>
      </c>
      <c r="AT1342">
        <v>0</v>
      </c>
      <c r="AU1342">
        <v>0</v>
      </c>
      <c r="AV1342">
        <v>1</v>
      </c>
      <c r="AW1342">
        <v>0</v>
      </c>
      <c r="AX1342">
        <v>0</v>
      </c>
      <c r="AY1342">
        <v>0</v>
      </c>
      <c r="AZ1342">
        <v>6.1</v>
      </c>
      <c r="BA1342">
        <v>0</v>
      </c>
      <c r="BB1342">
        <v>0</v>
      </c>
      <c r="BC1342">
        <v>1</v>
      </c>
      <c r="BD1342">
        <v>6</v>
      </c>
      <c r="BE1342">
        <v>0</v>
      </c>
      <c r="BF1342">
        <v>0</v>
      </c>
      <c r="BG1342">
        <v>0</v>
      </c>
      <c r="BH1342">
        <v>0</v>
      </c>
      <c r="BI1342">
        <v>1</v>
      </c>
      <c r="BJ1342">
        <v>0</v>
      </c>
      <c r="BK1342">
        <v>0</v>
      </c>
    </row>
    <row r="1343" spans="1:63" x14ac:dyDescent="0.25">
      <c r="A1343">
        <v>16</v>
      </c>
      <c r="B1343" s="1">
        <v>16203</v>
      </c>
      <c r="C1343" t="s">
        <v>789</v>
      </c>
      <c r="D1343" t="s">
        <v>2057</v>
      </c>
      <c r="E1343">
        <v>2</v>
      </c>
      <c r="F1343" t="s">
        <v>13769</v>
      </c>
      <c r="G1343">
        <v>220104005</v>
      </c>
      <c r="H1343">
        <v>220104</v>
      </c>
      <c r="I1343" t="s">
        <v>13768</v>
      </c>
      <c r="J1343" t="s">
        <v>10393</v>
      </c>
      <c r="K1343">
        <v>2</v>
      </c>
      <c r="L1343">
        <v>6.1</v>
      </c>
      <c r="M1343">
        <v>6.1</v>
      </c>
      <c r="N1343">
        <v>6.1</v>
      </c>
      <c r="O1343">
        <v>0</v>
      </c>
      <c r="P1343">
        <v>12.1</v>
      </c>
      <c r="Q1343">
        <v>6</v>
      </c>
      <c r="R1343">
        <v>0</v>
      </c>
      <c r="S1343">
        <v>0</v>
      </c>
      <c r="T1343">
        <v>6.7</v>
      </c>
      <c r="U1343">
        <v>6.8</v>
      </c>
      <c r="V1343">
        <v>6.9</v>
      </c>
      <c r="W1343">
        <v>6.9</v>
      </c>
      <c r="X1343">
        <v>5.9</v>
      </c>
      <c r="Y1343">
        <v>12.1</v>
      </c>
      <c r="Z1343">
        <v>6.1</v>
      </c>
      <c r="AA1343">
        <v>6.1</v>
      </c>
      <c r="AB1343">
        <v>6</v>
      </c>
      <c r="AC1343">
        <v>12.1</v>
      </c>
      <c r="AD1343">
        <v>12.1</v>
      </c>
      <c r="AE1343">
        <v>0</v>
      </c>
      <c r="AF1343">
        <v>0</v>
      </c>
      <c r="AG1343">
        <v>6.8</v>
      </c>
      <c r="AH1343">
        <v>6.8</v>
      </c>
      <c r="AI1343">
        <v>6.9</v>
      </c>
      <c r="AJ1343">
        <v>0</v>
      </c>
      <c r="AK1343">
        <v>0</v>
      </c>
      <c r="AL1343">
        <v>6.1</v>
      </c>
      <c r="AM1343">
        <v>0</v>
      </c>
      <c r="AN1343">
        <v>0</v>
      </c>
      <c r="AO1343">
        <v>6</v>
      </c>
      <c r="AP1343">
        <v>1</v>
      </c>
      <c r="AQ1343">
        <v>0</v>
      </c>
      <c r="AR1343">
        <v>0</v>
      </c>
      <c r="AS1343">
        <v>0</v>
      </c>
      <c r="AT1343">
        <v>0</v>
      </c>
      <c r="AU1343">
        <v>6.8</v>
      </c>
      <c r="AV1343">
        <v>6.9</v>
      </c>
      <c r="AW1343">
        <v>0</v>
      </c>
      <c r="AX1343">
        <v>5.9</v>
      </c>
      <c r="AY1343">
        <v>0</v>
      </c>
      <c r="AZ1343">
        <v>6.1</v>
      </c>
      <c r="BA1343">
        <v>0</v>
      </c>
      <c r="BB1343">
        <v>0</v>
      </c>
      <c r="BC1343">
        <v>1</v>
      </c>
      <c r="BD1343">
        <v>6</v>
      </c>
      <c r="BE1343">
        <v>6.7</v>
      </c>
      <c r="BF1343">
        <v>13.5</v>
      </c>
      <c r="BG1343">
        <v>6.8</v>
      </c>
      <c r="BH1343">
        <v>6.8</v>
      </c>
      <c r="BI1343">
        <v>1</v>
      </c>
      <c r="BJ1343">
        <v>0</v>
      </c>
      <c r="BK1343">
        <v>6.7</v>
      </c>
    </row>
    <row r="1344" spans="1:63" x14ac:dyDescent="0.25">
      <c r="A1344">
        <v>16</v>
      </c>
      <c r="B1344" s="1">
        <v>16203</v>
      </c>
      <c r="C1344" t="s">
        <v>789</v>
      </c>
      <c r="D1344" t="s">
        <v>2057</v>
      </c>
      <c r="E1344">
        <v>3</v>
      </c>
      <c r="F1344" t="s">
        <v>13367</v>
      </c>
      <c r="G1344">
        <v>220104005</v>
      </c>
      <c r="H1344">
        <v>220104</v>
      </c>
      <c r="I1344" t="s">
        <v>13768</v>
      </c>
      <c r="J1344" t="s">
        <v>10393</v>
      </c>
      <c r="K1344">
        <v>3</v>
      </c>
      <c r="L1344">
        <v>6.1</v>
      </c>
      <c r="M1344">
        <v>0</v>
      </c>
      <c r="N1344">
        <v>0</v>
      </c>
      <c r="O1344">
        <v>0</v>
      </c>
      <c r="P1344">
        <v>6</v>
      </c>
      <c r="Q1344">
        <v>0</v>
      </c>
      <c r="R1344">
        <v>0</v>
      </c>
      <c r="S1344">
        <v>0</v>
      </c>
      <c r="T1344">
        <v>6.7</v>
      </c>
      <c r="U1344">
        <v>6.8</v>
      </c>
      <c r="V1344">
        <v>6.9</v>
      </c>
      <c r="W1344">
        <v>6.9</v>
      </c>
      <c r="X1344">
        <v>5.9</v>
      </c>
      <c r="Y1344">
        <v>12.1</v>
      </c>
      <c r="Z1344">
        <v>6.1</v>
      </c>
      <c r="AA1344">
        <v>6.1</v>
      </c>
      <c r="AB1344">
        <v>6</v>
      </c>
      <c r="AC1344">
        <v>12.1</v>
      </c>
      <c r="AD1344">
        <v>12.1</v>
      </c>
      <c r="AE1344">
        <v>0</v>
      </c>
      <c r="AF1344">
        <v>0</v>
      </c>
      <c r="AG1344">
        <v>6.8</v>
      </c>
      <c r="AH1344">
        <v>6.8</v>
      </c>
      <c r="AI1344">
        <v>6.9</v>
      </c>
      <c r="AJ1344">
        <v>0</v>
      </c>
      <c r="AK1344">
        <v>0</v>
      </c>
      <c r="AL1344">
        <v>6.1</v>
      </c>
      <c r="AM1344">
        <v>0</v>
      </c>
      <c r="AN1344">
        <v>0</v>
      </c>
      <c r="AO1344">
        <v>0</v>
      </c>
      <c r="AP1344">
        <v>1</v>
      </c>
      <c r="AQ1344">
        <v>0</v>
      </c>
      <c r="AR1344">
        <v>0</v>
      </c>
      <c r="AS1344">
        <v>0</v>
      </c>
      <c r="AT1344">
        <v>0</v>
      </c>
      <c r="AU1344">
        <v>6.8</v>
      </c>
      <c r="AV1344">
        <v>6.9</v>
      </c>
      <c r="AW1344">
        <v>0</v>
      </c>
      <c r="AX1344">
        <v>5.9</v>
      </c>
      <c r="AY1344">
        <v>0</v>
      </c>
      <c r="AZ1344">
        <v>0</v>
      </c>
      <c r="BA1344">
        <v>0</v>
      </c>
      <c r="BB1344">
        <v>0</v>
      </c>
      <c r="BC1344">
        <v>1</v>
      </c>
      <c r="BD1344">
        <v>0</v>
      </c>
      <c r="BE1344">
        <v>6.7</v>
      </c>
      <c r="BF1344">
        <v>13.5</v>
      </c>
      <c r="BG1344">
        <v>6.8</v>
      </c>
      <c r="BH1344">
        <v>6.8</v>
      </c>
      <c r="BI1344">
        <v>1</v>
      </c>
      <c r="BJ1344">
        <v>0</v>
      </c>
      <c r="BK1344">
        <v>6.7</v>
      </c>
    </row>
    <row r="1345" spans="1:63" x14ac:dyDescent="0.25">
      <c r="A1345">
        <v>16</v>
      </c>
      <c r="B1345" s="1">
        <v>16203</v>
      </c>
      <c r="C1345" t="s">
        <v>789</v>
      </c>
      <c r="D1345" t="s">
        <v>2057</v>
      </c>
      <c r="E1345">
        <v>4</v>
      </c>
      <c r="F1345" t="s">
        <v>13369</v>
      </c>
      <c r="G1345">
        <v>220104005</v>
      </c>
      <c r="H1345">
        <v>220104</v>
      </c>
      <c r="I1345" t="s">
        <v>13768</v>
      </c>
      <c r="J1345" t="s">
        <v>10393</v>
      </c>
      <c r="K1345">
        <v>4</v>
      </c>
      <c r="L1345">
        <v>0</v>
      </c>
      <c r="M1345">
        <v>6.1</v>
      </c>
      <c r="N1345">
        <v>6.1</v>
      </c>
      <c r="O1345">
        <v>0</v>
      </c>
      <c r="P1345">
        <v>6</v>
      </c>
      <c r="Q1345">
        <v>6</v>
      </c>
      <c r="R1345">
        <v>0</v>
      </c>
      <c r="S1345">
        <v>0</v>
      </c>
      <c r="T1345">
        <v>0</v>
      </c>
      <c r="U1345">
        <v>0</v>
      </c>
      <c r="V1345">
        <v>1</v>
      </c>
      <c r="W1345">
        <v>0</v>
      </c>
      <c r="X1345">
        <v>0</v>
      </c>
      <c r="Y1345">
        <v>0</v>
      </c>
      <c r="Z1345">
        <v>0</v>
      </c>
      <c r="AA1345">
        <v>0</v>
      </c>
      <c r="AB1345">
        <v>0</v>
      </c>
      <c r="AC1345">
        <v>6</v>
      </c>
      <c r="AD1345">
        <v>6</v>
      </c>
      <c r="AE1345">
        <v>0</v>
      </c>
      <c r="AF1345">
        <v>0</v>
      </c>
      <c r="AG1345">
        <v>0</v>
      </c>
      <c r="AH1345">
        <v>0</v>
      </c>
      <c r="AI1345">
        <v>1</v>
      </c>
      <c r="AJ1345">
        <v>0</v>
      </c>
      <c r="AK1345">
        <v>0</v>
      </c>
      <c r="AL1345">
        <v>0</v>
      </c>
      <c r="AM1345">
        <v>0</v>
      </c>
      <c r="AN1345">
        <v>0</v>
      </c>
      <c r="AO1345">
        <v>6</v>
      </c>
      <c r="AP1345">
        <v>1</v>
      </c>
      <c r="AQ1345">
        <v>0</v>
      </c>
      <c r="AR1345">
        <v>0</v>
      </c>
      <c r="AS1345">
        <v>0</v>
      </c>
      <c r="AT1345">
        <v>0</v>
      </c>
      <c r="AU1345">
        <v>0</v>
      </c>
      <c r="AV1345">
        <v>1</v>
      </c>
      <c r="AW1345">
        <v>0</v>
      </c>
      <c r="AX1345">
        <v>0</v>
      </c>
      <c r="AY1345">
        <v>0</v>
      </c>
      <c r="AZ1345">
        <v>6.1</v>
      </c>
      <c r="BA1345">
        <v>0</v>
      </c>
      <c r="BB1345">
        <v>0</v>
      </c>
      <c r="BC1345">
        <v>1</v>
      </c>
      <c r="BD1345">
        <v>6</v>
      </c>
      <c r="BE1345">
        <v>0</v>
      </c>
      <c r="BF1345">
        <v>0</v>
      </c>
      <c r="BG1345">
        <v>0</v>
      </c>
      <c r="BH1345">
        <v>0</v>
      </c>
      <c r="BI1345">
        <v>1</v>
      </c>
      <c r="BJ1345">
        <v>0</v>
      </c>
      <c r="BK1345">
        <v>0</v>
      </c>
    </row>
    <row r="1346" spans="1:63" x14ac:dyDescent="0.25">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18.100000000000001</v>
      </c>
      <c r="Q1346">
        <v>0</v>
      </c>
      <c r="R1346">
        <v>0</v>
      </c>
      <c r="S1346">
        <v>0</v>
      </c>
      <c r="T1346">
        <v>0</v>
      </c>
      <c r="U1346">
        <v>0</v>
      </c>
      <c r="V1346">
        <v>1</v>
      </c>
      <c r="W1346">
        <v>0</v>
      </c>
      <c r="X1346">
        <v>0</v>
      </c>
      <c r="Y1346">
        <v>0</v>
      </c>
      <c r="Z1346">
        <v>0</v>
      </c>
      <c r="AA1346">
        <v>0</v>
      </c>
      <c r="AB1346">
        <v>0</v>
      </c>
      <c r="AC1346">
        <v>1</v>
      </c>
      <c r="AD1346">
        <v>0</v>
      </c>
      <c r="AE1346">
        <v>0</v>
      </c>
      <c r="AF1346">
        <v>0</v>
      </c>
      <c r="AG1346">
        <v>0</v>
      </c>
      <c r="AH1346">
        <v>0</v>
      </c>
      <c r="AI1346">
        <v>1</v>
      </c>
      <c r="AJ1346">
        <v>0</v>
      </c>
      <c r="AK1346">
        <v>0</v>
      </c>
      <c r="AL1346">
        <v>0</v>
      </c>
      <c r="AM1346">
        <v>0</v>
      </c>
      <c r="AN1346">
        <v>0</v>
      </c>
      <c r="AO1346">
        <v>0</v>
      </c>
      <c r="AP1346">
        <v>1</v>
      </c>
      <c r="AQ1346">
        <v>0</v>
      </c>
      <c r="AR1346">
        <v>0</v>
      </c>
      <c r="AS1346">
        <v>0</v>
      </c>
      <c r="AT1346">
        <v>0</v>
      </c>
      <c r="AU1346">
        <v>0</v>
      </c>
      <c r="AV1346">
        <v>1</v>
      </c>
      <c r="AW1346">
        <v>0</v>
      </c>
      <c r="AX1346">
        <v>0</v>
      </c>
      <c r="AY1346">
        <v>0</v>
      </c>
      <c r="AZ1346">
        <v>0</v>
      </c>
      <c r="BA1346">
        <v>0</v>
      </c>
      <c r="BB1346">
        <v>0</v>
      </c>
      <c r="BC1346">
        <v>1</v>
      </c>
      <c r="BD1346">
        <v>18.2</v>
      </c>
      <c r="BE1346">
        <v>0</v>
      </c>
      <c r="BF1346">
        <v>0</v>
      </c>
      <c r="BG1346">
        <v>0</v>
      </c>
      <c r="BH1346">
        <v>0</v>
      </c>
      <c r="BI1346">
        <v>1</v>
      </c>
      <c r="BJ1346">
        <v>0</v>
      </c>
      <c r="BK1346">
        <v>0</v>
      </c>
    </row>
    <row r="1347" spans="1:63" x14ac:dyDescent="0.25">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18.100000000000001</v>
      </c>
      <c r="Q1347">
        <v>0</v>
      </c>
      <c r="R1347">
        <v>0</v>
      </c>
      <c r="S1347">
        <v>0</v>
      </c>
      <c r="T1347">
        <v>0</v>
      </c>
      <c r="U1347">
        <v>0</v>
      </c>
      <c r="V1347">
        <v>1</v>
      </c>
      <c r="W1347">
        <v>0</v>
      </c>
      <c r="X1347">
        <v>0</v>
      </c>
      <c r="Y1347">
        <v>0</v>
      </c>
      <c r="Z1347">
        <v>0</v>
      </c>
      <c r="AA1347">
        <v>0</v>
      </c>
      <c r="AB1347">
        <v>0</v>
      </c>
      <c r="AC1347">
        <v>1</v>
      </c>
      <c r="AD1347">
        <v>0</v>
      </c>
      <c r="AE1347">
        <v>0</v>
      </c>
      <c r="AF1347">
        <v>20.3</v>
      </c>
      <c r="AG1347">
        <v>0</v>
      </c>
      <c r="AH1347">
        <v>0</v>
      </c>
      <c r="AI1347">
        <v>21.1</v>
      </c>
      <c r="AJ1347">
        <v>42.8</v>
      </c>
      <c r="AK1347">
        <v>0</v>
      </c>
      <c r="AL1347">
        <v>17.8</v>
      </c>
      <c r="AM1347">
        <v>0</v>
      </c>
      <c r="AN1347">
        <v>0</v>
      </c>
      <c r="AO1347">
        <v>0</v>
      </c>
      <c r="AP1347">
        <v>1</v>
      </c>
      <c r="AQ1347">
        <v>0</v>
      </c>
      <c r="AR1347">
        <v>0</v>
      </c>
      <c r="AS1347">
        <v>0</v>
      </c>
      <c r="AT1347">
        <v>0</v>
      </c>
      <c r="AU1347">
        <v>0</v>
      </c>
      <c r="AV1347">
        <v>21.2</v>
      </c>
      <c r="AW1347">
        <v>0</v>
      </c>
      <c r="AX1347">
        <v>0</v>
      </c>
      <c r="AY1347">
        <v>0</v>
      </c>
      <c r="AZ1347">
        <v>17.899999999999999</v>
      </c>
      <c r="BA1347">
        <v>0</v>
      </c>
      <c r="BB1347">
        <v>0</v>
      </c>
      <c r="BC1347">
        <v>1</v>
      </c>
      <c r="BD1347">
        <v>18.2</v>
      </c>
      <c r="BE1347">
        <v>0</v>
      </c>
      <c r="BF1347">
        <v>0</v>
      </c>
      <c r="BG1347">
        <v>0</v>
      </c>
      <c r="BH1347">
        <v>21</v>
      </c>
      <c r="BI1347">
        <v>1</v>
      </c>
      <c r="BJ1347">
        <v>21.6</v>
      </c>
      <c r="BK1347">
        <v>0</v>
      </c>
    </row>
    <row r="1348" spans="1:63" x14ac:dyDescent="0.25">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1</v>
      </c>
      <c r="Q1348">
        <v>0</v>
      </c>
      <c r="R1348">
        <v>0</v>
      </c>
      <c r="S1348">
        <v>0</v>
      </c>
      <c r="T1348">
        <v>0</v>
      </c>
      <c r="U1348">
        <v>0</v>
      </c>
      <c r="V1348">
        <v>1</v>
      </c>
      <c r="W1348">
        <v>0</v>
      </c>
      <c r="X1348">
        <v>0</v>
      </c>
      <c r="Y1348">
        <v>0</v>
      </c>
      <c r="Z1348">
        <v>0</v>
      </c>
      <c r="AA1348">
        <v>0</v>
      </c>
      <c r="AB1348">
        <v>0</v>
      </c>
      <c r="AC1348">
        <v>1</v>
      </c>
      <c r="AD1348">
        <v>0</v>
      </c>
      <c r="AE1348">
        <v>0</v>
      </c>
      <c r="AF1348">
        <v>20.3</v>
      </c>
      <c r="AG1348">
        <v>0</v>
      </c>
      <c r="AH1348">
        <v>0</v>
      </c>
      <c r="AI1348">
        <v>21.1</v>
      </c>
      <c r="AJ1348">
        <v>42.8</v>
      </c>
      <c r="AK1348">
        <v>0</v>
      </c>
      <c r="AL1348">
        <v>17.8</v>
      </c>
      <c r="AM1348">
        <v>0</v>
      </c>
      <c r="AN1348">
        <v>0</v>
      </c>
      <c r="AO1348">
        <v>0</v>
      </c>
      <c r="AP1348">
        <v>1</v>
      </c>
      <c r="AQ1348">
        <v>0</v>
      </c>
      <c r="AR1348">
        <v>0</v>
      </c>
      <c r="AS1348">
        <v>0</v>
      </c>
      <c r="AT1348">
        <v>0</v>
      </c>
      <c r="AU1348">
        <v>0</v>
      </c>
      <c r="AV1348">
        <v>21.2</v>
      </c>
      <c r="AW1348">
        <v>0</v>
      </c>
      <c r="AX1348">
        <v>0</v>
      </c>
      <c r="AY1348">
        <v>0</v>
      </c>
      <c r="AZ1348">
        <v>17.899999999999999</v>
      </c>
      <c r="BA1348">
        <v>0</v>
      </c>
      <c r="BB1348">
        <v>0</v>
      </c>
      <c r="BC1348">
        <v>1</v>
      </c>
      <c r="BD1348">
        <v>0</v>
      </c>
      <c r="BE1348">
        <v>0</v>
      </c>
      <c r="BF1348">
        <v>0</v>
      </c>
      <c r="BG1348">
        <v>0</v>
      </c>
      <c r="BH1348">
        <v>21</v>
      </c>
      <c r="BI1348">
        <v>1</v>
      </c>
      <c r="BJ1348">
        <v>21.6</v>
      </c>
      <c r="BK1348">
        <v>0</v>
      </c>
    </row>
    <row r="1349" spans="1:63" x14ac:dyDescent="0.25">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18.100000000000001</v>
      </c>
      <c r="Q1349">
        <v>0</v>
      </c>
      <c r="R1349">
        <v>0</v>
      </c>
      <c r="S1349">
        <v>0</v>
      </c>
      <c r="T1349">
        <v>0</v>
      </c>
      <c r="U1349">
        <v>0</v>
      </c>
      <c r="V1349">
        <v>1</v>
      </c>
      <c r="W1349">
        <v>0</v>
      </c>
      <c r="X1349">
        <v>0</v>
      </c>
      <c r="Y1349">
        <v>0</v>
      </c>
      <c r="Z1349">
        <v>0</v>
      </c>
      <c r="AA1349">
        <v>0</v>
      </c>
      <c r="AB1349">
        <v>0</v>
      </c>
      <c r="AC1349">
        <v>1</v>
      </c>
      <c r="AD1349">
        <v>0</v>
      </c>
      <c r="AE1349">
        <v>0</v>
      </c>
      <c r="AF1349">
        <v>0</v>
      </c>
      <c r="AG1349">
        <v>0</v>
      </c>
      <c r="AH1349">
        <v>0</v>
      </c>
      <c r="AI1349">
        <v>1</v>
      </c>
      <c r="AJ1349">
        <v>0</v>
      </c>
      <c r="AK1349">
        <v>0</v>
      </c>
      <c r="AL1349">
        <v>0</v>
      </c>
      <c r="AM1349">
        <v>0</v>
      </c>
      <c r="AN1349">
        <v>0</v>
      </c>
      <c r="AO1349">
        <v>0</v>
      </c>
      <c r="AP1349">
        <v>1</v>
      </c>
      <c r="AQ1349">
        <v>0</v>
      </c>
      <c r="AR1349">
        <v>0</v>
      </c>
      <c r="AS1349">
        <v>0</v>
      </c>
      <c r="AT1349">
        <v>0</v>
      </c>
      <c r="AU1349">
        <v>0</v>
      </c>
      <c r="AV1349">
        <v>1</v>
      </c>
      <c r="AW1349">
        <v>0</v>
      </c>
      <c r="AX1349">
        <v>0</v>
      </c>
      <c r="AY1349">
        <v>0</v>
      </c>
      <c r="AZ1349">
        <v>0</v>
      </c>
      <c r="BA1349">
        <v>0</v>
      </c>
      <c r="BB1349">
        <v>0</v>
      </c>
      <c r="BC1349">
        <v>1</v>
      </c>
      <c r="BD1349">
        <v>18.2</v>
      </c>
      <c r="BE1349">
        <v>0</v>
      </c>
      <c r="BF1349">
        <v>0</v>
      </c>
      <c r="BG1349">
        <v>0</v>
      </c>
      <c r="BH1349">
        <v>0</v>
      </c>
      <c r="BI1349">
        <v>1</v>
      </c>
      <c r="BJ1349">
        <v>0</v>
      </c>
      <c r="BK1349">
        <v>0</v>
      </c>
    </row>
    <row r="1350" spans="1:63" x14ac:dyDescent="0.25">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1</v>
      </c>
      <c r="Q1350">
        <v>0</v>
      </c>
      <c r="R1350">
        <v>0</v>
      </c>
      <c r="S1350">
        <v>0</v>
      </c>
      <c r="T1350">
        <v>0</v>
      </c>
      <c r="U1350">
        <v>0</v>
      </c>
      <c r="V1350">
        <v>1</v>
      </c>
      <c r="W1350">
        <v>0</v>
      </c>
      <c r="X1350">
        <v>0</v>
      </c>
      <c r="Y1350">
        <v>0</v>
      </c>
      <c r="Z1350">
        <v>0</v>
      </c>
      <c r="AA1350">
        <v>0</v>
      </c>
      <c r="AB1350">
        <v>0</v>
      </c>
      <c r="AC1350">
        <v>1</v>
      </c>
      <c r="AD1350">
        <v>0</v>
      </c>
      <c r="AE1350">
        <v>0</v>
      </c>
      <c r="AF1350">
        <v>0</v>
      </c>
      <c r="AG1350">
        <v>0</v>
      </c>
      <c r="AH1350">
        <v>0</v>
      </c>
      <c r="AI1350">
        <v>1</v>
      </c>
      <c r="AJ1350">
        <v>0</v>
      </c>
      <c r="AK1350">
        <v>0</v>
      </c>
      <c r="AL1350">
        <v>0</v>
      </c>
      <c r="AM1350">
        <v>0</v>
      </c>
      <c r="AN1350">
        <v>0</v>
      </c>
      <c r="AO1350">
        <v>0</v>
      </c>
      <c r="AP1350">
        <v>1</v>
      </c>
      <c r="AQ1350">
        <v>0</v>
      </c>
      <c r="AR1350">
        <v>0</v>
      </c>
      <c r="AS1350">
        <v>0</v>
      </c>
      <c r="AT1350">
        <v>0</v>
      </c>
      <c r="AU1350">
        <v>0</v>
      </c>
      <c r="AV1350">
        <v>1</v>
      </c>
      <c r="AW1350">
        <v>0</v>
      </c>
      <c r="AX1350">
        <v>0</v>
      </c>
      <c r="AY1350">
        <v>0</v>
      </c>
      <c r="AZ1350">
        <v>0</v>
      </c>
      <c r="BA1350">
        <v>0</v>
      </c>
      <c r="BB1350">
        <v>0</v>
      </c>
      <c r="BC1350">
        <v>1</v>
      </c>
      <c r="BD1350">
        <v>0</v>
      </c>
      <c r="BE1350">
        <v>0</v>
      </c>
      <c r="BF1350">
        <v>0</v>
      </c>
      <c r="BG1350">
        <v>0</v>
      </c>
      <c r="BH1350">
        <v>0</v>
      </c>
      <c r="BI1350">
        <v>1</v>
      </c>
      <c r="BJ1350">
        <v>0</v>
      </c>
      <c r="BK1350">
        <v>0</v>
      </c>
    </row>
    <row r="1351" spans="1:63" x14ac:dyDescent="0.25">
      <c r="A1351">
        <v>16</v>
      </c>
      <c r="B1351" s="1">
        <v>16205</v>
      </c>
      <c r="C1351" t="s">
        <v>789</v>
      </c>
      <c r="D1351" t="s">
        <v>2063</v>
      </c>
      <c r="E1351">
        <v>2</v>
      </c>
      <c r="F1351" t="s">
        <v>13769</v>
      </c>
      <c r="G1351">
        <v>220104005</v>
      </c>
      <c r="H1351">
        <v>220104</v>
      </c>
      <c r="I1351" t="s">
        <v>13768</v>
      </c>
      <c r="J1351" t="s">
        <v>10393</v>
      </c>
      <c r="K1351">
        <v>2</v>
      </c>
      <c r="L1351">
        <v>57.7</v>
      </c>
      <c r="M1351">
        <v>0</v>
      </c>
      <c r="N1351">
        <v>0</v>
      </c>
      <c r="O1351">
        <v>0</v>
      </c>
      <c r="P1351">
        <v>1</v>
      </c>
      <c r="Q1351">
        <v>0</v>
      </c>
      <c r="R1351">
        <v>0</v>
      </c>
      <c r="S1351">
        <v>0</v>
      </c>
      <c r="T1351">
        <v>0</v>
      </c>
      <c r="U1351">
        <v>0</v>
      </c>
      <c r="V1351">
        <v>1</v>
      </c>
      <c r="W1351">
        <v>0</v>
      </c>
      <c r="X1351">
        <v>0</v>
      </c>
      <c r="Y1351">
        <v>0</v>
      </c>
      <c r="Z1351">
        <v>0</v>
      </c>
      <c r="AA1351">
        <v>0</v>
      </c>
      <c r="AB1351">
        <v>0</v>
      </c>
      <c r="AC1351">
        <v>1</v>
      </c>
      <c r="AD1351">
        <v>39.6</v>
      </c>
      <c r="AE1351">
        <v>0</v>
      </c>
      <c r="AF1351">
        <v>0</v>
      </c>
      <c r="AG1351">
        <v>0</v>
      </c>
      <c r="AH1351">
        <v>21.6</v>
      </c>
      <c r="AI1351">
        <v>1</v>
      </c>
      <c r="AJ1351">
        <v>0</v>
      </c>
      <c r="AK1351">
        <v>20.2</v>
      </c>
      <c r="AL1351">
        <v>0</v>
      </c>
      <c r="AM1351">
        <v>19.399999999999999</v>
      </c>
      <c r="AN1351">
        <v>0</v>
      </c>
      <c r="AO1351">
        <v>0</v>
      </c>
      <c r="AP1351">
        <v>1</v>
      </c>
      <c r="AQ1351">
        <v>0</v>
      </c>
      <c r="AR1351">
        <v>0</v>
      </c>
      <c r="AS1351">
        <v>0</v>
      </c>
      <c r="AT1351">
        <v>0</v>
      </c>
      <c r="AU1351">
        <v>0</v>
      </c>
      <c r="AV1351">
        <v>1</v>
      </c>
      <c r="AW1351">
        <v>0</v>
      </c>
      <c r="AX1351">
        <v>20.2</v>
      </c>
      <c r="AY1351">
        <v>19.2</v>
      </c>
      <c r="AZ1351">
        <v>0</v>
      </c>
      <c r="BA1351">
        <v>39</v>
      </c>
      <c r="BB1351">
        <v>0</v>
      </c>
      <c r="BC1351">
        <v>1</v>
      </c>
      <c r="BD1351">
        <v>0</v>
      </c>
      <c r="BE1351">
        <v>0</v>
      </c>
      <c r="BF1351">
        <v>0</v>
      </c>
      <c r="BG1351">
        <v>0</v>
      </c>
      <c r="BH1351">
        <v>0</v>
      </c>
      <c r="BI1351">
        <v>1</v>
      </c>
      <c r="BJ1351">
        <v>0</v>
      </c>
      <c r="BK1351">
        <v>0</v>
      </c>
    </row>
    <row r="1352" spans="1:63" x14ac:dyDescent="0.25">
      <c r="A1352">
        <v>16</v>
      </c>
      <c r="B1352" s="1">
        <v>16205</v>
      </c>
      <c r="C1352" t="s">
        <v>789</v>
      </c>
      <c r="D1352" t="s">
        <v>2063</v>
      </c>
      <c r="E1352">
        <v>3</v>
      </c>
      <c r="F1352" t="s">
        <v>13367</v>
      </c>
      <c r="G1352">
        <v>220104005</v>
      </c>
      <c r="H1352">
        <v>220104</v>
      </c>
      <c r="I1352" t="s">
        <v>13768</v>
      </c>
      <c r="J1352" t="s">
        <v>10393</v>
      </c>
      <c r="K1352">
        <v>3</v>
      </c>
      <c r="L1352">
        <v>57.7</v>
      </c>
      <c r="M1352">
        <v>0</v>
      </c>
      <c r="N1352">
        <v>0</v>
      </c>
      <c r="O1352">
        <v>0</v>
      </c>
      <c r="P1352">
        <v>1</v>
      </c>
      <c r="Q1352">
        <v>0</v>
      </c>
      <c r="R1352">
        <v>0</v>
      </c>
      <c r="S1352">
        <v>0</v>
      </c>
      <c r="T1352">
        <v>0</v>
      </c>
      <c r="U1352">
        <v>0</v>
      </c>
      <c r="V1352">
        <v>1</v>
      </c>
      <c r="W1352">
        <v>0</v>
      </c>
      <c r="X1352">
        <v>0</v>
      </c>
      <c r="Y1352">
        <v>0</v>
      </c>
      <c r="Z1352">
        <v>0</v>
      </c>
      <c r="AA1352">
        <v>0</v>
      </c>
      <c r="AB1352">
        <v>0</v>
      </c>
      <c r="AC1352">
        <v>1</v>
      </c>
      <c r="AD1352">
        <v>39.6</v>
      </c>
      <c r="AE1352">
        <v>0</v>
      </c>
      <c r="AF1352">
        <v>0</v>
      </c>
      <c r="AG1352">
        <v>0</v>
      </c>
      <c r="AH1352">
        <v>21.6</v>
      </c>
      <c r="AI1352">
        <v>1</v>
      </c>
      <c r="AJ1352">
        <v>0</v>
      </c>
      <c r="AK1352">
        <v>20.2</v>
      </c>
      <c r="AL1352">
        <v>0</v>
      </c>
      <c r="AM1352">
        <v>19.399999999999999</v>
      </c>
      <c r="AN1352">
        <v>0</v>
      </c>
      <c r="AO1352">
        <v>0</v>
      </c>
      <c r="AP1352">
        <v>1</v>
      </c>
      <c r="AQ1352">
        <v>0</v>
      </c>
      <c r="AR1352">
        <v>0</v>
      </c>
      <c r="AS1352">
        <v>0</v>
      </c>
      <c r="AT1352">
        <v>0</v>
      </c>
      <c r="AU1352">
        <v>0</v>
      </c>
      <c r="AV1352">
        <v>1</v>
      </c>
      <c r="AW1352">
        <v>0</v>
      </c>
      <c r="AX1352">
        <v>20.2</v>
      </c>
      <c r="AY1352">
        <v>19.2</v>
      </c>
      <c r="AZ1352">
        <v>0</v>
      </c>
      <c r="BA1352">
        <v>39</v>
      </c>
      <c r="BB1352">
        <v>0</v>
      </c>
      <c r="BC1352">
        <v>1</v>
      </c>
      <c r="BD1352">
        <v>0</v>
      </c>
      <c r="BE1352">
        <v>0</v>
      </c>
      <c r="BF1352">
        <v>0</v>
      </c>
      <c r="BG1352">
        <v>0</v>
      </c>
      <c r="BH1352">
        <v>0</v>
      </c>
      <c r="BI1352">
        <v>1</v>
      </c>
      <c r="BJ1352">
        <v>0</v>
      </c>
      <c r="BK1352">
        <v>0</v>
      </c>
    </row>
    <row r="1353" spans="1:63" x14ac:dyDescent="0.25">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1</v>
      </c>
      <c r="Q1353">
        <v>0</v>
      </c>
      <c r="R1353">
        <v>0</v>
      </c>
      <c r="S1353">
        <v>0</v>
      </c>
      <c r="T1353">
        <v>0</v>
      </c>
      <c r="U1353">
        <v>0</v>
      </c>
      <c r="V1353">
        <v>1</v>
      </c>
      <c r="W1353">
        <v>0</v>
      </c>
      <c r="X1353">
        <v>0</v>
      </c>
      <c r="Y1353">
        <v>0</v>
      </c>
      <c r="Z1353">
        <v>0</v>
      </c>
      <c r="AA1353">
        <v>0</v>
      </c>
      <c r="AB1353">
        <v>0</v>
      </c>
      <c r="AC1353">
        <v>1</v>
      </c>
      <c r="AD1353">
        <v>0</v>
      </c>
      <c r="AE1353">
        <v>0</v>
      </c>
      <c r="AF1353">
        <v>0</v>
      </c>
      <c r="AG1353">
        <v>0</v>
      </c>
      <c r="AH1353">
        <v>0</v>
      </c>
      <c r="AI1353">
        <v>1</v>
      </c>
      <c r="AJ1353">
        <v>0</v>
      </c>
      <c r="AK1353">
        <v>0</v>
      </c>
      <c r="AL1353">
        <v>0</v>
      </c>
      <c r="AM1353">
        <v>0</v>
      </c>
      <c r="AN1353">
        <v>0</v>
      </c>
      <c r="AO1353">
        <v>0</v>
      </c>
      <c r="AP1353">
        <v>1</v>
      </c>
      <c r="AQ1353">
        <v>0</v>
      </c>
      <c r="AR1353">
        <v>0</v>
      </c>
      <c r="AS1353">
        <v>0</v>
      </c>
      <c r="AT1353">
        <v>0</v>
      </c>
      <c r="AU1353">
        <v>0</v>
      </c>
      <c r="AV1353">
        <v>1</v>
      </c>
      <c r="AW1353">
        <v>0</v>
      </c>
      <c r="AX1353">
        <v>0</v>
      </c>
      <c r="AY1353">
        <v>0</v>
      </c>
      <c r="AZ1353">
        <v>0</v>
      </c>
      <c r="BA1353">
        <v>0</v>
      </c>
      <c r="BB1353">
        <v>0</v>
      </c>
      <c r="BC1353">
        <v>1</v>
      </c>
      <c r="BD1353">
        <v>0</v>
      </c>
      <c r="BE1353">
        <v>0</v>
      </c>
      <c r="BF1353">
        <v>0</v>
      </c>
      <c r="BG1353">
        <v>0</v>
      </c>
      <c r="BH1353">
        <v>0</v>
      </c>
      <c r="BI1353">
        <v>1</v>
      </c>
      <c r="BJ1353">
        <v>0</v>
      </c>
      <c r="BK1353">
        <v>0</v>
      </c>
    </row>
    <row r="1354" spans="1:63" x14ac:dyDescent="0.25">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1</v>
      </c>
      <c r="Q1354">
        <v>0</v>
      </c>
      <c r="R1354">
        <v>0</v>
      </c>
      <c r="S1354">
        <v>0</v>
      </c>
      <c r="T1354">
        <v>0</v>
      </c>
      <c r="U1354">
        <v>0</v>
      </c>
      <c r="V1354">
        <v>1</v>
      </c>
      <c r="W1354">
        <v>0</v>
      </c>
      <c r="X1354">
        <v>0</v>
      </c>
      <c r="Y1354">
        <v>0</v>
      </c>
      <c r="Z1354">
        <v>0</v>
      </c>
      <c r="AA1354">
        <v>0</v>
      </c>
      <c r="AB1354">
        <v>0</v>
      </c>
      <c r="AC1354">
        <v>1</v>
      </c>
      <c r="AD1354">
        <v>0</v>
      </c>
      <c r="AE1354">
        <v>0</v>
      </c>
      <c r="AF1354">
        <v>0</v>
      </c>
      <c r="AG1354">
        <v>0</v>
      </c>
      <c r="AH1354">
        <v>0</v>
      </c>
      <c r="AI1354">
        <v>1</v>
      </c>
      <c r="AJ1354">
        <v>0</v>
      </c>
      <c r="AK1354">
        <v>0</v>
      </c>
      <c r="AL1354">
        <v>0</v>
      </c>
      <c r="AM1354">
        <v>0</v>
      </c>
      <c r="AN1354">
        <v>0</v>
      </c>
      <c r="AO1354">
        <v>0</v>
      </c>
      <c r="AP1354">
        <v>1</v>
      </c>
      <c r="AQ1354">
        <v>16.399999999999999</v>
      </c>
      <c r="AR1354">
        <v>0</v>
      </c>
      <c r="AS1354">
        <v>0</v>
      </c>
      <c r="AT1354">
        <v>0</v>
      </c>
      <c r="AU1354">
        <v>0</v>
      </c>
      <c r="AV1354">
        <v>1</v>
      </c>
      <c r="AW1354">
        <v>0</v>
      </c>
      <c r="AX1354">
        <v>0</v>
      </c>
      <c r="AY1354">
        <v>0</v>
      </c>
      <c r="AZ1354">
        <v>0</v>
      </c>
      <c r="BA1354">
        <v>0</v>
      </c>
      <c r="BB1354">
        <v>0</v>
      </c>
      <c r="BC1354">
        <v>1</v>
      </c>
      <c r="BD1354">
        <v>0</v>
      </c>
      <c r="BE1354">
        <v>0</v>
      </c>
      <c r="BF1354">
        <v>0</v>
      </c>
      <c r="BG1354">
        <v>0</v>
      </c>
      <c r="BH1354">
        <v>0</v>
      </c>
      <c r="BI1354">
        <v>1</v>
      </c>
      <c r="BJ1354">
        <v>0</v>
      </c>
      <c r="BK1354">
        <v>0</v>
      </c>
    </row>
    <row r="1355" spans="1:63" x14ac:dyDescent="0.25">
      <c r="A1355">
        <v>16</v>
      </c>
      <c r="B1355" s="1">
        <v>16206</v>
      </c>
      <c r="C1355" t="s">
        <v>789</v>
      </c>
      <c r="D1355" t="s">
        <v>2066</v>
      </c>
      <c r="E1355">
        <v>2</v>
      </c>
      <c r="F1355" t="s">
        <v>13769</v>
      </c>
      <c r="G1355">
        <v>220104005</v>
      </c>
      <c r="H1355">
        <v>220104</v>
      </c>
      <c r="I1355" t="s">
        <v>13768</v>
      </c>
      <c r="J1355" t="s">
        <v>10393</v>
      </c>
      <c r="K1355">
        <v>2</v>
      </c>
      <c r="L1355">
        <v>0</v>
      </c>
      <c r="M1355">
        <v>16.7</v>
      </c>
      <c r="N1355">
        <v>0</v>
      </c>
      <c r="O1355">
        <v>0</v>
      </c>
      <c r="P1355">
        <v>16.5</v>
      </c>
      <c r="Q1355">
        <v>0</v>
      </c>
      <c r="R1355">
        <v>0</v>
      </c>
      <c r="S1355">
        <v>0</v>
      </c>
      <c r="T1355">
        <v>0</v>
      </c>
      <c r="U1355">
        <v>0</v>
      </c>
      <c r="V1355">
        <v>1</v>
      </c>
      <c r="W1355">
        <v>0</v>
      </c>
      <c r="X1355">
        <v>0</v>
      </c>
      <c r="Y1355">
        <v>16.8</v>
      </c>
      <c r="Z1355">
        <v>0</v>
      </c>
      <c r="AA1355">
        <v>0</v>
      </c>
      <c r="AB1355">
        <v>0</v>
      </c>
      <c r="AC1355">
        <v>1</v>
      </c>
      <c r="AD1355">
        <v>0</v>
      </c>
      <c r="AE1355">
        <v>0</v>
      </c>
      <c r="AF1355">
        <v>0</v>
      </c>
      <c r="AG1355">
        <v>0</v>
      </c>
      <c r="AH1355">
        <v>0</v>
      </c>
      <c r="AI1355">
        <v>1</v>
      </c>
      <c r="AJ1355">
        <v>0</v>
      </c>
      <c r="AK1355">
        <v>0</v>
      </c>
      <c r="AL1355">
        <v>16.8</v>
      </c>
      <c r="AM1355">
        <v>0</v>
      </c>
      <c r="AN1355">
        <v>16.600000000000001</v>
      </c>
      <c r="AO1355">
        <v>16.5</v>
      </c>
      <c r="AP1355">
        <v>1</v>
      </c>
      <c r="AQ1355">
        <v>16.399999999999999</v>
      </c>
      <c r="AR1355">
        <v>0</v>
      </c>
      <c r="AS1355">
        <v>22.2</v>
      </c>
      <c r="AT1355">
        <v>0</v>
      </c>
      <c r="AU1355">
        <v>22.9</v>
      </c>
      <c r="AV1355">
        <v>1</v>
      </c>
      <c r="AW1355">
        <v>23.8</v>
      </c>
      <c r="AX1355">
        <v>0</v>
      </c>
      <c r="AY1355">
        <v>16.8</v>
      </c>
      <c r="AZ1355">
        <v>0</v>
      </c>
      <c r="BA1355">
        <v>0</v>
      </c>
      <c r="BB1355">
        <v>0</v>
      </c>
      <c r="BC1355">
        <v>1</v>
      </c>
      <c r="BD1355">
        <v>16.399999999999999</v>
      </c>
      <c r="BE1355">
        <v>43.7</v>
      </c>
      <c r="BF1355">
        <v>0</v>
      </c>
      <c r="BG1355">
        <v>0</v>
      </c>
      <c r="BH1355">
        <v>0</v>
      </c>
      <c r="BI1355">
        <v>1</v>
      </c>
      <c r="BJ1355">
        <v>0</v>
      </c>
      <c r="BK1355">
        <v>0</v>
      </c>
    </row>
    <row r="1356" spans="1:63" x14ac:dyDescent="0.25">
      <c r="A1356">
        <v>16</v>
      </c>
      <c r="B1356" s="1">
        <v>16206</v>
      </c>
      <c r="C1356" t="s">
        <v>789</v>
      </c>
      <c r="D1356" t="s">
        <v>2066</v>
      </c>
      <c r="E1356">
        <v>3</v>
      </c>
      <c r="F1356" t="s">
        <v>13367</v>
      </c>
      <c r="G1356">
        <v>220104005</v>
      </c>
      <c r="H1356">
        <v>220104</v>
      </c>
      <c r="I1356" t="s">
        <v>13768</v>
      </c>
      <c r="J1356" t="s">
        <v>10393</v>
      </c>
      <c r="K1356">
        <v>3</v>
      </c>
      <c r="L1356">
        <v>0</v>
      </c>
      <c r="M1356">
        <v>16.7</v>
      </c>
      <c r="N1356">
        <v>0</v>
      </c>
      <c r="O1356">
        <v>0</v>
      </c>
      <c r="P1356">
        <v>16.5</v>
      </c>
      <c r="Q1356">
        <v>0</v>
      </c>
      <c r="R1356">
        <v>0</v>
      </c>
      <c r="S1356">
        <v>0</v>
      </c>
      <c r="T1356">
        <v>0</v>
      </c>
      <c r="U1356">
        <v>0</v>
      </c>
      <c r="V1356">
        <v>1</v>
      </c>
      <c r="W1356">
        <v>0</v>
      </c>
      <c r="X1356">
        <v>0</v>
      </c>
      <c r="Y1356">
        <v>16.8</v>
      </c>
      <c r="Z1356">
        <v>0</v>
      </c>
      <c r="AA1356">
        <v>0</v>
      </c>
      <c r="AB1356">
        <v>0</v>
      </c>
      <c r="AC1356">
        <v>1</v>
      </c>
      <c r="AD1356">
        <v>0</v>
      </c>
      <c r="AE1356">
        <v>0</v>
      </c>
      <c r="AF1356">
        <v>0</v>
      </c>
      <c r="AG1356">
        <v>0</v>
      </c>
      <c r="AH1356">
        <v>0</v>
      </c>
      <c r="AI1356">
        <v>1</v>
      </c>
      <c r="AJ1356">
        <v>0</v>
      </c>
      <c r="AK1356">
        <v>0</v>
      </c>
      <c r="AL1356">
        <v>16.8</v>
      </c>
      <c r="AM1356">
        <v>0</v>
      </c>
      <c r="AN1356">
        <v>16.600000000000001</v>
      </c>
      <c r="AO1356">
        <v>16.5</v>
      </c>
      <c r="AP1356">
        <v>1</v>
      </c>
      <c r="AQ1356">
        <v>0</v>
      </c>
      <c r="AR1356">
        <v>0</v>
      </c>
      <c r="AS1356">
        <v>22.2</v>
      </c>
      <c r="AT1356">
        <v>0</v>
      </c>
      <c r="AU1356">
        <v>22.9</v>
      </c>
      <c r="AV1356">
        <v>1</v>
      </c>
      <c r="AW1356">
        <v>23.8</v>
      </c>
      <c r="AX1356">
        <v>0</v>
      </c>
      <c r="AY1356">
        <v>16.8</v>
      </c>
      <c r="AZ1356">
        <v>0</v>
      </c>
      <c r="BA1356">
        <v>0</v>
      </c>
      <c r="BB1356">
        <v>0</v>
      </c>
      <c r="BC1356">
        <v>1</v>
      </c>
      <c r="BD1356">
        <v>16.399999999999999</v>
      </c>
      <c r="BE1356">
        <v>43.7</v>
      </c>
      <c r="BF1356">
        <v>0</v>
      </c>
      <c r="BG1356">
        <v>0</v>
      </c>
      <c r="BH1356">
        <v>0</v>
      </c>
      <c r="BI1356">
        <v>1</v>
      </c>
      <c r="BJ1356">
        <v>0</v>
      </c>
      <c r="BK1356">
        <v>0</v>
      </c>
    </row>
    <row r="1357" spans="1:63" x14ac:dyDescent="0.25">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1</v>
      </c>
      <c r="Q1357">
        <v>0</v>
      </c>
      <c r="R1357">
        <v>0</v>
      </c>
      <c r="S1357">
        <v>0</v>
      </c>
      <c r="T1357">
        <v>0</v>
      </c>
      <c r="U1357">
        <v>0</v>
      </c>
      <c r="V1357">
        <v>1</v>
      </c>
      <c r="W1357">
        <v>0</v>
      </c>
      <c r="X1357">
        <v>0</v>
      </c>
      <c r="Y1357">
        <v>0</v>
      </c>
      <c r="Z1357">
        <v>0</v>
      </c>
      <c r="AA1357">
        <v>0</v>
      </c>
      <c r="AB1357">
        <v>0</v>
      </c>
      <c r="AC1357">
        <v>1</v>
      </c>
      <c r="AD1357">
        <v>0</v>
      </c>
      <c r="AE1357">
        <v>0</v>
      </c>
      <c r="AF1357">
        <v>0</v>
      </c>
      <c r="AG1357">
        <v>0</v>
      </c>
      <c r="AH1357">
        <v>0</v>
      </c>
      <c r="AI1357">
        <v>1</v>
      </c>
      <c r="AJ1357">
        <v>0</v>
      </c>
      <c r="AK1357">
        <v>0</v>
      </c>
      <c r="AL1357">
        <v>0</v>
      </c>
      <c r="AM1357">
        <v>0</v>
      </c>
      <c r="AN1357">
        <v>0</v>
      </c>
      <c r="AO1357">
        <v>0</v>
      </c>
      <c r="AP1357">
        <v>1</v>
      </c>
      <c r="AQ1357">
        <v>16.399999999999999</v>
      </c>
      <c r="AR1357">
        <v>0</v>
      </c>
      <c r="AS1357">
        <v>0</v>
      </c>
      <c r="AT1357">
        <v>0</v>
      </c>
      <c r="AU1357">
        <v>0</v>
      </c>
      <c r="AV1357">
        <v>1</v>
      </c>
      <c r="AW1357">
        <v>0</v>
      </c>
      <c r="AX1357">
        <v>0</v>
      </c>
      <c r="AY1357">
        <v>0</v>
      </c>
      <c r="AZ1357">
        <v>0</v>
      </c>
      <c r="BA1357">
        <v>0</v>
      </c>
      <c r="BB1357">
        <v>0</v>
      </c>
      <c r="BC1357">
        <v>1</v>
      </c>
      <c r="BD1357">
        <v>0</v>
      </c>
      <c r="BE1357">
        <v>0</v>
      </c>
      <c r="BF1357">
        <v>0</v>
      </c>
      <c r="BG1357">
        <v>0</v>
      </c>
      <c r="BH1357">
        <v>0</v>
      </c>
      <c r="BI1357">
        <v>1</v>
      </c>
      <c r="BJ1357">
        <v>0</v>
      </c>
      <c r="BK1357">
        <v>0</v>
      </c>
    </row>
    <row r="1358" spans="1:63" x14ac:dyDescent="0.25">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18.2</v>
      </c>
      <c r="Q1358">
        <v>0</v>
      </c>
      <c r="R1358">
        <v>0</v>
      </c>
      <c r="S1358">
        <v>0</v>
      </c>
      <c r="T1358">
        <v>0</v>
      </c>
      <c r="U1358">
        <v>0</v>
      </c>
      <c r="V1358">
        <v>1</v>
      </c>
      <c r="W1358">
        <v>0</v>
      </c>
      <c r="X1358">
        <v>0</v>
      </c>
      <c r="Y1358">
        <v>0</v>
      </c>
      <c r="Z1358">
        <v>0</v>
      </c>
      <c r="AA1358">
        <v>0</v>
      </c>
      <c r="AB1358">
        <v>0</v>
      </c>
      <c r="AC1358">
        <v>1</v>
      </c>
      <c r="AD1358">
        <v>0</v>
      </c>
      <c r="AE1358">
        <v>0</v>
      </c>
      <c r="AF1358">
        <v>0</v>
      </c>
      <c r="AG1358">
        <v>0</v>
      </c>
      <c r="AH1358">
        <v>0</v>
      </c>
      <c r="AI1358">
        <v>1</v>
      </c>
      <c r="AJ1358">
        <v>0</v>
      </c>
      <c r="AK1358">
        <v>0</v>
      </c>
      <c r="AL1358">
        <v>0</v>
      </c>
      <c r="AM1358">
        <v>0</v>
      </c>
      <c r="AN1358">
        <v>18.399999999999999</v>
      </c>
      <c r="AO1358">
        <v>0</v>
      </c>
      <c r="AP1358">
        <v>1</v>
      </c>
      <c r="AQ1358">
        <v>0</v>
      </c>
      <c r="AR1358">
        <v>0</v>
      </c>
      <c r="AS1358">
        <v>0</v>
      </c>
      <c r="AT1358">
        <v>0</v>
      </c>
      <c r="AU1358">
        <v>0</v>
      </c>
      <c r="AV1358">
        <v>1</v>
      </c>
      <c r="AW1358">
        <v>0</v>
      </c>
      <c r="AX1358">
        <v>0</v>
      </c>
      <c r="AY1358">
        <v>0</v>
      </c>
      <c r="AZ1358">
        <v>0</v>
      </c>
      <c r="BA1358">
        <v>0</v>
      </c>
      <c r="BB1358">
        <v>0</v>
      </c>
      <c r="BC1358">
        <v>18.2</v>
      </c>
      <c r="BD1358">
        <v>0</v>
      </c>
      <c r="BE1358">
        <v>0</v>
      </c>
      <c r="BF1358">
        <v>0</v>
      </c>
      <c r="BG1358">
        <v>0</v>
      </c>
      <c r="BH1358">
        <v>0</v>
      </c>
      <c r="BI1358">
        <v>1</v>
      </c>
      <c r="BJ1358">
        <v>0</v>
      </c>
      <c r="BK1358">
        <v>0</v>
      </c>
    </row>
    <row r="1359" spans="1:63" x14ac:dyDescent="0.25">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18.2</v>
      </c>
      <c r="Q1359">
        <v>18.2</v>
      </c>
      <c r="R1359">
        <v>0</v>
      </c>
      <c r="S1359">
        <v>0</v>
      </c>
      <c r="T1359">
        <v>0</v>
      </c>
      <c r="U1359">
        <v>0</v>
      </c>
      <c r="V1359">
        <v>1</v>
      </c>
      <c r="W1359">
        <v>0</v>
      </c>
      <c r="X1359">
        <v>0</v>
      </c>
      <c r="Y1359">
        <v>0</v>
      </c>
      <c r="Z1359">
        <v>18.5</v>
      </c>
      <c r="AA1359">
        <v>36.799999999999997</v>
      </c>
      <c r="AB1359">
        <v>0</v>
      </c>
      <c r="AC1359">
        <v>18.2</v>
      </c>
      <c r="AD1359">
        <v>0</v>
      </c>
      <c r="AE1359">
        <v>0</v>
      </c>
      <c r="AF1359">
        <v>21</v>
      </c>
      <c r="AG1359">
        <v>0</v>
      </c>
      <c r="AH1359">
        <v>0</v>
      </c>
      <c r="AI1359">
        <v>1</v>
      </c>
      <c r="AJ1359">
        <v>0</v>
      </c>
      <c r="AK1359">
        <v>0</v>
      </c>
      <c r="AL1359">
        <v>0</v>
      </c>
      <c r="AM1359">
        <v>0</v>
      </c>
      <c r="AN1359">
        <v>18.399999999999999</v>
      </c>
      <c r="AO1359">
        <v>18.3</v>
      </c>
      <c r="AP1359">
        <v>1</v>
      </c>
      <c r="AQ1359">
        <v>0</v>
      </c>
      <c r="AR1359">
        <v>0</v>
      </c>
      <c r="AS1359">
        <v>0</v>
      </c>
      <c r="AT1359">
        <v>21.2</v>
      </c>
      <c r="AU1359">
        <v>42.9</v>
      </c>
      <c r="AV1359">
        <v>1</v>
      </c>
      <c r="AW1359">
        <v>0</v>
      </c>
      <c r="AX1359">
        <v>0</v>
      </c>
      <c r="AY1359">
        <v>0</v>
      </c>
      <c r="AZ1359">
        <v>18.5</v>
      </c>
      <c r="BA1359">
        <v>0</v>
      </c>
      <c r="BB1359">
        <v>0</v>
      </c>
      <c r="BC1359">
        <v>36.5</v>
      </c>
      <c r="BD1359">
        <v>0</v>
      </c>
      <c r="BE1359">
        <v>0</v>
      </c>
      <c r="BF1359">
        <v>21.1</v>
      </c>
      <c r="BG1359">
        <v>0</v>
      </c>
      <c r="BH1359">
        <v>0</v>
      </c>
      <c r="BI1359">
        <v>1</v>
      </c>
      <c r="BJ1359">
        <v>0</v>
      </c>
      <c r="BK1359">
        <v>0</v>
      </c>
    </row>
    <row r="1360" spans="1:63" x14ac:dyDescent="0.25">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1</v>
      </c>
      <c r="Q1360">
        <v>18.2</v>
      </c>
      <c r="R1360">
        <v>0</v>
      </c>
      <c r="S1360">
        <v>0</v>
      </c>
      <c r="T1360">
        <v>0</v>
      </c>
      <c r="U1360">
        <v>0</v>
      </c>
      <c r="V1360">
        <v>1</v>
      </c>
      <c r="W1360">
        <v>0</v>
      </c>
      <c r="X1360">
        <v>0</v>
      </c>
      <c r="Y1360">
        <v>0</v>
      </c>
      <c r="Z1360">
        <v>18.5</v>
      </c>
      <c r="AA1360">
        <v>36.799999999999997</v>
      </c>
      <c r="AB1360">
        <v>0</v>
      </c>
      <c r="AC1360">
        <v>18.2</v>
      </c>
      <c r="AD1360">
        <v>0</v>
      </c>
      <c r="AE1360">
        <v>0</v>
      </c>
      <c r="AF1360">
        <v>21</v>
      </c>
      <c r="AG1360">
        <v>0</v>
      </c>
      <c r="AH1360">
        <v>0</v>
      </c>
      <c r="AI1360">
        <v>1</v>
      </c>
      <c r="AJ1360">
        <v>0</v>
      </c>
      <c r="AK1360">
        <v>0</v>
      </c>
      <c r="AL1360">
        <v>0</v>
      </c>
      <c r="AM1360">
        <v>0</v>
      </c>
      <c r="AN1360">
        <v>0</v>
      </c>
      <c r="AO1360">
        <v>18.3</v>
      </c>
      <c r="AP1360">
        <v>1</v>
      </c>
      <c r="AQ1360">
        <v>0</v>
      </c>
      <c r="AR1360">
        <v>0</v>
      </c>
      <c r="AS1360">
        <v>0</v>
      </c>
      <c r="AT1360">
        <v>21.2</v>
      </c>
      <c r="AU1360">
        <v>42.9</v>
      </c>
      <c r="AV1360">
        <v>1</v>
      </c>
      <c r="AW1360">
        <v>0</v>
      </c>
      <c r="AX1360">
        <v>0</v>
      </c>
      <c r="AY1360">
        <v>0</v>
      </c>
      <c r="AZ1360">
        <v>18.5</v>
      </c>
      <c r="BA1360">
        <v>0</v>
      </c>
      <c r="BB1360">
        <v>0</v>
      </c>
      <c r="BC1360">
        <v>18.2</v>
      </c>
      <c r="BD1360">
        <v>0</v>
      </c>
      <c r="BE1360">
        <v>0</v>
      </c>
      <c r="BF1360">
        <v>21.1</v>
      </c>
      <c r="BG1360">
        <v>0</v>
      </c>
      <c r="BH1360">
        <v>0</v>
      </c>
      <c r="BI1360">
        <v>1</v>
      </c>
      <c r="BJ1360">
        <v>0</v>
      </c>
      <c r="BK1360">
        <v>0</v>
      </c>
    </row>
    <row r="1361" spans="1:63" x14ac:dyDescent="0.25">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18.2</v>
      </c>
      <c r="Q1361">
        <v>0</v>
      </c>
      <c r="R1361">
        <v>0</v>
      </c>
      <c r="S1361">
        <v>0</v>
      </c>
      <c r="T1361">
        <v>0</v>
      </c>
      <c r="U1361">
        <v>0</v>
      </c>
      <c r="V1361">
        <v>1</v>
      </c>
      <c r="W1361">
        <v>0</v>
      </c>
      <c r="X1361">
        <v>0</v>
      </c>
      <c r="Y1361">
        <v>0</v>
      </c>
      <c r="Z1361">
        <v>0</v>
      </c>
      <c r="AA1361">
        <v>0</v>
      </c>
      <c r="AB1361">
        <v>0</v>
      </c>
      <c r="AC1361">
        <v>1</v>
      </c>
      <c r="AD1361">
        <v>0</v>
      </c>
      <c r="AE1361">
        <v>0</v>
      </c>
      <c r="AF1361">
        <v>0</v>
      </c>
      <c r="AG1361">
        <v>0</v>
      </c>
      <c r="AH1361">
        <v>0</v>
      </c>
      <c r="AI1361">
        <v>1</v>
      </c>
      <c r="AJ1361">
        <v>0</v>
      </c>
      <c r="AK1361">
        <v>0</v>
      </c>
      <c r="AL1361">
        <v>0</v>
      </c>
      <c r="AM1361">
        <v>0</v>
      </c>
      <c r="AN1361">
        <v>18.399999999999999</v>
      </c>
      <c r="AO1361">
        <v>0</v>
      </c>
      <c r="AP1361">
        <v>1</v>
      </c>
      <c r="AQ1361">
        <v>0</v>
      </c>
      <c r="AR1361">
        <v>0</v>
      </c>
      <c r="AS1361">
        <v>0</v>
      </c>
      <c r="AT1361">
        <v>0</v>
      </c>
      <c r="AU1361">
        <v>0</v>
      </c>
      <c r="AV1361">
        <v>1</v>
      </c>
      <c r="AW1361">
        <v>0</v>
      </c>
      <c r="AX1361">
        <v>0</v>
      </c>
      <c r="AY1361">
        <v>0</v>
      </c>
      <c r="AZ1361">
        <v>0</v>
      </c>
      <c r="BA1361">
        <v>0</v>
      </c>
      <c r="BB1361">
        <v>0</v>
      </c>
      <c r="BC1361">
        <v>18.2</v>
      </c>
      <c r="BD1361">
        <v>0</v>
      </c>
      <c r="BE1361">
        <v>0</v>
      </c>
      <c r="BF1361">
        <v>0</v>
      </c>
      <c r="BG1361">
        <v>0</v>
      </c>
      <c r="BH1361">
        <v>0</v>
      </c>
      <c r="BI1361">
        <v>1</v>
      </c>
      <c r="BJ1361">
        <v>0</v>
      </c>
      <c r="BK1361">
        <v>0</v>
      </c>
    </row>
    <row r="1362" spans="1:63" x14ac:dyDescent="0.25">
      <c r="A1362">
        <v>16</v>
      </c>
      <c r="B1362" s="1">
        <v>16301</v>
      </c>
      <c r="C1362" t="s">
        <v>789</v>
      </c>
      <c r="D1362" t="s">
        <v>2072</v>
      </c>
      <c r="E1362">
        <v>1</v>
      </c>
      <c r="F1362" t="s">
        <v>13767</v>
      </c>
      <c r="G1362">
        <v>220104005</v>
      </c>
      <c r="H1362">
        <v>220104</v>
      </c>
      <c r="I1362" t="s">
        <v>13768</v>
      </c>
      <c r="J1362" t="s">
        <v>10393</v>
      </c>
      <c r="K1362">
        <v>1</v>
      </c>
      <c r="L1362">
        <v>0</v>
      </c>
      <c r="M1362">
        <v>0</v>
      </c>
      <c r="N1362">
        <v>0</v>
      </c>
      <c r="O1362">
        <v>3.7</v>
      </c>
      <c r="P1362">
        <v>1.9</v>
      </c>
      <c r="Q1362">
        <v>0</v>
      </c>
      <c r="R1362">
        <v>0</v>
      </c>
      <c r="S1362">
        <v>0</v>
      </c>
      <c r="T1362">
        <v>0</v>
      </c>
      <c r="U1362">
        <v>0</v>
      </c>
      <c r="V1362">
        <v>1</v>
      </c>
      <c r="W1362">
        <v>1.8</v>
      </c>
      <c r="X1362">
        <v>0</v>
      </c>
      <c r="Y1362">
        <v>1.9</v>
      </c>
      <c r="Z1362">
        <v>0</v>
      </c>
      <c r="AA1362">
        <v>1.9</v>
      </c>
      <c r="AB1362">
        <v>1.9</v>
      </c>
      <c r="AC1362">
        <v>1</v>
      </c>
      <c r="AD1362">
        <v>1.8</v>
      </c>
      <c r="AE1362">
        <v>0</v>
      </c>
      <c r="AF1362">
        <v>0</v>
      </c>
      <c r="AG1362">
        <v>0</v>
      </c>
      <c r="AH1362">
        <v>3.6</v>
      </c>
      <c r="AI1362">
        <v>1</v>
      </c>
      <c r="AJ1362">
        <v>0</v>
      </c>
      <c r="AK1362">
        <v>0</v>
      </c>
      <c r="AL1362">
        <v>1.9</v>
      </c>
      <c r="AM1362">
        <v>0</v>
      </c>
      <c r="AN1362">
        <v>0</v>
      </c>
      <c r="AO1362">
        <v>0</v>
      </c>
      <c r="AP1362">
        <v>1.9</v>
      </c>
      <c r="AQ1362">
        <v>1.8</v>
      </c>
      <c r="AR1362">
        <v>3.9</v>
      </c>
      <c r="AS1362">
        <v>0</v>
      </c>
      <c r="AT1362">
        <v>0</v>
      </c>
      <c r="AU1362">
        <v>0</v>
      </c>
      <c r="AV1362">
        <v>1</v>
      </c>
      <c r="AW1362">
        <v>2</v>
      </c>
      <c r="AX1362">
        <v>1.8</v>
      </c>
      <c r="AY1362">
        <v>1.9</v>
      </c>
      <c r="AZ1362">
        <v>1.9</v>
      </c>
      <c r="BA1362">
        <v>1.9</v>
      </c>
      <c r="BB1362">
        <v>0</v>
      </c>
      <c r="BC1362">
        <v>3.7</v>
      </c>
      <c r="BD1362">
        <v>1.8</v>
      </c>
      <c r="BE1362">
        <v>1.9</v>
      </c>
      <c r="BF1362">
        <v>0</v>
      </c>
      <c r="BG1362">
        <v>0</v>
      </c>
      <c r="BH1362">
        <v>0</v>
      </c>
      <c r="BI1362">
        <v>1</v>
      </c>
      <c r="BJ1362">
        <v>0</v>
      </c>
      <c r="BK1362">
        <v>0</v>
      </c>
    </row>
    <row r="1363" spans="1:63" x14ac:dyDescent="0.25">
      <c r="A1363">
        <v>16</v>
      </c>
      <c r="B1363" s="1">
        <v>16301</v>
      </c>
      <c r="C1363" t="s">
        <v>789</v>
      </c>
      <c r="D1363" t="s">
        <v>2072</v>
      </c>
      <c r="E1363">
        <v>2</v>
      </c>
      <c r="F1363" t="s">
        <v>13769</v>
      </c>
      <c r="G1363">
        <v>220104005</v>
      </c>
      <c r="H1363">
        <v>220104</v>
      </c>
      <c r="I1363" t="s">
        <v>13768</v>
      </c>
      <c r="J1363" t="s">
        <v>10393</v>
      </c>
      <c r="K1363">
        <v>2</v>
      </c>
      <c r="L1363">
        <v>7.6</v>
      </c>
      <c r="M1363">
        <v>3.8</v>
      </c>
      <c r="N1363">
        <v>3.7</v>
      </c>
      <c r="O1363">
        <v>5.6</v>
      </c>
      <c r="P1363">
        <v>1.9</v>
      </c>
      <c r="Q1363">
        <v>3.7</v>
      </c>
      <c r="R1363">
        <v>1.9</v>
      </c>
      <c r="S1363">
        <v>3.9</v>
      </c>
      <c r="T1363">
        <v>5.8</v>
      </c>
      <c r="U1363">
        <v>0</v>
      </c>
      <c r="V1363">
        <v>1.9</v>
      </c>
      <c r="W1363">
        <v>11.7</v>
      </c>
      <c r="X1363">
        <v>7.1</v>
      </c>
      <c r="Y1363">
        <v>3.8</v>
      </c>
      <c r="Z1363">
        <v>0</v>
      </c>
      <c r="AA1363">
        <v>3.7</v>
      </c>
      <c r="AB1363">
        <v>3.7</v>
      </c>
      <c r="AC1363">
        <v>5.6</v>
      </c>
      <c r="AD1363">
        <v>12.9</v>
      </c>
      <c r="AE1363">
        <v>9.6999999999999993</v>
      </c>
      <c r="AF1363">
        <v>3.9</v>
      </c>
      <c r="AG1363">
        <v>5.8</v>
      </c>
      <c r="AH1363">
        <v>7.8</v>
      </c>
      <c r="AI1363">
        <v>1.9</v>
      </c>
      <c r="AJ1363">
        <v>3.9</v>
      </c>
      <c r="AK1363">
        <v>3.6</v>
      </c>
      <c r="AL1363">
        <v>5.7</v>
      </c>
      <c r="AM1363">
        <v>0</v>
      </c>
      <c r="AN1363">
        <v>3.7</v>
      </c>
      <c r="AO1363">
        <v>3.7</v>
      </c>
      <c r="AP1363">
        <v>5.6</v>
      </c>
      <c r="AQ1363">
        <v>9.1999999999999993</v>
      </c>
      <c r="AR1363">
        <v>5.8</v>
      </c>
      <c r="AS1363">
        <v>0</v>
      </c>
      <c r="AT1363">
        <v>7.8</v>
      </c>
      <c r="AU1363">
        <v>1.9</v>
      </c>
      <c r="AV1363">
        <v>1.9</v>
      </c>
      <c r="AW1363">
        <v>3.9</v>
      </c>
      <c r="AX1363">
        <v>5.3</v>
      </c>
      <c r="AY1363">
        <v>3.8</v>
      </c>
      <c r="AZ1363">
        <v>5.6</v>
      </c>
      <c r="BA1363">
        <v>3.7</v>
      </c>
      <c r="BB1363">
        <v>5.6</v>
      </c>
      <c r="BC1363">
        <v>9.3000000000000007</v>
      </c>
      <c r="BD1363">
        <v>3.7</v>
      </c>
      <c r="BE1363">
        <v>5.8</v>
      </c>
      <c r="BF1363">
        <v>3.9</v>
      </c>
      <c r="BG1363">
        <v>9.6999999999999993</v>
      </c>
      <c r="BH1363">
        <v>9.6999999999999993</v>
      </c>
      <c r="BI1363">
        <v>5.9</v>
      </c>
      <c r="BJ1363">
        <v>5.9</v>
      </c>
      <c r="BK1363">
        <v>5.8</v>
      </c>
    </row>
    <row r="1364" spans="1:63" x14ac:dyDescent="0.25">
      <c r="A1364">
        <v>16</v>
      </c>
      <c r="B1364" s="1">
        <v>16301</v>
      </c>
      <c r="C1364" t="s">
        <v>789</v>
      </c>
      <c r="D1364" t="s">
        <v>2072</v>
      </c>
      <c r="E1364">
        <v>3</v>
      </c>
      <c r="F1364" t="s">
        <v>13367</v>
      </c>
      <c r="G1364">
        <v>220104005</v>
      </c>
      <c r="H1364">
        <v>220104</v>
      </c>
      <c r="I1364" t="s">
        <v>13768</v>
      </c>
      <c r="J1364" t="s">
        <v>10393</v>
      </c>
      <c r="K1364">
        <v>3</v>
      </c>
      <c r="L1364">
        <v>7.6</v>
      </c>
      <c r="M1364">
        <v>3.8</v>
      </c>
      <c r="N1364">
        <v>3.7</v>
      </c>
      <c r="O1364">
        <v>1.9</v>
      </c>
      <c r="P1364">
        <v>1</v>
      </c>
      <c r="Q1364">
        <v>3.7</v>
      </c>
      <c r="R1364">
        <v>1.9</v>
      </c>
      <c r="S1364">
        <v>3.9</v>
      </c>
      <c r="T1364">
        <v>5.8</v>
      </c>
      <c r="U1364">
        <v>0</v>
      </c>
      <c r="V1364">
        <v>1.9</v>
      </c>
      <c r="W1364">
        <v>9.8000000000000007</v>
      </c>
      <c r="X1364">
        <v>7.1</v>
      </c>
      <c r="Y1364">
        <v>1.9</v>
      </c>
      <c r="Z1364">
        <v>0</v>
      </c>
      <c r="AA1364">
        <v>1.9</v>
      </c>
      <c r="AB1364">
        <v>1.9</v>
      </c>
      <c r="AC1364">
        <v>5.6</v>
      </c>
      <c r="AD1364">
        <v>11.1</v>
      </c>
      <c r="AE1364">
        <v>9.6999999999999993</v>
      </c>
      <c r="AF1364">
        <v>3.9</v>
      </c>
      <c r="AG1364">
        <v>5.8</v>
      </c>
      <c r="AH1364">
        <v>3.9</v>
      </c>
      <c r="AI1364">
        <v>1.9</v>
      </c>
      <c r="AJ1364">
        <v>3.9</v>
      </c>
      <c r="AK1364">
        <v>3.6</v>
      </c>
      <c r="AL1364">
        <v>3.8</v>
      </c>
      <c r="AM1364">
        <v>0</v>
      </c>
      <c r="AN1364">
        <v>3.7</v>
      </c>
      <c r="AO1364">
        <v>3.7</v>
      </c>
      <c r="AP1364">
        <v>3.7</v>
      </c>
      <c r="AQ1364">
        <v>7.4</v>
      </c>
      <c r="AR1364">
        <v>1.9</v>
      </c>
      <c r="AS1364">
        <v>0</v>
      </c>
      <c r="AT1364">
        <v>7.8</v>
      </c>
      <c r="AU1364">
        <v>1.9</v>
      </c>
      <c r="AV1364">
        <v>1.9</v>
      </c>
      <c r="AW1364">
        <v>2</v>
      </c>
      <c r="AX1364">
        <v>3.6</v>
      </c>
      <c r="AY1364">
        <v>1.9</v>
      </c>
      <c r="AZ1364">
        <v>3.8</v>
      </c>
      <c r="BA1364">
        <v>1.9</v>
      </c>
      <c r="BB1364">
        <v>5.6</v>
      </c>
      <c r="BC1364">
        <v>5.6</v>
      </c>
      <c r="BD1364">
        <v>1.8</v>
      </c>
      <c r="BE1364">
        <v>3.9</v>
      </c>
      <c r="BF1364">
        <v>3.9</v>
      </c>
      <c r="BG1364">
        <v>9.6999999999999993</v>
      </c>
      <c r="BH1364">
        <v>9.6999999999999993</v>
      </c>
      <c r="BI1364">
        <v>5.9</v>
      </c>
      <c r="BJ1364">
        <v>5.9</v>
      </c>
      <c r="BK1364">
        <v>5.8</v>
      </c>
    </row>
    <row r="1365" spans="1:63" x14ac:dyDescent="0.25">
      <c r="A1365">
        <v>16</v>
      </c>
      <c r="B1365" s="1">
        <v>16301</v>
      </c>
      <c r="C1365" t="s">
        <v>789</v>
      </c>
      <c r="D1365" t="s">
        <v>2072</v>
      </c>
      <c r="E1365">
        <v>4</v>
      </c>
      <c r="F1365" t="s">
        <v>13369</v>
      </c>
      <c r="G1365">
        <v>220104005</v>
      </c>
      <c r="H1365">
        <v>220104</v>
      </c>
      <c r="I1365" t="s">
        <v>13768</v>
      </c>
      <c r="J1365" t="s">
        <v>10393</v>
      </c>
      <c r="K1365">
        <v>4</v>
      </c>
      <c r="L1365">
        <v>0</v>
      </c>
      <c r="M1365">
        <v>0</v>
      </c>
      <c r="N1365">
        <v>0</v>
      </c>
      <c r="O1365">
        <v>3.7</v>
      </c>
      <c r="P1365">
        <v>1.9</v>
      </c>
      <c r="Q1365">
        <v>0</v>
      </c>
      <c r="R1365">
        <v>0</v>
      </c>
      <c r="S1365">
        <v>0</v>
      </c>
      <c r="T1365">
        <v>0</v>
      </c>
      <c r="U1365">
        <v>0</v>
      </c>
      <c r="V1365">
        <v>1</v>
      </c>
      <c r="W1365">
        <v>2</v>
      </c>
      <c r="X1365">
        <v>0</v>
      </c>
      <c r="Y1365">
        <v>1.9</v>
      </c>
      <c r="Z1365">
        <v>0</v>
      </c>
      <c r="AA1365">
        <v>1.9</v>
      </c>
      <c r="AB1365">
        <v>1.9</v>
      </c>
      <c r="AC1365">
        <v>1</v>
      </c>
      <c r="AD1365">
        <v>1.8</v>
      </c>
      <c r="AE1365">
        <v>0</v>
      </c>
      <c r="AF1365">
        <v>0</v>
      </c>
      <c r="AG1365">
        <v>0</v>
      </c>
      <c r="AH1365">
        <v>3.9</v>
      </c>
      <c r="AI1365">
        <v>1</v>
      </c>
      <c r="AJ1365">
        <v>0</v>
      </c>
      <c r="AK1365">
        <v>0</v>
      </c>
      <c r="AL1365">
        <v>1.9</v>
      </c>
      <c r="AM1365">
        <v>0</v>
      </c>
      <c r="AN1365">
        <v>0</v>
      </c>
      <c r="AO1365">
        <v>0</v>
      </c>
      <c r="AP1365">
        <v>1.9</v>
      </c>
      <c r="AQ1365">
        <v>1.8</v>
      </c>
      <c r="AR1365">
        <v>3.9</v>
      </c>
      <c r="AS1365">
        <v>0</v>
      </c>
      <c r="AT1365">
        <v>0</v>
      </c>
      <c r="AU1365">
        <v>0</v>
      </c>
      <c r="AV1365">
        <v>1</v>
      </c>
      <c r="AW1365">
        <v>2</v>
      </c>
      <c r="AX1365">
        <v>1.8</v>
      </c>
      <c r="AY1365">
        <v>1.9</v>
      </c>
      <c r="AZ1365">
        <v>1.9</v>
      </c>
      <c r="BA1365">
        <v>1.9</v>
      </c>
      <c r="BB1365">
        <v>0</v>
      </c>
      <c r="BC1365">
        <v>3.7</v>
      </c>
      <c r="BD1365">
        <v>1.8</v>
      </c>
      <c r="BE1365">
        <v>1.9</v>
      </c>
      <c r="BF1365">
        <v>0</v>
      </c>
      <c r="BG1365">
        <v>0</v>
      </c>
      <c r="BH1365">
        <v>0</v>
      </c>
      <c r="BI1365">
        <v>1</v>
      </c>
      <c r="BJ1365">
        <v>0</v>
      </c>
      <c r="BK1365">
        <v>0</v>
      </c>
    </row>
    <row r="1366" spans="1:63" x14ac:dyDescent="0.25">
      <c r="A1366">
        <v>16</v>
      </c>
      <c r="B1366" s="1">
        <v>16302</v>
      </c>
      <c r="C1366" t="s">
        <v>789</v>
      </c>
      <c r="D1366" t="s">
        <v>2075</v>
      </c>
      <c r="E1366">
        <v>1</v>
      </c>
      <c r="F1366" t="s">
        <v>13767</v>
      </c>
      <c r="G1366">
        <v>220104005</v>
      </c>
      <c r="H1366">
        <v>220104</v>
      </c>
      <c r="I1366" t="s">
        <v>13768</v>
      </c>
      <c r="J1366" t="s">
        <v>10393</v>
      </c>
      <c r="K1366">
        <v>1</v>
      </c>
      <c r="L1366">
        <v>0</v>
      </c>
      <c r="M1366">
        <v>3.8</v>
      </c>
      <c r="N1366">
        <v>0</v>
      </c>
      <c r="O1366">
        <v>3.8</v>
      </c>
      <c r="P1366">
        <v>3.8</v>
      </c>
      <c r="Q1366">
        <v>3.7</v>
      </c>
      <c r="R1366">
        <v>3.7</v>
      </c>
      <c r="S1366">
        <v>0</v>
      </c>
      <c r="T1366">
        <v>0</v>
      </c>
      <c r="U1366">
        <v>3.6</v>
      </c>
      <c r="V1366">
        <v>1</v>
      </c>
      <c r="W1366">
        <v>0</v>
      </c>
      <c r="X1366">
        <v>0</v>
      </c>
      <c r="Y1366">
        <v>0</v>
      </c>
      <c r="Z1366">
        <v>0</v>
      </c>
      <c r="AA1366">
        <v>0</v>
      </c>
      <c r="AB1366">
        <v>0</v>
      </c>
      <c r="AC1366">
        <v>1</v>
      </c>
      <c r="AD1366">
        <v>0</v>
      </c>
      <c r="AE1366">
        <v>0</v>
      </c>
      <c r="AF1366">
        <v>0</v>
      </c>
      <c r="AG1366">
        <v>0</v>
      </c>
      <c r="AH1366">
        <v>0</v>
      </c>
      <c r="AI1366">
        <v>1</v>
      </c>
      <c r="AJ1366">
        <v>0</v>
      </c>
      <c r="AK1366">
        <v>0</v>
      </c>
      <c r="AL1366">
        <v>7.7</v>
      </c>
      <c r="AM1366">
        <v>0</v>
      </c>
      <c r="AN1366">
        <v>3.8</v>
      </c>
      <c r="AO1366">
        <v>0</v>
      </c>
      <c r="AP1366">
        <v>3.8</v>
      </c>
      <c r="AQ1366">
        <v>0</v>
      </c>
      <c r="AR1366">
        <v>0</v>
      </c>
      <c r="AS1366">
        <v>0</v>
      </c>
      <c r="AT1366">
        <v>0</v>
      </c>
      <c r="AU1366">
        <v>0</v>
      </c>
      <c r="AV1366">
        <v>1</v>
      </c>
      <c r="AW1366">
        <v>0</v>
      </c>
      <c r="AX1366">
        <v>0</v>
      </c>
      <c r="AY1366">
        <v>0</v>
      </c>
      <c r="AZ1366">
        <v>0</v>
      </c>
      <c r="BA1366">
        <v>0</v>
      </c>
      <c r="BB1366">
        <v>0</v>
      </c>
      <c r="BC1366">
        <v>1</v>
      </c>
      <c r="BD1366">
        <v>0</v>
      </c>
      <c r="BE1366">
        <v>0</v>
      </c>
      <c r="BF1366">
        <v>0</v>
      </c>
      <c r="BG1366">
        <v>0</v>
      </c>
      <c r="BH1366">
        <v>0</v>
      </c>
      <c r="BI1366">
        <v>4</v>
      </c>
      <c r="BJ1366">
        <v>0</v>
      </c>
      <c r="BK1366">
        <v>0</v>
      </c>
    </row>
    <row r="1367" spans="1:63" x14ac:dyDescent="0.25">
      <c r="A1367">
        <v>16</v>
      </c>
      <c r="B1367" s="1">
        <v>16302</v>
      </c>
      <c r="C1367" t="s">
        <v>789</v>
      </c>
      <c r="D1367" t="s">
        <v>2075</v>
      </c>
      <c r="E1367">
        <v>2</v>
      </c>
      <c r="F1367" t="s">
        <v>13769</v>
      </c>
      <c r="G1367">
        <v>220104005</v>
      </c>
      <c r="H1367">
        <v>220104</v>
      </c>
      <c r="I1367" t="s">
        <v>13768</v>
      </c>
      <c r="J1367" t="s">
        <v>10393</v>
      </c>
      <c r="K1367">
        <v>2</v>
      </c>
      <c r="L1367">
        <v>7.7</v>
      </c>
      <c r="M1367">
        <v>3.8</v>
      </c>
      <c r="N1367">
        <v>0</v>
      </c>
      <c r="O1367">
        <v>18.899999999999999</v>
      </c>
      <c r="P1367">
        <v>3.8</v>
      </c>
      <c r="Q1367">
        <v>7.5</v>
      </c>
      <c r="R1367">
        <v>4</v>
      </c>
      <c r="S1367">
        <v>0</v>
      </c>
      <c r="T1367">
        <v>0</v>
      </c>
      <c r="U1367">
        <v>4</v>
      </c>
      <c r="V1367">
        <v>4</v>
      </c>
      <c r="W1367">
        <v>8</v>
      </c>
      <c r="X1367">
        <v>0</v>
      </c>
      <c r="Y1367">
        <v>3.9</v>
      </c>
      <c r="Z1367">
        <v>3.8</v>
      </c>
      <c r="AA1367">
        <v>0</v>
      </c>
      <c r="AB1367">
        <v>11.3</v>
      </c>
      <c r="AC1367">
        <v>7.5</v>
      </c>
      <c r="AD1367">
        <v>0</v>
      </c>
      <c r="AE1367">
        <v>4</v>
      </c>
      <c r="AF1367">
        <v>4</v>
      </c>
      <c r="AG1367">
        <v>0</v>
      </c>
      <c r="AH1367">
        <v>4</v>
      </c>
      <c r="AI1367">
        <v>12</v>
      </c>
      <c r="AJ1367">
        <v>8</v>
      </c>
      <c r="AK1367">
        <v>0</v>
      </c>
      <c r="AL1367">
        <v>7.7</v>
      </c>
      <c r="AM1367">
        <v>3.8</v>
      </c>
      <c r="AN1367">
        <v>3.8</v>
      </c>
      <c r="AO1367">
        <v>0</v>
      </c>
      <c r="AP1367">
        <v>15</v>
      </c>
      <c r="AQ1367">
        <v>0</v>
      </c>
      <c r="AR1367">
        <v>4</v>
      </c>
      <c r="AS1367">
        <v>4</v>
      </c>
      <c r="AT1367">
        <v>0</v>
      </c>
      <c r="AU1367">
        <v>4</v>
      </c>
      <c r="AV1367">
        <v>1</v>
      </c>
      <c r="AW1367">
        <v>4</v>
      </c>
      <c r="AX1367">
        <v>3.5</v>
      </c>
      <c r="AY1367">
        <v>7.7</v>
      </c>
      <c r="AZ1367">
        <v>3.8</v>
      </c>
      <c r="BA1367">
        <v>0</v>
      </c>
      <c r="BB1367">
        <v>0</v>
      </c>
      <c r="BC1367">
        <v>15</v>
      </c>
      <c r="BD1367">
        <v>3.7</v>
      </c>
      <c r="BE1367">
        <v>0</v>
      </c>
      <c r="BF1367">
        <v>0</v>
      </c>
      <c r="BG1367">
        <v>0</v>
      </c>
      <c r="BH1367">
        <v>0</v>
      </c>
      <c r="BI1367">
        <v>8</v>
      </c>
      <c r="BJ1367">
        <v>4</v>
      </c>
      <c r="BK1367">
        <v>0</v>
      </c>
    </row>
    <row r="1368" spans="1:63" x14ac:dyDescent="0.25">
      <c r="A1368">
        <v>16</v>
      </c>
      <c r="B1368" s="1">
        <v>16302</v>
      </c>
      <c r="C1368" t="s">
        <v>789</v>
      </c>
      <c r="D1368" t="s">
        <v>2075</v>
      </c>
      <c r="E1368">
        <v>3</v>
      </c>
      <c r="F1368" t="s">
        <v>13367</v>
      </c>
      <c r="G1368">
        <v>220104005</v>
      </c>
      <c r="H1368">
        <v>220104</v>
      </c>
      <c r="I1368" t="s">
        <v>13768</v>
      </c>
      <c r="J1368" t="s">
        <v>10393</v>
      </c>
      <c r="K1368">
        <v>3</v>
      </c>
      <c r="L1368">
        <v>7.7</v>
      </c>
      <c r="M1368">
        <v>0</v>
      </c>
      <c r="N1368">
        <v>0</v>
      </c>
      <c r="O1368">
        <v>15.1</v>
      </c>
      <c r="P1368">
        <v>1</v>
      </c>
      <c r="Q1368">
        <v>3.7</v>
      </c>
      <c r="R1368">
        <v>0</v>
      </c>
      <c r="S1368">
        <v>0</v>
      </c>
      <c r="T1368">
        <v>0</v>
      </c>
      <c r="U1368">
        <v>0</v>
      </c>
      <c r="V1368">
        <v>4</v>
      </c>
      <c r="W1368">
        <v>8</v>
      </c>
      <c r="X1368">
        <v>0</v>
      </c>
      <c r="Y1368">
        <v>3.9</v>
      </c>
      <c r="Z1368">
        <v>3.8</v>
      </c>
      <c r="AA1368">
        <v>0</v>
      </c>
      <c r="AB1368">
        <v>11.3</v>
      </c>
      <c r="AC1368">
        <v>7.5</v>
      </c>
      <c r="AD1368">
        <v>0</v>
      </c>
      <c r="AE1368">
        <v>4</v>
      </c>
      <c r="AF1368">
        <v>4</v>
      </c>
      <c r="AG1368">
        <v>0</v>
      </c>
      <c r="AH1368">
        <v>4</v>
      </c>
      <c r="AI1368">
        <v>12</v>
      </c>
      <c r="AJ1368">
        <v>8</v>
      </c>
      <c r="AK1368">
        <v>0</v>
      </c>
      <c r="AL1368">
        <v>3.9</v>
      </c>
      <c r="AM1368">
        <v>3.8</v>
      </c>
      <c r="AN1368">
        <v>0</v>
      </c>
      <c r="AO1368">
        <v>0</v>
      </c>
      <c r="AP1368">
        <v>11.3</v>
      </c>
      <c r="AQ1368">
        <v>0</v>
      </c>
      <c r="AR1368">
        <v>4</v>
      </c>
      <c r="AS1368">
        <v>4</v>
      </c>
      <c r="AT1368">
        <v>0</v>
      </c>
      <c r="AU1368">
        <v>4</v>
      </c>
      <c r="AV1368">
        <v>1</v>
      </c>
      <c r="AW1368">
        <v>4</v>
      </c>
      <c r="AX1368">
        <v>3.5</v>
      </c>
      <c r="AY1368">
        <v>7.7</v>
      </c>
      <c r="AZ1368">
        <v>3.8</v>
      </c>
      <c r="BA1368">
        <v>0</v>
      </c>
      <c r="BB1368">
        <v>0</v>
      </c>
      <c r="BC1368">
        <v>15</v>
      </c>
      <c r="BD1368">
        <v>3.7</v>
      </c>
      <c r="BE1368">
        <v>0</v>
      </c>
      <c r="BF1368">
        <v>0</v>
      </c>
      <c r="BG1368">
        <v>0</v>
      </c>
      <c r="BH1368">
        <v>0</v>
      </c>
      <c r="BI1368">
        <v>4</v>
      </c>
      <c r="BJ1368">
        <v>4</v>
      </c>
      <c r="BK1368">
        <v>0</v>
      </c>
    </row>
    <row r="1369" spans="1:63" x14ac:dyDescent="0.25">
      <c r="A1369">
        <v>16</v>
      </c>
      <c r="B1369" s="1">
        <v>16302</v>
      </c>
      <c r="C1369" t="s">
        <v>789</v>
      </c>
      <c r="D1369" t="s">
        <v>2075</v>
      </c>
      <c r="E1369">
        <v>4</v>
      </c>
      <c r="F1369" t="s">
        <v>13369</v>
      </c>
      <c r="G1369">
        <v>220104005</v>
      </c>
      <c r="H1369">
        <v>220104</v>
      </c>
      <c r="I1369" t="s">
        <v>13768</v>
      </c>
      <c r="J1369" t="s">
        <v>10393</v>
      </c>
      <c r="K1369">
        <v>4</v>
      </c>
      <c r="L1369">
        <v>0</v>
      </c>
      <c r="M1369">
        <v>3.8</v>
      </c>
      <c r="N1369">
        <v>0</v>
      </c>
      <c r="O1369">
        <v>3.8</v>
      </c>
      <c r="P1369">
        <v>3.8</v>
      </c>
      <c r="Q1369">
        <v>3.7</v>
      </c>
      <c r="R1369">
        <v>4</v>
      </c>
      <c r="S1369">
        <v>0</v>
      </c>
      <c r="T1369">
        <v>0</v>
      </c>
      <c r="U1369">
        <v>4</v>
      </c>
      <c r="V1369">
        <v>1</v>
      </c>
      <c r="W1369">
        <v>0</v>
      </c>
      <c r="X1369">
        <v>0</v>
      </c>
      <c r="Y1369">
        <v>0</v>
      </c>
      <c r="Z1369">
        <v>0</v>
      </c>
      <c r="AA1369">
        <v>0</v>
      </c>
      <c r="AB1369">
        <v>0</v>
      </c>
      <c r="AC1369">
        <v>1</v>
      </c>
      <c r="AD1369">
        <v>0</v>
      </c>
      <c r="AE1369">
        <v>0</v>
      </c>
      <c r="AF1369">
        <v>0</v>
      </c>
      <c r="AG1369">
        <v>0</v>
      </c>
      <c r="AH1369">
        <v>0</v>
      </c>
      <c r="AI1369">
        <v>1</v>
      </c>
      <c r="AJ1369">
        <v>0</v>
      </c>
      <c r="AK1369">
        <v>0</v>
      </c>
      <c r="AL1369">
        <v>3.9</v>
      </c>
      <c r="AM1369">
        <v>0</v>
      </c>
      <c r="AN1369">
        <v>3.8</v>
      </c>
      <c r="AO1369">
        <v>0</v>
      </c>
      <c r="AP1369">
        <v>3.8</v>
      </c>
      <c r="AQ1369">
        <v>0</v>
      </c>
      <c r="AR1369">
        <v>0</v>
      </c>
      <c r="AS1369">
        <v>0</v>
      </c>
      <c r="AT1369">
        <v>0</v>
      </c>
      <c r="AU1369">
        <v>0</v>
      </c>
      <c r="AV1369">
        <v>1</v>
      </c>
      <c r="AW1369">
        <v>0</v>
      </c>
      <c r="AX1369">
        <v>0</v>
      </c>
      <c r="AY1369">
        <v>0</v>
      </c>
      <c r="AZ1369">
        <v>0</v>
      </c>
      <c r="BA1369">
        <v>0</v>
      </c>
      <c r="BB1369">
        <v>0</v>
      </c>
      <c r="BC1369">
        <v>1</v>
      </c>
      <c r="BD1369">
        <v>0</v>
      </c>
      <c r="BE1369">
        <v>0</v>
      </c>
      <c r="BF1369">
        <v>0</v>
      </c>
      <c r="BG1369">
        <v>0</v>
      </c>
      <c r="BH1369">
        <v>0</v>
      </c>
      <c r="BI1369">
        <v>4</v>
      </c>
      <c r="BJ1369">
        <v>0</v>
      </c>
      <c r="BK1369">
        <v>0</v>
      </c>
    </row>
    <row r="1370" spans="1:63" x14ac:dyDescent="0.25">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1</v>
      </c>
      <c r="Q1370">
        <v>0</v>
      </c>
      <c r="R1370">
        <v>0</v>
      </c>
      <c r="S1370">
        <v>0</v>
      </c>
      <c r="T1370">
        <v>0</v>
      </c>
      <c r="U1370">
        <v>0</v>
      </c>
      <c r="V1370">
        <v>1</v>
      </c>
      <c r="W1370">
        <v>0</v>
      </c>
      <c r="X1370">
        <v>0</v>
      </c>
      <c r="Y1370">
        <v>8.6</v>
      </c>
      <c r="Z1370">
        <v>0</v>
      </c>
      <c r="AA1370">
        <v>0</v>
      </c>
      <c r="AB1370">
        <v>8.6999999999999993</v>
      </c>
      <c r="AC1370">
        <v>1</v>
      </c>
      <c r="AD1370">
        <v>0</v>
      </c>
      <c r="AE1370">
        <v>0</v>
      </c>
      <c r="AF1370">
        <v>0</v>
      </c>
      <c r="AG1370">
        <v>0</v>
      </c>
      <c r="AH1370">
        <v>0</v>
      </c>
      <c r="AI1370">
        <v>1</v>
      </c>
      <c r="AJ1370">
        <v>0</v>
      </c>
      <c r="AK1370">
        <v>0</v>
      </c>
      <c r="AL1370">
        <v>0</v>
      </c>
      <c r="AM1370">
        <v>0</v>
      </c>
      <c r="AN1370">
        <v>0</v>
      </c>
      <c r="AO1370">
        <v>0</v>
      </c>
      <c r="AP1370">
        <v>1</v>
      </c>
      <c r="AQ1370">
        <v>0</v>
      </c>
      <c r="AR1370">
        <v>0</v>
      </c>
      <c r="AS1370">
        <v>0</v>
      </c>
      <c r="AT1370">
        <v>0</v>
      </c>
      <c r="AU1370">
        <v>11.4</v>
      </c>
      <c r="AV1370">
        <v>1</v>
      </c>
      <c r="AW1370">
        <v>0</v>
      </c>
      <c r="AX1370">
        <v>0</v>
      </c>
      <c r="AY1370">
        <v>0</v>
      </c>
      <c r="AZ1370">
        <v>8.6</v>
      </c>
      <c r="BA1370">
        <v>0</v>
      </c>
      <c r="BB1370">
        <v>0</v>
      </c>
      <c r="BC1370">
        <v>1</v>
      </c>
      <c r="BD1370">
        <v>0</v>
      </c>
      <c r="BE1370">
        <v>0</v>
      </c>
      <c r="BF1370">
        <v>0</v>
      </c>
      <c r="BG1370">
        <v>0</v>
      </c>
      <c r="BH1370">
        <v>0</v>
      </c>
      <c r="BI1370">
        <v>1</v>
      </c>
      <c r="BJ1370">
        <v>0</v>
      </c>
      <c r="BK1370">
        <v>0</v>
      </c>
    </row>
    <row r="1371" spans="1:63" x14ac:dyDescent="0.25">
      <c r="A1371">
        <v>16</v>
      </c>
      <c r="B1371" s="1">
        <v>16303</v>
      </c>
      <c r="C1371" t="s">
        <v>789</v>
      </c>
      <c r="D1371" t="s">
        <v>2078</v>
      </c>
      <c r="E1371">
        <v>2</v>
      </c>
      <c r="F1371" t="s">
        <v>13769</v>
      </c>
      <c r="G1371">
        <v>220104005</v>
      </c>
      <c r="H1371">
        <v>220104</v>
      </c>
      <c r="I1371" t="s">
        <v>13768</v>
      </c>
      <c r="J1371" t="s">
        <v>10393</v>
      </c>
      <c r="K1371">
        <v>2</v>
      </c>
      <c r="L1371">
        <v>0</v>
      </c>
      <c r="M1371">
        <v>0</v>
      </c>
      <c r="N1371">
        <v>0</v>
      </c>
      <c r="O1371">
        <v>8.6999999999999993</v>
      </c>
      <c r="P1371">
        <v>1</v>
      </c>
      <c r="Q1371">
        <v>0</v>
      </c>
      <c r="R1371">
        <v>10.7</v>
      </c>
      <c r="S1371">
        <v>0</v>
      </c>
      <c r="T1371">
        <v>0</v>
      </c>
      <c r="U1371">
        <v>0</v>
      </c>
      <c r="V1371">
        <v>11.5</v>
      </c>
      <c r="W1371">
        <v>0</v>
      </c>
      <c r="X1371">
        <v>8.6</v>
      </c>
      <c r="Y1371">
        <v>17.3</v>
      </c>
      <c r="Z1371">
        <v>0</v>
      </c>
      <c r="AA1371">
        <v>0</v>
      </c>
      <c r="AB1371">
        <v>8.6999999999999993</v>
      </c>
      <c r="AC1371">
        <v>1</v>
      </c>
      <c r="AD1371">
        <v>8.6999999999999993</v>
      </c>
      <c r="AE1371">
        <v>10.8</v>
      </c>
      <c r="AF1371">
        <v>10.9</v>
      </c>
      <c r="AG1371">
        <v>0</v>
      </c>
      <c r="AH1371">
        <v>0</v>
      </c>
      <c r="AI1371">
        <v>1</v>
      </c>
      <c r="AJ1371">
        <v>0</v>
      </c>
      <c r="AK1371">
        <v>0</v>
      </c>
      <c r="AL1371">
        <v>0</v>
      </c>
      <c r="AM1371">
        <v>8.6</v>
      </c>
      <c r="AN1371">
        <v>8.6999999999999993</v>
      </c>
      <c r="AO1371">
        <v>0</v>
      </c>
      <c r="AP1371">
        <v>1</v>
      </c>
      <c r="AQ1371">
        <v>0</v>
      </c>
      <c r="AR1371">
        <v>0</v>
      </c>
      <c r="AS1371">
        <v>0</v>
      </c>
      <c r="AT1371">
        <v>0</v>
      </c>
      <c r="AU1371">
        <v>34.1</v>
      </c>
      <c r="AV1371">
        <v>1</v>
      </c>
      <c r="AW1371">
        <v>11.8</v>
      </c>
      <c r="AX1371">
        <v>0</v>
      </c>
      <c r="AY1371">
        <v>8.6</v>
      </c>
      <c r="AZ1371">
        <v>17.3</v>
      </c>
      <c r="BA1371">
        <v>8.6999999999999993</v>
      </c>
      <c r="BB1371">
        <v>8.6999999999999993</v>
      </c>
      <c r="BC1371">
        <v>1</v>
      </c>
      <c r="BD1371">
        <v>17.3</v>
      </c>
      <c r="BE1371">
        <v>0</v>
      </c>
      <c r="BF1371">
        <v>0</v>
      </c>
      <c r="BG1371">
        <v>0</v>
      </c>
      <c r="BH1371">
        <v>22.8</v>
      </c>
      <c r="BI1371">
        <v>1</v>
      </c>
      <c r="BJ1371">
        <v>0</v>
      </c>
      <c r="BK1371">
        <v>0</v>
      </c>
    </row>
    <row r="1372" spans="1:63" x14ac:dyDescent="0.25">
      <c r="A1372">
        <v>16</v>
      </c>
      <c r="B1372" s="1">
        <v>16303</v>
      </c>
      <c r="C1372" t="s">
        <v>789</v>
      </c>
      <c r="D1372" t="s">
        <v>2078</v>
      </c>
      <c r="E1372">
        <v>3</v>
      </c>
      <c r="F1372" t="s">
        <v>13367</v>
      </c>
      <c r="G1372">
        <v>220104005</v>
      </c>
      <c r="H1372">
        <v>220104</v>
      </c>
      <c r="I1372" t="s">
        <v>13768</v>
      </c>
      <c r="J1372" t="s">
        <v>10393</v>
      </c>
      <c r="K1372">
        <v>3</v>
      </c>
      <c r="L1372">
        <v>0</v>
      </c>
      <c r="M1372">
        <v>0</v>
      </c>
      <c r="N1372">
        <v>0</v>
      </c>
      <c r="O1372">
        <v>8.6999999999999993</v>
      </c>
      <c r="P1372">
        <v>1</v>
      </c>
      <c r="Q1372">
        <v>0</v>
      </c>
      <c r="R1372">
        <v>10.7</v>
      </c>
      <c r="S1372">
        <v>0</v>
      </c>
      <c r="T1372">
        <v>0</v>
      </c>
      <c r="U1372">
        <v>0</v>
      </c>
      <c r="V1372">
        <v>11.5</v>
      </c>
      <c r="W1372">
        <v>0</v>
      </c>
      <c r="X1372">
        <v>8.6</v>
      </c>
      <c r="Y1372">
        <v>8.6</v>
      </c>
      <c r="Z1372">
        <v>0</v>
      </c>
      <c r="AA1372">
        <v>0</v>
      </c>
      <c r="AB1372">
        <v>0</v>
      </c>
      <c r="AC1372">
        <v>1</v>
      </c>
      <c r="AD1372">
        <v>8.6999999999999993</v>
      </c>
      <c r="AE1372">
        <v>10.8</v>
      </c>
      <c r="AF1372">
        <v>10.9</v>
      </c>
      <c r="AG1372">
        <v>0</v>
      </c>
      <c r="AH1372">
        <v>0</v>
      </c>
      <c r="AI1372">
        <v>1</v>
      </c>
      <c r="AJ1372">
        <v>0</v>
      </c>
      <c r="AK1372">
        <v>0</v>
      </c>
      <c r="AL1372">
        <v>0</v>
      </c>
      <c r="AM1372">
        <v>8.6</v>
      </c>
      <c r="AN1372">
        <v>8.6999999999999993</v>
      </c>
      <c r="AO1372">
        <v>0</v>
      </c>
      <c r="AP1372">
        <v>1</v>
      </c>
      <c r="AQ1372">
        <v>0</v>
      </c>
      <c r="AR1372">
        <v>0</v>
      </c>
      <c r="AS1372">
        <v>0</v>
      </c>
      <c r="AT1372">
        <v>0</v>
      </c>
      <c r="AU1372">
        <v>22.7</v>
      </c>
      <c r="AV1372">
        <v>1</v>
      </c>
      <c r="AW1372">
        <v>11.8</v>
      </c>
      <c r="AX1372">
        <v>0</v>
      </c>
      <c r="AY1372">
        <v>8.6</v>
      </c>
      <c r="AZ1372">
        <v>8.6</v>
      </c>
      <c r="BA1372">
        <v>8.6999999999999993</v>
      </c>
      <c r="BB1372">
        <v>8.6999999999999993</v>
      </c>
      <c r="BC1372">
        <v>1</v>
      </c>
      <c r="BD1372">
        <v>17.3</v>
      </c>
      <c r="BE1372">
        <v>0</v>
      </c>
      <c r="BF1372">
        <v>0</v>
      </c>
      <c r="BG1372">
        <v>0</v>
      </c>
      <c r="BH1372">
        <v>22.8</v>
      </c>
      <c r="BI1372">
        <v>1</v>
      </c>
      <c r="BJ1372">
        <v>0</v>
      </c>
      <c r="BK1372">
        <v>0</v>
      </c>
    </row>
    <row r="1373" spans="1:63" x14ac:dyDescent="0.25">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1</v>
      </c>
      <c r="Q1373">
        <v>0</v>
      </c>
      <c r="R1373">
        <v>0</v>
      </c>
      <c r="S1373">
        <v>0</v>
      </c>
      <c r="T1373">
        <v>0</v>
      </c>
      <c r="U1373">
        <v>0</v>
      </c>
      <c r="V1373">
        <v>1</v>
      </c>
      <c r="W1373">
        <v>0</v>
      </c>
      <c r="X1373">
        <v>0</v>
      </c>
      <c r="Y1373">
        <v>8.6</v>
      </c>
      <c r="Z1373">
        <v>0</v>
      </c>
      <c r="AA1373">
        <v>0</v>
      </c>
      <c r="AB1373">
        <v>8.6999999999999993</v>
      </c>
      <c r="AC1373">
        <v>1</v>
      </c>
      <c r="AD1373">
        <v>0</v>
      </c>
      <c r="AE1373">
        <v>0</v>
      </c>
      <c r="AF1373">
        <v>0</v>
      </c>
      <c r="AG1373">
        <v>0</v>
      </c>
      <c r="AH1373">
        <v>0</v>
      </c>
      <c r="AI1373">
        <v>1</v>
      </c>
      <c r="AJ1373">
        <v>0</v>
      </c>
      <c r="AK1373">
        <v>0</v>
      </c>
      <c r="AL1373">
        <v>0</v>
      </c>
      <c r="AM1373">
        <v>0</v>
      </c>
      <c r="AN1373">
        <v>0</v>
      </c>
      <c r="AO1373">
        <v>0</v>
      </c>
      <c r="AP1373">
        <v>1</v>
      </c>
      <c r="AQ1373">
        <v>0</v>
      </c>
      <c r="AR1373">
        <v>0</v>
      </c>
      <c r="AS1373">
        <v>0</v>
      </c>
      <c r="AT1373">
        <v>0</v>
      </c>
      <c r="AU1373">
        <v>11.4</v>
      </c>
      <c r="AV1373">
        <v>1</v>
      </c>
      <c r="AW1373">
        <v>0</v>
      </c>
      <c r="AX1373">
        <v>0</v>
      </c>
      <c r="AY1373">
        <v>0</v>
      </c>
      <c r="AZ1373">
        <v>8.6</v>
      </c>
      <c r="BA1373">
        <v>0</v>
      </c>
      <c r="BB1373">
        <v>0</v>
      </c>
      <c r="BC1373">
        <v>1</v>
      </c>
      <c r="BD1373">
        <v>0</v>
      </c>
      <c r="BE1373">
        <v>0</v>
      </c>
      <c r="BF1373">
        <v>0</v>
      </c>
      <c r="BG1373">
        <v>0</v>
      </c>
      <c r="BH1373">
        <v>0</v>
      </c>
      <c r="BI1373">
        <v>1</v>
      </c>
      <c r="BJ1373">
        <v>0</v>
      </c>
      <c r="BK1373">
        <v>0</v>
      </c>
    </row>
    <row r="1374" spans="1:63" x14ac:dyDescent="0.25">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1</v>
      </c>
      <c r="Q1374">
        <v>0</v>
      </c>
      <c r="R1374">
        <v>0</v>
      </c>
      <c r="S1374">
        <v>0</v>
      </c>
      <c r="T1374">
        <v>0</v>
      </c>
      <c r="U1374">
        <v>0</v>
      </c>
      <c r="V1374">
        <v>1</v>
      </c>
      <c r="W1374">
        <v>0</v>
      </c>
      <c r="X1374">
        <v>0</v>
      </c>
      <c r="Y1374">
        <v>0</v>
      </c>
      <c r="Z1374">
        <v>0</v>
      </c>
      <c r="AA1374">
        <v>0</v>
      </c>
      <c r="AB1374">
        <v>0</v>
      </c>
      <c r="AC1374">
        <v>1</v>
      </c>
      <c r="AD1374">
        <v>0</v>
      </c>
      <c r="AE1374">
        <v>0</v>
      </c>
      <c r="AF1374">
        <v>0</v>
      </c>
      <c r="AG1374">
        <v>0</v>
      </c>
      <c r="AH1374">
        <v>0</v>
      </c>
      <c r="AI1374">
        <v>1</v>
      </c>
      <c r="AJ1374">
        <v>0</v>
      </c>
      <c r="AK1374">
        <v>0</v>
      </c>
      <c r="AL1374">
        <v>0</v>
      </c>
      <c r="AM1374">
        <v>0</v>
      </c>
      <c r="AN1374">
        <v>0</v>
      </c>
      <c r="AO1374">
        <v>0</v>
      </c>
      <c r="AP1374">
        <v>1</v>
      </c>
      <c r="AQ1374">
        <v>0</v>
      </c>
      <c r="AR1374">
        <v>0</v>
      </c>
      <c r="AS1374">
        <v>0</v>
      </c>
      <c r="AT1374">
        <v>0</v>
      </c>
      <c r="AU1374">
        <v>0</v>
      </c>
      <c r="AV1374">
        <v>1</v>
      </c>
      <c r="AW1374">
        <v>0</v>
      </c>
      <c r="AX1374">
        <v>0</v>
      </c>
      <c r="AY1374">
        <v>0</v>
      </c>
      <c r="AZ1374">
        <v>0</v>
      </c>
      <c r="BA1374">
        <v>0</v>
      </c>
      <c r="BB1374">
        <v>0</v>
      </c>
      <c r="BC1374">
        <v>1</v>
      </c>
      <c r="BD1374">
        <v>0</v>
      </c>
      <c r="BE1374">
        <v>0</v>
      </c>
      <c r="BF1374">
        <v>0</v>
      </c>
      <c r="BG1374">
        <v>0</v>
      </c>
      <c r="BH1374">
        <v>29.2</v>
      </c>
      <c r="BI1374">
        <v>1</v>
      </c>
      <c r="BJ1374">
        <v>0</v>
      </c>
      <c r="BK1374">
        <v>0</v>
      </c>
    </row>
    <row r="1375" spans="1:63" x14ac:dyDescent="0.25">
      <c r="A1375">
        <v>16</v>
      </c>
      <c r="B1375" s="1">
        <v>16304</v>
      </c>
      <c r="C1375" t="s">
        <v>789</v>
      </c>
      <c r="D1375" t="s">
        <v>2081</v>
      </c>
      <c r="E1375">
        <v>2</v>
      </c>
      <c r="F1375" t="s">
        <v>13769</v>
      </c>
      <c r="G1375">
        <v>220104005</v>
      </c>
      <c r="H1375">
        <v>220104</v>
      </c>
      <c r="I1375" t="s">
        <v>13768</v>
      </c>
      <c r="J1375" t="s">
        <v>10393</v>
      </c>
      <c r="K1375">
        <v>2</v>
      </c>
      <c r="L1375">
        <v>0</v>
      </c>
      <c r="M1375">
        <v>24.3</v>
      </c>
      <c r="N1375">
        <v>0</v>
      </c>
      <c r="O1375">
        <v>0</v>
      </c>
      <c r="P1375">
        <v>23.4</v>
      </c>
      <c r="Q1375">
        <v>0</v>
      </c>
      <c r="R1375">
        <v>0</v>
      </c>
      <c r="S1375">
        <v>0</v>
      </c>
      <c r="T1375">
        <v>0</v>
      </c>
      <c r="U1375">
        <v>0</v>
      </c>
      <c r="V1375">
        <v>1</v>
      </c>
      <c r="W1375">
        <v>89.1</v>
      </c>
      <c r="X1375">
        <v>43</v>
      </c>
      <c r="Y1375">
        <v>0</v>
      </c>
      <c r="Z1375">
        <v>0</v>
      </c>
      <c r="AA1375">
        <v>0</v>
      </c>
      <c r="AB1375">
        <v>23.7</v>
      </c>
      <c r="AC1375">
        <v>46.8</v>
      </c>
      <c r="AD1375">
        <v>0</v>
      </c>
      <c r="AE1375">
        <v>0</v>
      </c>
      <c r="AF1375">
        <v>0</v>
      </c>
      <c r="AG1375">
        <v>0</v>
      </c>
      <c r="AH1375">
        <v>0</v>
      </c>
      <c r="AI1375">
        <v>1</v>
      </c>
      <c r="AJ1375">
        <v>0</v>
      </c>
      <c r="AK1375">
        <v>0</v>
      </c>
      <c r="AL1375">
        <v>0</v>
      </c>
      <c r="AM1375">
        <v>0</v>
      </c>
      <c r="AN1375">
        <v>0</v>
      </c>
      <c r="AO1375">
        <v>23.7</v>
      </c>
      <c r="AP1375">
        <v>1</v>
      </c>
      <c r="AQ1375">
        <v>0</v>
      </c>
      <c r="AR1375">
        <v>0</v>
      </c>
      <c r="AS1375">
        <v>0</v>
      </c>
      <c r="AT1375">
        <v>0</v>
      </c>
      <c r="AU1375">
        <v>0</v>
      </c>
      <c r="AV1375">
        <v>1</v>
      </c>
      <c r="AW1375">
        <v>29.9</v>
      </c>
      <c r="AX1375">
        <v>0</v>
      </c>
      <c r="AY1375">
        <v>0</v>
      </c>
      <c r="AZ1375">
        <v>0</v>
      </c>
      <c r="BA1375">
        <v>0</v>
      </c>
      <c r="BB1375">
        <v>0</v>
      </c>
      <c r="BC1375">
        <v>1</v>
      </c>
      <c r="BD1375">
        <v>23.1</v>
      </c>
      <c r="BE1375">
        <v>0</v>
      </c>
      <c r="BF1375">
        <v>0</v>
      </c>
      <c r="BG1375">
        <v>0</v>
      </c>
      <c r="BH1375">
        <v>29.2</v>
      </c>
      <c r="BI1375">
        <v>1</v>
      </c>
      <c r="BJ1375">
        <v>0</v>
      </c>
      <c r="BK1375">
        <v>0</v>
      </c>
    </row>
    <row r="1376" spans="1:63" x14ac:dyDescent="0.25">
      <c r="A1376">
        <v>16</v>
      </c>
      <c r="B1376" s="1">
        <v>16304</v>
      </c>
      <c r="C1376" t="s">
        <v>789</v>
      </c>
      <c r="D1376" t="s">
        <v>2081</v>
      </c>
      <c r="E1376">
        <v>3</v>
      </c>
      <c r="F1376" t="s">
        <v>13367</v>
      </c>
      <c r="G1376">
        <v>220104005</v>
      </c>
      <c r="H1376">
        <v>220104</v>
      </c>
      <c r="I1376" t="s">
        <v>13768</v>
      </c>
      <c r="J1376" t="s">
        <v>10393</v>
      </c>
      <c r="K1376">
        <v>3</v>
      </c>
      <c r="L1376">
        <v>0</v>
      </c>
      <c r="M1376">
        <v>24.3</v>
      </c>
      <c r="N1376">
        <v>0</v>
      </c>
      <c r="O1376">
        <v>0</v>
      </c>
      <c r="P1376">
        <v>23.4</v>
      </c>
      <c r="Q1376">
        <v>0</v>
      </c>
      <c r="R1376">
        <v>0</v>
      </c>
      <c r="S1376">
        <v>0</v>
      </c>
      <c r="T1376">
        <v>0</v>
      </c>
      <c r="U1376">
        <v>0</v>
      </c>
      <c r="V1376">
        <v>1</v>
      </c>
      <c r="W1376">
        <v>89.1</v>
      </c>
      <c r="X1376">
        <v>21.5</v>
      </c>
      <c r="Y1376">
        <v>0</v>
      </c>
      <c r="Z1376">
        <v>0</v>
      </c>
      <c r="AA1376">
        <v>0</v>
      </c>
      <c r="AB1376">
        <v>23.7</v>
      </c>
      <c r="AC1376">
        <v>46.8</v>
      </c>
      <c r="AD1376">
        <v>0</v>
      </c>
      <c r="AE1376">
        <v>0</v>
      </c>
      <c r="AF1376">
        <v>0</v>
      </c>
      <c r="AG1376">
        <v>0</v>
      </c>
      <c r="AH1376">
        <v>0</v>
      </c>
      <c r="AI1376">
        <v>1</v>
      </c>
      <c r="AJ1376">
        <v>0</v>
      </c>
      <c r="AK1376">
        <v>0</v>
      </c>
      <c r="AL1376">
        <v>0</v>
      </c>
      <c r="AM1376">
        <v>0</v>
      </c>
      <c r="AN1376">
        <v>0</v>
      </c>
      <c r="AO1376">
        <v>23.7</v>
      </c>
      <c r="AP1376">
        <v>1</v>
      </c>
      <c r="AQ1376">
        <v>0</v>
      </c>
      <c r="AR1376">
        <v>0</v>
      </c>
      <c r="AS1376">
        <v>0</v>
      </c>
      <c r="AT1376">
        <v>0</v>
      </c>
      <c r="AU1376">
        <v>0</v>
      </c>
      <c r="AV1376">
        <v>1</v>
      </c>
      <c r="AW1376">
        <v>29.9</v>
      </c>
      <c r="AX1376">
        <v>0</v>
      </c>
      <c r="AY1376">
        <v>0</v>
      </c>
      <c r="AZ1376">
        <v>0</v>
      </c>
      <c r="BA1376">
        <v>0</v>
      </c>
      <c r="BB1376">
        <v>0</v>
      </c>
      <c r="BC1376">
        <v>1</v>
      </c>
      <c r="BD1376">
        <v>23.1</v>
      </c>
      <c r="BE1376">
        <v>0</v>
      </c>
      <c r="BF1376">
        <v>0</v>
      </c>
      <c r="BG1376">
        <v>0</v>
      </c>
      <c r="BH1376">
        <v>0</v>
      </c>
      <c r="BI1376">
        <v>1</v>
      </c>
      <c r="BJ1376">
        <v>0</v>
      </c>
      <c r="BK1376">
        <v>0</v>
      </c>
    </row>
    <row r="1377" spans="1:63" x14ac:dyDescent="0.25">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1</v>
      </c>
      <c r="Q1377">
        <v>0</v>
      </c>
      <c r="R1377">
        <v>0</v>
      </c>
      <c r="S1377">
        <v>0</v>
      </c>
      <c r="T1377">
        <v>0</v>
      </c>
      <c r="U1377">
        <v>0</v>
      </c>
      <c r="V1377">
        <v>1</v>
      </c>
      <c r="W1377">
        <v>0</v>
      </c>
      <c r="X1377">
        <v>21.5</v>
      </c>
      <c r="Y1377">
        <v>0</v>
      </c>
      <c r="Z1377">
        <v>0</v>
      </c>
      <c r="AA1377">
        <v>0</v>
      </c>
      <c r="AB1377">
        <v>0</v>
      </c>
      <c r="AC1377">
        <v>1</v>
      </c>
      <c r="AD1377">
        <v>0</v>
      </c>
      <c r="AE1377">
        <v>0</v>
      </c>
      <c r="AF1377">
        <v>0</v>
      </c>
      <c r="AG1377">
        <v>0</v>
      </c>
      <c r="AH1377">
        <v>0</v>
      </c>
      <c r="AI1377">
        <v>1</v>
      </c>
      <c r="AJ1377">
        <v>0</v>
      </c>
      <c r="AK1377">
        <v>0</v>
      </c>
      <c r="AL1377">
        <v>0</v>
      </c>
      <c r="AM1377">
        <v>0</v>
      </c>
      <c r="AN1377">
        <v>0</v>
      </c>
      <c r="AO1377">
        <v>0</v>
      </c>
      <c r="AP1377">
        <v>1</v>
      </c>
      <c r="AQ1377">
        <v>0</v>
      </c>
      <c r="AR1377">
        <v>0</v>
      </c>
      <c r="AS1377">
        <v>0</v>
      </c>
      <c r="AT1377">
        <v>0</v>
      </c>
      <c r="AU1377">
        <v>0</v>
      </c>
      <c r="AV1377">
        <v>1</v>
      </c>
      <c r="AW1377">
        <v>0</v>
      </c>
      <c r="AX1377">
        <v>0</v>
      </c>
      <c r="AY1377">
        <v>0</v>
      </c>
      <c r="AZ1377">
        <v>0</v>
      </c>
      <c r="BA1377">
        <v>0</v>
      </c>
      <c r="BB1377">
        <v>0</v>
      </c>
      <c r="BC1377">
        <v>1</v>
      </c>
      <c r="BD1377">
        <v>0</v>
      </c>
      <c r="BE1377">
        <v>0</v>
      </c>
      <c r="BF1377">
        <v>0</v>
      </c>
      <c r="BG1377">
        <v>0</v>
      </c>
      <c r="BH1377">
        <v>29.2</v>
      </c>
      <c r="BI1377">
        <v>1</v>
      </c>
      <c r="BJ1377">
        <v>0</v>
      </c>
      <c r="BK1377">
        <v>0</v>
      </c>
    </row>
    <row r="1378" spans="1:63" x14ac:dyDescent="0.25">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1</v>
      </c>
      <c r="Q1378">
        <v>0</v>
      </c>
      <c r="R1378">
        <v>0</v>
      </c>
      <c r="S1378">
        <v>0</v>
      </c>
      <c r="T1378">
        <v>0</v>
      </c>
      <c r="U1378">
        <v>0</v>
      </c>
      <c r="V1378">
        <v>1</v>
      </c>
      <c r="W1378">
        <v>0</v>
      </c>
      <c r="X1378">
        <v>8.1999999999999993</v>
      </c>
      <c r="Y1378">
        <v>0</v>
      </c>
      <c r="Z1378">
        <v>0</v>
      </c>
      <c r="AA1378">
        <v>0</v>
      </c>
      <c r="AB1378">
        <v>0</v>
      </c>
      <c r="AC1378">
        <v>1</v>
      </c>
      <c r="AD1378">
        <v>0</v>
      </c>
      <c r="AE1378">
        <v>0</v>
      </c>
      <c r="AF1378">
        <v>8.6</v>
      </c>
      <c r="AG1378">
        <v>0</v>
      </c>
      <c r="AH1378">
        <v>0</v>
      </c>
      <c r="AI1378">
        <v>1</v>
      </c>
      <c r="AJ1378">
        <v>0</v>
      </c>
      <c r="AK1378">
        <v>0</v>
      </c>
      <c r="AL1378">
        <v>0</v>
      </c>
      <c r="AM1378">
        <v>0</v>
      </c>
      <c r="AN1378">
        <v>0</v>
      </c>
      <c r="AO1378">
        <v>0</v>
      </c>
      <c r="AP1378">
        <v>1</v>
      </c>
      <c r="AQ1378">
        <v>0</v>
      </c>
      <c r="AR1378">
        <v>0</v>
      </c>
      <c r="AS1378">
        <v>0</v>
      </c>
      <c r="AT1378">
        <v>0</v>
      </c>
      <c r="AU1378">
        <v>0</v>
      </c>
      <c r="AV1378">
        <v>1</v>
      </c>
      <c r="AW1378">
        <v>0</v>
      </c>
      <c r="AX1378">
        <v>0</v>
      </c>
      <c r="AY1378">
        <v>9.1999999999999993</v>
      </c>
      <c r="AZ1378">
        <v>0</v>
      </c>
      <c r="BA1378">
        <v>0</v>
      </c>
      <c r="BB1378">
        <v>0</v>
      </c>
      <c r="BC1378">
        <v>1</v>
      </c>
      <c r="BD1378">
        <v>0</v>
      </c>
      <c r="BE1378">
        <v>0</v>
      </c>
      <c r="BF1378">
        <v>0</v>
      </c>
      <c r="BG1378">
        <v>0</v>
      </c>
      <c r="BH1378">
        <v>0</v>
      </c>
      <c r="BI1378">
        <v>1</v>
      </c>
      <c r="BJ1378">
        <v>0</v>
      </c>
      <c r="BK1378">
        <v>0</v>
      </c>
    </row>
    <row r="1379" spans="1:63" x14ac:dyDescent="0.25">
      <c r="A1379">
        <v>16</v>
      </c>
      <c r="B1379" s="1">
        <v>16305</v>
      </c>
      <c r="C1379" t="s">
        <v>789</v>
      </c>
      <c r="D1379" t="s">
        <v>2084</v>
      </c>
      <c r="E1379">
        <v>2</v>
      </c>
      <c r="F1379" t="s">
        <v>13769</v>
      </c>
      <c r="G1379">
        <v>220104005</v>
      </c>
      <c r="H1379">
        <v>220104</v>
      </c>
      <c r="I1379" t="s">
        <v>13768</v>
      </c>
      <c r="J1379" t="s">
        <v>10393</v>
      </c>
      <c r="K1379">
        <v>2</v>
      </c>
      <c r="L1379">
        <v>9.1999999999999993</v>
      </c>
      <c r="M1379">
        <v>0</v>
      </c>
      <c r="N1379">
        <v>0</v>
      </c>
      <c r="O1379">
        <v>8.9</v>
      </c>
      <c r="P1379">
        <v>17.600000000000001</v>
      </c>
      <c r="Q1379">
        <v>0</v>
      </c>
      <c r="R1379">
        <v>0</v>
      </c>
      <c r="S1379">
        <v>0</v>
      </c>
      <c r="T1379">
        <v>0</v>
      </c>
      <c r="U1379">
        <v>0</v>
      </c>
      <c r="V1379">
        <v>1</v>
      </c>
      <c r="W1379">
        <v>0</v>
      </c>
      <c r="X1379">
        <v>8.1999999999999993</v>
      </c>
      <c r="Y1379">
        <v>18.399999999999999</v>
      </c>
      <c r="Z1379">
        <v>0</v>
      </c>
      <c r="AA1379">
        <v>0</v>
      </c>
      <c r="AB1379">
        <v>8.9</v>
      </c>
      <c r="AC1379">
        <v>8.8000000000000007</v>
      </c>
      <c r="AD1379">
        <v>8.6999999999999993</v>
      </c>
      <c r="AE1379">
        <v>0</v>
      </c>
      <c r="AF1379">
        <v>19.899999999999999</v>
      </c>
      <c r="AG1379">
        <v>0</v>
      </c>
      <c r="AH1379">
        <v>0</v>
      </c>
      <c r="AI1379">
        <v>1</v>
      </c>
      <c r="AJ1379">
        <v>10</v>
      </c>
      <c r="AK1379">
        <v>0</v>
      </c>
      <c r="AL1379">
        <v>0</v>
      </c>
      <c r="AM1379">
        <v>0</v>
      </c>
      <c r="AN1379">
        <v>18</v>
      </c>
      <c r="AO1379">
        <v>0</v>
      </c>
      <c r="AP1379">
        <v>8.8000000000000007</v>
      </c>
      <c r="AQ1379">
        <v>8.6999999999999993</v>
      </c>
      <c r="AR1379">
        <v>0</v>
      </c>
      <c r="AS1379">
        <v>0</v>
      </c>
      <c r="AT1379">
        <v>9.9</v>
      </c>
      <c r="AU1379">
        <v>0</v>
      </c>
      <c r="AV1379">
        <v>1</v>
      </c>
      <c r="AW1379">
        <v>0</v>
      </c>
      <c r="AX1379">
        <v>0</v>
      </c>
      <c r="AY1379">
        <v>18.399999999999999</v>
      </c>
      <c r="AZ1379">
        <v>9.1</v>
      </c>
      <c r="BA1379">
        <v>0</v>
      </c>
      <c r="BB1379">
        <v>0</v>
      </c>
      <c r="BC1379">
        <v>1</v>
      </c>
      <c r="BD1379">
        <v>0</v>
      </c>
      <c r="BE1379">
        <v>0</v>
      </c>
      <c r="BF1379">
        <v>0</v>
      </c>
      <c r="BG1379">
        <v>19.899999999999999</v>
      </c>
      <c r="BH1379">
        <v>10</v>
      </c>
      <c r="BI1379">
        <v>1</v>
      </c>
      <c r="BJ1379">
        <v>20</v>
      </c>
      <c r="BK1379">
        <v>0</v>
      </c>
    </row>
    <row r="1380" spans="1:63" x14ac:dyDescent="0.25">
      <c r="A1380">
        <v>16</v>
      </c>
      <c r="B1380" s="1">
        <v>16305</v>
      </c>
      <c r="C1380" t="s">
        <v>789</v>
      </c>
      <c r="D1380" t="s">
        <v>2084</v>
      </c>
      <c r="E1380">
        <v>3</v>
      </c>
      <c r="F1380" t="s">
        <v>13367</v>
      </c>
      <c r="G1380">
        <v>220104005</v>
      </c>
      <c r="H1380">
        <v>220104</v>
      </c>
      <c r="I1380" t="s">
        <v>13768</v>
      </c>
      <c r="J1380" t="s">
        <v>10393</v>
      </c>
      <c r="K1380">
        <v>3</v>
      </c>
      <c r="L1380">
        <v>9.1999999999999993</v>
      </c>
      <c r="M1380">
        <v>0</v>
      </c>
      <c r="N1380">
        <v>0</v>
      </c>
      <c r="O1380">
        <v>8.9</v>
      </c>
      <c r="P1380">
        <v>17.600000000000001</v>
      </c>
      <c r="Q1380">
        <v>0</v>
      </c>
      <c r="R1380">
        <v>0</v>
      </c>
      <c r="S1380">
        <v>0</v>
      </c>
      <c r="T1380">
        <v>0</v>
      </c>
      <c r="U1380">
        <v>0</v>
      </c>
      <c r="V1380">
        <v>1</v>
      </c>
      <c r="W1380">
        <v>0</v>
      </c>
      <c r="X1380">
        <v>0</v>
      </c>
      <c r="Y1380">
        <v>18.399999999999999</v>
      </c>
      <c r="Z1380">
        <v>0</v>
      </c>
      <c r="AA1380">
        <v>0</v>
      </c>
      <c r="AB1380">
        <v>8.9</v>
      </c>
      <c r="AC1380">
        <v>8.8000000000000007</v>
      </c>
      <c r="AD1380">
        <v>8.6999999999999993</v>
      </c>
      <c r="AE1380">
        <v>0</v>
      </c>
      <c r="AF1380">
        <v>9.9</v>
      </c>
      <c r="AG1380">
        <v>0</v>
      </c>
      <c r="AH1380">
        <v>0</v>
      </c>
      <c r="AI1380">
        <v>1</v>
      </c>
      <c r="AJ1380">
        <v>10</v>
      </c>
      <c r="AK1380">
        <v>0</v>
      </c>
      <c r="AL1380">
        <v>0</v>
      </c>
      <c r="AM1380">
        <v>0</v>
      </c>
      <c r="AN1380">
        <v>18</v>
      </c>
      <c r="AO1380">
        <v>0</v>
      </c>
      <c r="AP1380">
        <v>8.8000000000000007</v>
      </c>
      <c r="AQ1380">
        <v>8.6999999999999993</v>
      </c>
      <c r="AR1380">
        <v>0</v>
      </c>
      <c r="AS1380">
        <v>0</v>
      </c>
      <c r="AT1380">
        <v>9.9</v>
      </c>
      <c r="AU1380">
        <v>0</v>
      </c>
      <c r="AV1380">
        <v>1</v>
      </c>
      <c r="AW1380">
        <v>0</v>
      </c>
      <c r="AX1380">
        <v>0</v>
      </c>
      <c r="AY1380">
        <v>9.1999999999999993</v>
      </c>
      <c r="AZ1380">
        <v>9.1</v>
      </c>
      <c r="BA1380">
        <v>0</v>
      </c>
      <c r="BB1380">
        <v>0</v>
      </c>
      <c r="BC1380">
        <v>1</v>
      </c>
      <c r="BD1380">
        <v>0</v>
      </c>
      <c r="BE1380">
        <v>0</v>
      </c>
      <c r="BF1380">
        <v>0</v>
      </c>
      <c r="BG1380">
        <v>19.899999999999999</v>
      </c>
      <c r="BH1380">
        <v>10</v>
      </c>
      <c r="BI1380">
        <v>1</v>
      </c>
      <c r="BJ1380">
        <v>20</v>
      </c>
      <c r="BK1380">
        <v>0</v>
      </c>
    </row>
    <row r="1381" spans="1:63" x14ac:dyDescent="0.25">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1</v>
      </c>
      <c r="Q1381">
        <v>0</v>
      </c>
      <c r="R1381">
        <v>0</v>
      </c>
      <c r="S1381">
        <v>0</v>
      </c>
      <c r="T1381">
        <v>0</v>
      </c>
      <c r="U1381">
        <v>0</v>
      </c>
      <c r="V1381">
        <v>1</v>
      </c>
      <c r="W1381">
        <v>0</v>
      </c>
      <c r="X1381">
        <v>8.1999999999999993</v>
      </c>
      <c r="Y1381">
        <v>0</v>
      </c>
      <c r="Z1381">
        <v>0</v>
      </c>
      <c r="AA1381">
        <v>0</v>
      </c>
      <c r="AB1381">
        <v>0</v>
      </c>
      <c r="AC1381">
        <v>1</v>
      </c>
      <c r="AD1381">
        <v>0</v>
      </c>
      <c r="AE1381">
        <v>0</v>
      </c>
      <c r="AF1381">
        <v>9.9</v>
      </c>
      <c r="AG1381">
        <v>0</v>
      </c>
      <c r="AH1381">
        <v>0</v>
      </c>
      <c r="AI1381">
        <v>1</v>
      </c>
      <c r="AJ1381">
        <v>0</v>
      </c>
      <c r="AK1381">
        <v>0</v>
      </c>
      <c r="AL1381">
        <v>0</v>
      </c>
      <c r="AM1381">
        <v>0</v>
      </c>
      <c r="AN1381">
        <v>0</v>
      </c>
      <c r="AO1381">
        <v>0</v>
      </c>
      <c r="AP1381">
        <v>1</v>
      </c>
      <c r="AQ1381">
        <v>0</v>
      </c>
      <c r="AR1381">
        <v>0</v>
      </c>
      <c r="AS1381">
        <v>0</v>
      </c>
      <c r="AT1381">
        <v>0</v>
      </c>
      <c r="AU1381">
        <v>0</v>
      </c>
      <c r="AV1381">
        <v>1</v>
      </c>
      <c r="AW1381">
        <v>0</v>
      </c>
      <c r="AX1381">
        <v>0</v>
      </c>
      <c r="AY1381">
        <v>9.1999999999999993</v>
      </c>
      <c r="AZ1381">
        <v>0</v>
      </c>
      <c r="BA1381">
        <v>0</v>
      </c>
      <c r="BB1381">
        <v>0</v>
      </c>
      <c r="BC1381">
        <v>1</v>
      </c>
      <c r="BD1381">
        <v>0</v>
      </c>
      <c r="BE1381">
        <v>0</v>
      </c>
      <c r="BF1381">
        <v>0</v>
      </c>
      <c r="BG1381">
        <v>0</v>
      </c>
      <c r="BH1381">
        <v>0</v>
      </c>
      <c r="BI1381">
        <v>1</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5" x14ac:dyDescent="0.25"/>
  <cols>
    <col min="1" max="1" width="10.85546875" bestFit="1" customWidth="1"/>
    <col min="2" max="2" width="15.5703125" bestFit="1" customWidth="1"/>
    <col min="3" max="3" width="16.8554687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5" x14ac:dyDescent="0.25"/>
  <cols>
    <col min="1" max="1" width="4.85546875" bestFit="1" customWidth="1"/>
    <col min="2" max="2" width="16.85546875" bestFit="1" customWidth="1"/>
    <col min="3" max="3" width="12.85546875" bestFit="1" customWidth="1"/>
    <col min="4" max="4" width="13.5703125" bestFit="1" customWidth="1"/>
    <col min="5" max="5" width="64.5703125" bestFit="1" customWidth="1"/>
    <col min="6" max="6" width="11.855468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13252</v>
      </c>
      <c r="F11" s="1">
        <f>+Parametros[[#This Row],[id]]</f>
        <v>1</v>
      </c>
    </row>
    <row r="12" spans="1:6" x14ac:dyDescent="0.25">
      <c r="A12">
        <v>116</v>
      </c>
      <c r="B12" s="1" t="s">
        <v>13795</v>
      </c>
      <c r="D12" s="1" t="s">
        <v>9350</v>
      </c>
      <c r="E12" s="1" t="s">
        <v>13371</v>
      </c>
      <c r="F12" s="1">
        <f>+Parametros[[#This Row],[id]]</f>
        <v>116</v>
      </c>
    </row>
    <row r="13" spans="1:6" x14ac:dyDescent="0.25">
      <c r="A13">
        <v>2</v>
      </c>
      <c r="B13" s="1" t="s">
        <v>9320</v>
      </c>
      <c r="D13" s="1" t="s">
        <v>9321</v>
      </c>
      <c r="E13" s="1" t="s">
        <v>13253</v>
      </c>
      <c r="F13" s="1">
        <f>+Parametros[[#This Row],[id]]</f>
        <v>2</v>
      </c>
    </row>
    <row r="14" spans="1:6" x14ac:dyDescent="0.25">
      <c r="A14">
        <v>3</v>
      </c>
      <c r="B14" s="1" t="s">
        <v>9322</v>
      </c>
      <c r="D14" s="1" t="s">
        <v>9323</v>
      </c>
      <c r="E14" s="1" t="s">
        <v>13254</v>
      </c>
      <c r="F14" s="1">
        <f>+Parametros[[#This Row],[id]]</f>
        <v>3</v>
      </c>
    </row>
    <row r="15" spans="1:6" x14ac:dyDescent="0.25">
      <c r="A15">
        <v>4</v>
      </c>
      <c r="B15" s="1" t="s">
        <v>9324</v>
      </c>
      <c r="D15" s="1" t="s">
        <v>9319</v>
      </c>
      <c r="E15" s="1" t="s">
        <v>13255</v>
      </c>
      <c r="F15" s="1">
        <f>+Parametros[[#This Row],[id]]</f>
        <v>4</v>
      </c>
    </row>
    <row r="16" spans="1:6" x14ac:dyDescent="0.25">
      <c r="A16">
        <v>5</v>
      </c>
      <c r="B16" s="1" t="s">
        <v>9325</v>
      </c>
      <c r="D16" s="1" t="s">
        <v>22</v>
      </c>
      <c r="E16" s="1" t="s">
        <v>13256</v>
      </c>
      <c r="F16" s="1">
        <f>+Parametros[[#This Row],[id]]</f>
        <v>5</v>
      </c>
    </row>
    <row r="17" spans="1:6" x14ac:dyDescent="0.25">
      <c r="A17">
        <v>6</v>
      </c>
      <c r="B17" s="1" t="s">
        <v>9326</v>
      </c>
      <c r="D17" s="1" t="s">
        <v>22</v>
      </c>
      <c r="E17" s="1" t="s">
        <v>13257</v>
      </c>
      <c r="F17" s="1">
        <f>+Parametros[[#This Row],[id]]</f>
        <v>6</v>
      </c>
    </row>
    <row r="18" spans="1:6" x14ac:dyDescent="0.25">
      <c r="A18">
        <v>7</v>
      </c>
      <c r="B18" s="1" t="s">
        <v>9327</v>
      </c>
      <c r="D18" s="1" t="s">
        <v>9328</v>
      </c>
      <c r="E18" s="1" t="s">
        <v>13258</v>
      </c>
      <c r="F18" s="1">
        <f>+Parametros[[#This Row],[id]]</f>
        <v>7</v>
      </c>
    </row>
    <row r="19" spans="1:6" x14ac:dyDescent="0.25">
      <c r="A19">
        <v>8</v>
      </c>
      <c r="B19" s="1" t="s">
        <v>9329</v>
      </c>
      <c r="D19" s="1" t="s">
        <v>22</v>
      </c>
      <c r="E19" s="1" t="s">
        <v>13259</v>
      </c>
      <c r="F19" s="1">
        <f>+Parametros[[#This Row],[id]]</f>
        <v>8</v>
      </c>
    </row>
    <row r="20" spans="1:6" x14ac:dyDescent="0.25">
      <c r="A20">
        <v>9</v>
      </c>
      <c r="B20" s="1" t="s">
        <v>9330</v>
      </c>
      <c r="D20" s="1" t="s">
        <v>9331</v>
      </c>
      <c r="E20" s="1" t="s">
        <v>13260</v>
      </c>
      <c r="F20" s="1">
        <f>+Parametros[[#This Row],[id]]</f>
        <v>9</v>
      </c>
    </row>
    <row r="21" spans="1:6" x14ac:dyDescent="0.25">
      <c r="A21">
        <v>10</v>
      </c>
      <c r="B21" s="1" t="s">
        <v>9332</v>
      </c>
      <c r="D21" s="1" t="s">
        <v>9321</v>
      </c>
      <c r="E21" s="1" t="s">
        <v>13261</v>
      </c>
      <c r="F21" s="1">
        <f>+Parametros[[#This Row],[id]]</f>
        <v>10</v>
      </c>
    </row>
    <row r="22" spans="1:6" x14ac:dyDescent="0.25">
      <c r="A22">
        <v>11</v>
      </c>
      <c r="B22" s="1" t="s">
        <v>9333</v>
      </c>
      <c r="D22" s="1" t="s">
        <v>5401</v>
      </c>
      <c r="E22" s="1" t="s">
        <v>13262</v>
      </c>
      <c r="F22" s="1">
        <f>+Parametros[[#This Row],[id]]</f>
        <v>11</v>
      </c>
    </row>
    <row r="23" spans="1:6" x14ac:dyDescent="0.25">
      <c r="A23">
        <v>112</v>
      </c>
      <c r="B23" s="1" t="s">
        <v>13769</v>
      </c>
      <c r="D23" s="1" t="s">
        <v>9350</v>
      </c>
      <c r="E23" s="1" t="s">
        <v>13365</v>
      </c>
      <c r="F23" s="1">
        <f>+Parametros[[#This Row],[id]]</f>
        <v>112</v>
      </c>
    </row>
    <row r="24" spans="1:6" x14ac:dyDescent="0.25">
      <c r="A24">
        <v>12</v>
      </c>
      <c r="B24" s="1" t="s">
        <v>9334</v>
      </c>
      <c r="D24" s="1" t="s">
        <v>22</v>
      </c>
      <c r="E24" s="1" t="s">
        <v>13263</v>
      </c>
      <c r="F24" s="1">
        <f>+Parametros[[#This Row],[id]]</f>
        <v>12</v>
      </c>
    </row>
    <row r="25" spans="1:6" x14ac:dyDescent="0.25">
      <c r="A25">
        <v>13</v>
      </c>
      <c r="B25" s="1" t="s">
        <v>9335</v>
      </c>
      <c r="D25" s="1" t="s">
        <v>22</v>
      </c>
      <c r="E25" s="1" t="s">
        <v>13264</v>
      </c>
      <c r="F25" s="1">
        <f>+Parametros[[#This Row],[id]]</f>
        <v>13</v>
      </c>
    </row>
    <row r="26" spans="1:6" x14ac:dyDescent="0.25">
      <c r="A26">
        <v>14</v>
      </c>
      <c r="B26" s="1" t="s">
        <v>9336</v>
      </c>
      <c r="D26" s="1" t="s">
        <v>22</v>
      </c>
      <c r="E26" s="1" t="s">
        <v>13265</v>
      </c>
      <c r="F26" s="1">
        <f>+Parametros[[#This Row],[id]]</f>
        <v>14</v>
      </c>
    </row>
    <row r="27" spans="1:6" x14ac:dyDescent="0.25">
      <c r="A27">
        <v>15</v>
      </c>
      <c r="B27" s="1" t="s">
        <v>9337</v>
      </c>
      <c r="D27" s="1" t="s">
        <v>9331</v>
      </c>
      <c r="E27" s="1" t="s">
        <v>13266</v>
      </c>
      <c r="F27" s="1">
        <f>+Parametros[[#This Row],[id]]</f>
        <v>15</v>
      </c>
    </row>
    <row r="28" spans="1:6" x14ac:dyDescent="0.25">
      <c r="A28">
        <v>16</v>
      </c>
      <c r="B28" s="1" t="s">
        <v>9338</v>
      </c>
      <c r="D28" s="1" t="s">
        <v>9331</v>
      </c>
      <c r="E28" s="1" t="s">
        <v>13267</v>
      </c>
      <c r="F28" s="1">
        <f>+Parametros[[#This Row],[id]]</f>
        <v>16</v>
      </c>
    </row>
    <row r="29" spans="1:6" x14ac:dyDescent="0.25">
      <c r="A29">
        <v>17</v>
      </c>
      <c r="B29" s="1" t="s">
        <v>9339</v>
      </c>
      <c r="D29" s="1" t="s">
        <v>9331</v>
      </c>
      <c r="E29" s="1" t="s">
        <v>13268</v>
      </c>
      <c r="F29" s="1">
        <f>+Parametros[[#This Row],[id]]</f>
        <v>17</v>
      </c>
    </row>
    <row r="30" spans="1:6" x14ac:dyDescent="0.25">
      <c r="A30">
        <v>18</v>
      </c>
      <c r="B30" s="1" t="s">
        <v>9340</v>
      </c>
      <c r="D30" s="1" t="s">
        <v>9341</v>
      </c>
      <c r="E30" s="1" t="s">
        <v>13269</v>
      </c>
      <c r="F30" s="1">
        <f>+Parametros[[#This Row],[id]]</f>
        <v>18</v>
      </c>
    </row>
    <row r="31" spans="1:6" x14ac:dyDescent="0.25">
      <c r="A31">
        <v>19</v>
      </c>
      <c r="B31" s="1" t="s">
        <v>9342</v>
      </c>
      <c r="D31" s="1" t="s">
        <v>9331</v>
      </c>
      <c r="E31" s="1" t="s">
        <v>13270</v>
      </c>
      <c r="F31" s="1">
        <f>+Parametros[[#This Row],[id]]</f>
        <v>19</v>
      </c>
    </row>
    <row r="32" spans="1:6" x14ac:dyDescent="0.25">
      <c r="A32">
        <v>20</v>
      </c>
      <c r="B32" s="1" t="s">
        <v>9343</v>
      </c>
      <c r="D32" s="1" t="s">
        <v>9344</v>
      </c>
      <c r="E32" s="1" t="s">
        <v>13271</v>
      </c>
      <c r="F32" s="1">
        <f>+Parametros[[#This Row],[id]]</f>
        <v>20</v>
      </c>
    </row>
    <row r="33" spans="1:6" x14ac:dyDescent="0.25">
      <c r="A33">
        <v>21</v>
      </c>
      <c r="B33" s="1" t="s">
        <v>9345</v>
      </c>
      <c r="D33" s="1" t="s">
        <v>9319</v>
      </c>
      <c r="E33" s="1" t="s">
        <v>13272</v>
      </c>
      <c r="F33" s="1">
        <f>+Parametros[[#This Row],[id]]</f>
        <v>21</v>
      </c>
    </row>
    <row r="34" spans="1:6" x14ac:dyDescent="0.25">
      <c r="A34">
        <v>22</v>
      </c>
      <c r="B34" s="1" t="s">
        <v>9346</v>
      </c>
      <c r="D34" s="1" t="s">
        <v>9331</v>
      </c>
      <c r="E34" s="1" t="s">
        <v>13273</v>
      </c>
      <c r="F34" s="1">
        <f>+Parametros[[#This Row],[id]]</f>
        <v>22</v>
      </c>
    </row>
    <row r="35" spans="1:6" x14ac:dyDescent="0.25">
      <c r="A35">
        <v>23</v>
      </c>
      <c r="B35" s="1" t="s">
        <v>9347</v>
      </c>
      <c r="D35" s="1" t="s">
        <v>9331</v>
      </c>
      <c r="E35" s="1" t="s">
        <v>13274</v>
      </c>
      <c r="F35" s="1">
        <f>+Parametros[[#This Row],[id]]</f>
        <v>23</v>
      </c>
    </row>
    <row r="36" spans="1:6" x14ac:dyDescent="0.25">
      <c r="A36">
        <v>24</v>
      </c>
      <c r="B36" s="1" t="s">
        <v>9348</v>
      </c>
      <c r="D36" s="1" t="s">
        <v>9331</v>
      </c>
      <c r="E36" s="1" t="s">
        <v>13275</v>
      </c>
      <c r="F36" s="1">
        <f>+Parametros[[#This Row],[id]]</f>
        <v>24</v>
      </c>
    </row>
    <row r="37" spans="1:6" x14ac:dyDescent="0.25">
      <c r="A37">
        <v>25</v>
      </c>
      <c r="B37" s="1" t="s">
        <v>9349</v>
      </c>
      <c r="D37" s="1" t="s">
        <v>9350</v>
      </c>
      <c r="E37" s="1" t="s">
        <v>13276</v>
      </c>
      <c r="F37" s="1">
        <f>+Parametros[[#This Row],[id]]</f>
        <v>25</v>
      </c>
    </row>
    <row r="38" spans="1:6" x14ac:dyDescent="0.25">
      <c r="A38">
        <v>114</v>
      </c>
      <c r="B38" s="1" t="s">
        <v>13367</v>
      </c>
      <c r="D38" s="1" t="s">
        <v>9350</v>
      </c>
      <c r="E38" s="1" t="s">
        <v>13368</v>
      </c>
      <c r="F38" s="1">
        <f>+Parametros[[#This Row],[id]]</f>
        <v>114</v>
      </c>
    </row>
    <row r="39" spans="1:6" x14ac:dyDescent="0.25">
      <c r="A39">
        <v>26</v>
      </c>
      <c r="B39" s="1" t="s">
        <v>9351</v>
      </c>
      <c r="D39" s="1" t="s">
        <v>22</v>
      </c>
      <c r="E39" s="1" t="s">
        <v>13277</v>
      </c>
      <c r="F39" s="1">
        <f>+Parametros[[#This Row],[id]]</f>
        <v>26</v>
      </c>
    </row>
    <row r="40" spans="1:6" x14ac:dyDescent="0.25">
      <c r="A40">
        <v>27</v>
      </c>
      <c r="B40" s="1" t="s">
        <v>9352</v>
      </c>
      <c r="D40" s="1" t="s">
        <v>9353</v>
      </c>
      <c r="E40" s="1" t="s">
        <v>13278</v>
      </c>
      <c r="F40" s="1">
        <f>+Parametros[[#This Row],[id]]</f>
        <v>27</v>
      </c>
    </row>
    <row r="41" spans="1:6" x14ac:dyDescent="0.25">
      <c r="A41">
        <v>28</v>
      </c>
      <c r="B41" s="1" t="s">
        <v>9354</v>
      </c>
      <c r="D41" s="1" t="s">
        <v>9355</v>
      </c>
      <c r="E41" s="1" t="s">
        <v>13279</v>
      </c>
      <c r="F41" s="1">
        <f>+Parametros[[#This Row],[id]]</f>
        <v>28</v>
      </c>
    </row>
    <row r="42" spans="1:6" x14ac:dyDescent="0.25">
      <c r="A42">
        <v>115</v>
      </c>
      <c r="B42" s="1" t="s">
        <v>13369</v>
      </c>
      <c r="D42" s="1" t="s">
        <v>9350</v>
      </c>
      <c r="E42" s="1" t="s">
        <v>13370</v>
      </c>
      <c r="F42" s="1">
        <f>+Parametros[[#This Row],[id]]</f>
        <v>115</v>
      </c>
    </row>
    <row r="43" spans="1:6" x14ac:dyDescent="0.25">
      <c r="A43">
        <v>29</v>
      </c>
      <c r="B43" s="1" t="s">
        <v>9356</v>
      </c>
      <c r="D43" s="1" t="s">
        <v>9321</v>
      </c>
      <c r="E43" s="1" t="s">
        <v>13280</v>
      </c>
      <c r="F43" s="1">
        <f>+Parametros[[#This Row],[id]]</f>
        <v>29</v>
      </c>
    </row>
    <row r="44" spans="1:6" x14ac:dyDescent="0.25">
      <c r="A44">
        <v>30</v>
      </c>
      <c r="B44" s="1" t="s">
        <v>9357</v>
      </c>
      <c r="D44" s="1" t="s">
        <v>9344</v>
      </c>
      <c r="E44" s="1" t="s">
        <v>13281</v>
      </c>
      <c r="F44" s="1">
        <f>+Parametros[[#This Row],[id]]</f>
        <v>30</v>
      </c>
    </row>
    <row r="45" spans="1:6" x14ac:dyDescent="0.25">
      <c r="A45">
        <v>31</v>
      </c>
      <c r="B45" s="1" t="s">
        <v>9358</v>
      </c>
      <c r="D45" s="1" t="s">
        <v>9344</v>
      </c>
      <c r="E45" s="1" t="s">
        <v>13282</v>
      </c>
      <c r="F45" s="1">
        <f>+Parametros[[#This Row],[id]]</f>
        <v>31</v>
      </c>
    </row>
    <row r="46" spans="1:6" x14ac:dyDescent="0.25">
      <c r="A46">
        <v>32</v>
      </c>
      <c r="B46" s="1" t="s">
        <v>9359</v>
      </c>
      <c r="D46" s="1" t="s">
        <v>9319</v>
      </c>
      <c r="E46" s="1" t="s">
        <v>13283</v>
      </c>
      <c r="F46" s="1">
        <f>+Parametros[[#This Row],[id]]</f>
        <v>32</v>
      </c>
    </row>
    <row r="47" spans="1:6" x14ac:dyDescent="0.25">
      <c r="A47">
        <v>33</v>
      </c>
      <c r="B47" s="1" t="s">
        <v>9360</v>
      </c>
      <c r="D47" s="1" t="s">
        <v>22</v>
      </c>
      <c r="E47" s="1" t="s">
        <v>13284</v>
      </c>
      <c r="F47" s="1">
        <f>+Parametros[[#This Row],[id]]</f>
        <v>33</v>
      </c>
    </row>
    <row r="48" spans="1:6" x14ac:dyDescent="0.25">
      <c r="A48">
        <v>34</v>
      </c>
      <c r="B48" s="1" t="s">
        <v>9361</v>
      </c>
      <c r="D48" s="1" t="s">
        <v>22</v>
      </c>
      <c r="E48" s="1" t="s">
        <v>13285</v>
      </c>
      <c r="F48" s="1">
        <f>+Parametros[[#This Row],[id]]</f>
        <v>34</v>
      </c>
    </row>
    <row r="49" spans="1:6" x14ac:dyDescent="0.25">
      <c r="A49">
        <v>35</v>
      </c>
      <c r="B49" s="1" t="s">
        <v>9362</v>
      </c>
      <c r="D49" s="1" t="s">
        <v>9363</v>
      </c>
      <c r="E49" s="1" t="s">
        <v>13286</v>
      </c>
      <c r="F49" s="1">
        <f>+Parametros[[#This Row],[id]]</f>
        <v>35</v>
      </c>
    </row>
    <row r="50" spans="1:6" x14ac:dyDescent="0.25">
      <c r="A50">
        <v>36</v>
      </c>
      <c r="B50" s="1" t="s">
        <v>9364</v>
      </c>
      <c r="D50" s="1" t="s">
        <v>9321</v>
      </c>
      <c r="E50" s="1" t="s">
        <v>13287</v>
      </c>
      <c r="F50" s="1">
        <f>+Parametros[[#This Row],[id]]</f>
        <v>36</v>
      </c>
    </row>
    <row r="51" spans="1:6" x14ac:dyDescent="0.25">
      <c r="A51">
        <v>37</v>
      </c>
      <c r="B51" s="1" t="s">
        <v>9365</v>
      </c>
      <c r="D51" s="1" t="s">
        <v>22</v>
      </c>
      <c r="E51" s="1" t="s">
        <v>13288</v>
      </c>
      <c r="F51" s="1">
        <f>+Parametros[[#This Row],[id]]</f>
        <v>37</v>
      </c>
    </row>
    <row r="52" spans="1:6" x14ac:dyDescent="0.25">
      <c r="A52">
        <v>38</v>
      </c>
      <c r="B52" s="1" t="s">
        <v>9366</v>
      </c>
      <c r="D52" s="1" t="s">
        <v>9331</v>
      </c>
      <c r="E52" s="1" t="s">
        <v>13289</v>
      </c>
      <c r="F52" s="1">
        <f>+Parametros[[#This Row],[id]]</f>
        <v>38</v>
      </c>
    </row>
    <row r="53" spans="1:6" x14ac:dyDescent="0.25">
      <c r="A53">
        <v>39</v>
      </c>
      <c r="B53" s="1" t="s">
        <v>9367</v>
      </c>
      <c r="D53" s="1" t="s">
        <v>9331</v>
      </c>
      <c r="E53" s="1" t="s">
        <v>13290</v>
      </c>
      <c r="F53" s="1">
        <f>+Parametros[[#This Row],[id]]</f>
        <v>39</v>
      </c>
    </row>
    <row r="54" spans="1:6" x14ac:dyDescent="0.25">
      <c r="A54">
        <v>113</v>
      </c>
      <c r="B54" s="1" t="s">
        <v>10710</v>
      </c>
      <c r="D54" s="1" t="s">
        <v>9350</v>
      </c>
      <c r="E54" s="1" t="s">
        <v>13366</v>
      </c>
      <c r="F54" s="1">
        <f>+Parametros[[#This Row],[id]]</f>
        <v>113</v>
      </c>
    </row>
    <row r="55" spans="1:6" x14ac:dyDescent="0.25">
      <c r="A55">
        <v>40</v>
      </c>
      <c r="B55" s="1" t="s">
        <v>9368</v>
      </c>
      <c r="D55" s="1" t="s">
        <v>22</v>
      </c>
      <c r="E55" s="1" t="s">
        <v>13291</v>
      </c>
      <c r="F55" s="1">
        <f>+Parametros[[#This Row],[id]]</f>
        <v>40</v>
      </c>
    </row>
    <row r="56" spans="1:6" x14ac:dyDescent="0.25">
      <c r="A56">
        <v>41</v>
      </c>
      <c r="B56" s="1" t="s">
        <v>9369</v>
      </c>
      <c r="D56" s="1" t="s">
        <v>9319</v>
      </c>
      <c r="E56" s="1" t="s">
        <v>13292</v>
      </c>
      <c r="F56" s="1">
        <f>+Parametros[[#This Row],[id]]</f>
        <v>41</v>
      </c>
    </row>
    <row r="57" spans="1:6" x14ac:dyDescent="0.25">
      <c r="A57">
        <v>42</v>
      </c>
      <c r="B57" s="1" t="s">
        <v>9370</v>
      </c>
      <c r="D57" s="1" t="s">
        <v>9319</v>
      </c>
      <c r="E57" s="1" t="s">
        <v>13293</v>
      </c>
      <c r="F57" s="1">
        <f>+Parametros[[#This Row],[id]]</f>
        <v>42</v>
      </c>
    </row>
    <row r="58" spans="1:6" x14ac:dyDescent="0.25">
      <c r="A58">
        <v>43</v>
      </c>
      <c r="B58" s="1" t="s">
        <v>9371</v>
      </c>
      <c r="D58" s="1" t="s">
        <v>9363</v>
      </c>
      <c r="E58" s="1" t="s">
        <v>13294</v>
      </c>
      <c r="F58" s="1">
        <f>+Parametros[[#This Row],[id]]</f>
        <v>43</v>
      </c>
    </row>
    <row r="59" spans="1:6" x14ac:dyDescent="0.25">
      <c r="A59">
        <v>44</v>
      </c>
      <c r="B59" s="1" t="s">
        <v>9372</v>
      </c>
      <c r="D59" s="1" t="s">
        <v>9331</v>
      </c>
      <c r="E59" s="1" t="s">
        <v>13295</v>
      </c>
      <c r="F59" s="1">
        <f>+Parametros[[#This Row],[id]]</f>
        <v>44</v>
      </c>
    </row>
    <row r="60" spans="1:6" x14ac:dyDescent="0.25">
      <c r="A60">
        <v>45</v>
      </c>
      <c r="B60" s="1" t="s">
        <v>9373</v>
      </c>
      <c r="D60" s="1" t="s">
        <v>22</v>
      </c>
      <c r="E60" s="1" t="s">
        <v>13296</v>
      </c>
      <c r="F60" s="1">
        <f>+Parametros[[#This Row],[id]]</f>
        <v>45</v>
      </c>
    </row>
    <row r="61" spans="1:6" x14ac:dyDescent="0.25">
      <c r="A61">
        <v>46</v>
      </c>
      <c r="B61" s="1" t="s">
        <v>9374</v>
      </c>
      <c r="D61" s="1" t="s">
        <v>9375</v>
      </c>
      <c r="E61" s="1" t="s">
        <v>13297</v>
      </c>
      <c r="F61" s="1">
        <f>+Parametros[[#This Row],[id]]</f>
        <v>46</v>
      </c>
    </row>
    <row r="62" spans="1:6" x14ac:dyDescent="0.25">
      <c r="A62">
        <v>47</v>
      </c>
      <c r="B62" s="1" t="s">
        <v>9376</v>
      </c>
      <c r="D62" s="1" t="s">
        <v>9375</v>
      </c>
      <c r="E62" s="1" t="s">
        <v>13298</v>
      </c>
      <c r="F62" s="1">
        <f>+Parametros[[#This Row],[id]]</f>
        <v>47</v>
      </c>
    </row>
    <row r="63" spans="1:6" x14ac:dyDescent="0.25">
      <c r="A63">
        <v>48</v>
      </c>
      <c r="B63" s="1" t="s">
        <v>9377</v>
      </c>
      <c r="D63" s="1" t="s">
        <v>9378</v>
      </c>
      <c r="E63" s="1" t="s">
        <v>13299</v>
      </c>
      <c r="F63" s="1">
        <f>+Parametros[[#This Row],[id]]</f>
        <v>48</v>
      </c>
    </row>
    <row r="64" spans="1:6" x14ac:dyDescent="0.25">
      <c r="A64">
        <v>49</v>
      </c>
      <c r="B64" s="1" t="s">
        <v>9379</v>
      </c>
      <c r="D64" s="1" t="s">
        <v>9331</v>
      </c>
      <c r="E64" s="1" t="s">
        <v>13300</v>
      </c>
      <c r="F64" s="1">
        <f>+Parametros[[#This Row],[id]]</f>
        <v>49</v>
      </c>
    </row>
    <row r="65" spans="1:6" x14ac:dyDescent="0.25">
      <c r="A65">
        <v>50</v>
      </c>
      <c r="B65" s="1" t="s">
        <v>9380</v>
      </c>
      <c r="D65" s="1" t="s">
        <v>22</v>
      </c>
      <c r="E65" s="1" t="s">
        <v>13301</v>
      </c>
      <c r="F65" s="1">
        <f>+Parametros[[#This Row],[id]]</f>
        <v>50</v>
      </c>
    </row>
    <row r="66" spans="1:6" x14ac:dyDescent="0.25">
      <c r="A66">
        <v>51</v>
      </c>
      <c r="B66" s="1" t="s">
        <v>9381</v>
      </c>
      <c r="D66" s="1" t="s">
        <v>22</v>
      </c>
      <c r="E66" s="1" t="s">
        <v>13302</v>
      </c>
      <c r="F66" s="1">
        <f>+Parametros[[#This Row],[id]]</f>
        <v>51</v>
      </c>
    </row>
    <row r="67" spans="1:6" x14ac:dyDescent="0.25">
      <c r="A67">
        <v>52</v>
      </c>
      <c r="B67" s="1" t="s">
        <v>9382</v>
      </c>
      <c r="D67" s="1" t="s">
        <v>9331</v>
      </c>
      <c r="E67" s="1" t="s">
        <v>13303</v>
      </c>
      <c r="F67" s="1">
        <f>+Parametros[[#This Row],[id]]</f>
        <v>52</v>
      </c>
    </row>
    <row r="68" spans="1:6" x14ac:dyDescent="0.25">
      <c r="A68">
        <v>53</v>
      </c>
      <c r="B68" s="1" t="s">
        <v>9383</v>
      </c>
      <c r="D68" s="1" t="s">
        <v>9363</v>
      </c>
      <c r="E68" s="1" t="s">
        <v>13304</v>
      </c>
      <c r="F68" s="1">
        <f>+Parametros[[#This Row],[id]]</f>
        <v>53</v>
      </c>
    </row>
    <row r="69" spans="1:6" x14ac:dyDescent="0.25">
      <c r="A69">
        <v>54</v>
      </c>
      <c r="B69" s="1" t="s">
        <v>9384</v>
      </c>
      <c r="D69" s="1" t="s">
        <v>9378</v>
      </c>
      <c r="E69" s="1" t="s">
        <v>13305</v>
      </c>
      <c r="F69" s="1">
        <f>+Parametros[[#This Row],[id]]</f>
        <v>54</v>
      </c>
    </row>
    <row r="70" spans="1:6" x14ac:dyDescent="0.25">
      <c r="A70">
        <v>55</v>
      </c>
      <c r="B70" s="1" t="s">
        <v>9385</v>
      </c>
      <c r="D70" s="1" t="s">
        <v>9375</v>
      </c>
      <c r="E70" s="1" t="s">
        <v>13306</v>
      </c>
      <c r="F70" s="1">
        <f>+Parametros[[#This Row],[id]]</f>
        <v>55</v>
      </c>
    </row>
    <row r="71" spans="1:6" x14ac:dyDescent="0.25">
      <c r="A71">
        <v>56</v>
      </c>
      <c r="B71" s="1" t="s">
        <v>9386</v>
      </c>
      <c r="D71" s="1" t="s">
        <v>9321</v>
      </c>
      <c r="E71" s="1" t="s">
        <v>13307</v>
      </c>
      <c r="F71" s="1">
        <f>+Parametros[[#This Row],[id]]</f>
        <v>56</v>
      </c>
    </row>
    <row r="72" spans="1:6" x14ac:dyDescent="0.25">
      <c r="A72">
        <v>57</v>
      </c>
      <c r="B72" s="1" t="s">
        <v>9387</v>
      </c>
      <c r="D72" s="1" t="s">
        <v>5401</v>
      </c>
      <c r="E72" s="1" t="s">
        <v>13308</v>
      </c>
      <c r="F72" s="1">
        <f>+Parametros[[#This Row],[id]]</f>
        <v>57</v>
      </c>
    </row>
    <row r="73" spans="1:6" x14ac:dyDescent="0.25">
      <c r="A73">
        <v>58</v>
      </c>
      <c r="B73" s="1" t="s">
        <v>9388</v>
      </c>
      <c r="D73" s="1" t="s">
        <v>22</v>
      </c>
      <c r="E73" s="1" t="s">
        <v>13309</v>
      </c>
      <c r="F73" s="1">
        <f>+Parametros[[#This Row],[id]]</f>
        <v>58</v>
      </c>
    </row>
    <row r="74" spans="1:6" x14ac:dyDescent="0.25">
      <c r="A74">
        <v>59</v>
      </c>
      <c r="B74" s="1" t="s">
        <v>21</v>
      </c>
      <c r="D74" s="1" t="s">
        <v>22</v>
      </c>
      <c r="E74" s="1" t="s">
        <v>13310</v>
      </c>
      <c r="F74" s="1">
        <f>+Parametros[[#This Row],[id]]</f>
        <v>59</v>
      </c>
    </row>
    <row r="75" spans="1:6" x14ac:dyDescent="0.25">
      <c r="A75">
        <v>60</v>
      </c>
      <c r="B75" s="1" t="s">
        <v>9389</v>
      </c>
      <c r="D75" s="1" t="s">
        <v>5401</v>
      </c>
      <c r="E75" s="1" t="s">
        <v>13311</v>
      </c>
      <c r="F75" s="1">
        <f>+Parametros[[#This Row],[id]]</f>
        <v>60</v>
      </c>
    </row>
    <row r="76" spans="1:6" x14ac:dyDescent="0.25">
      <c r="A76">
        <v>61</v>
      </c>
      <c r="B76" s="1" t="s">
        <v>9390</v>
      </c>
      <c r="D76" s="1" t="s">
        <v>22</v>
      </c>
      <c r="E76" s="1" t="s">
        <v>13312</v>
      </c>
      <c r="F76" s="1">
        <f>+Parametros[[#This Row],[id]]</f>
        <v>61</v>
      </c>
    </row>
    <row r="77" spans="1:6" x14ac:dyDescent="0.25">
      <c r="A77">
        <v>62</v>
      </c>
      <c r="B77" s="1" t="s">
        <v>9391</v>
      </c>
      <c r="D77" s="1" t="s">
        <v>9323</v>
      </c>
      <c r="E77" s="1" t="s">
        <v>13313</v>
      </c>
      <c r="F77" s="1">
        <f>+Parametros[[#This Row],[id]]</f>
        <v>62</v>
      </c>
    </row>
    <row r="78" spans="1:6" x14ac:dyDescent="0.25">
      <c r="A78">
        <v>63</v>
      </c>
      <c r="B78" s="1" t="s">
        <v>9392</v>
      </c>
      <c r="D78" s="1" t="s">
        <v>9331</v>
      </c>
      <c r="E78" s="1" t="s">
        <v>13314</v>
      </c>
      <c r="F78" s="1">
        <f>+Parametros[[#This Row],[id]]</f>
        <v>63</v>
      </c>
    </row>
    <row r="79" spans="1:6" x14ac:dyDescent="0.25">
      <c r="A79">
        <v>64</v>
      </c>
      <c r="B79" s="1" t="s">
        <v>9393</v>
      </c>
      <c r="D79" s="1" t="s">
        <v>9375</v>
      </c>
      <c r="E79" s="1" t="s">
        <v>13315</v>
      </c>
      <c r="F79" s="1">
        <f>+Parametros[[#This Row],[id]]</f>
        <v>64</v>
      </c>
    </row>
    <row r="80" spans="1:6" x14ac:dyDescent="0.25">
      <c r="A80">
        <v>65</v>
      </c>
      <c r="B80" s="1" t="s">
        <v>9394</v>
      </c>
      <c r="D80" s="1" t="s">
        <v>9321</v>
      </c>
      <c r="E80" s="1" t="s">
        <v>13316</v>
      </c>
      <c r="F80" s="1">
        <f>+Parametros[[#This Row],[id]]</f>
        <v>65</v>
      </c>
    </row>
    <row r="81" spans="1:6" x14ac:dyDescent="0.25">
      <c r="A81">
        <v>66</v>
      </c>
      <c r="B81" s="1" t="s">
        <v>9395</v>
      </c>
      <c r="D81" s="1" t="s">
        <v>22</v>
      </c>
      <c r="E81" s="1" t="s">
        <v>13317</v>
      </c>
      <c r="F81" s="1">
        <f>+Parametros[[#This Row],[id]]</f>
        <v>66</v>
      </c>
    </row>
    <row r="82" spans="1:6" x14ac:dyDescent="0.25">
      <c r="A82">
        <v>67</v>
      </c>
      <c r="B82" s="1" t="s">
        <v>9396</v>
      </c>
      <c r="D82" s="1" t="s">
        <v>9375</v>
      </c>
      <c r="E82" s="1" t="s">
        <v>13318</v>
      </c>
      <c r="F82" s="1">
        <f>+Parametros[[#This Row],[id]]</f>
        <v>67</v>
      </c>
    </row>
    <row r="83" spans="1:6" x14ac:dyDescent="0.25">
      <c r="A83">
        <v>68</v>
      </c>
      <c r="B83" s="1" t="s">
        <v>9397</v>
      </c>
      <c r="D83" s="1" t="s">
        <v>9323</v>
      </c>
      <c r="E83" s="1" t="s">
        <v>13319</v>
      </c>
      <c r="F83" s="1">
        <f>+Parametros[[#This Row],[id]]</f>
        <v>68</v>
      </c>
    </row>
    <row r="84" spans="1:6" x14ac:dyDescent="0.25">
      <c r="A84">
        <v>69</v>
      </c>
      <c r="B84" s="1" t="s">
        <v>9398</v>
      </c>
      <c r="D84" s="1" t="s">
        <v>22</v>
      </c>
      <c r="E84" s="1" t="s">
        <v>13320</v>
      </c>
      <c r="F84" s="1">
        <f>+Parametros[[#This Row],[id]]</f>
        <v>69</v>
      </c>
    </row>
    <row r="85" spans="1:6" x14ac:dyDescent="0.25">
      <c r="A85">
        <v>70</v>
      </c>
      <c r="B85" s="1" t="s">
        <v>9399</v>
      </c>
      <c r="D85" s="1" t="s">
        <v>9378</v>
      </c>
      <c r="E85" s="1" t="s">
        <v>13321</v>
      </c>
      <c r="F85" s="1">
        <f>+Parametros[[#This Row],[id]]</f>
        <v>70</v>
      </c>
    </row>
    <row r="86" spans="1:6" x14ac:dyDescent="0.25">
      <c r="A86">
        <v>71</v>
      </c>
      <c r="B86" s="1" t="s">
        <v>9400</v>
      </c>
      <c r="D86" s="1" t="s">
        <v>9321</v>
      </c>
      <c r="E86" s="1" t="s">
        <v>13322</v>
      </c>
      <c r="F86" s="1">
        <f>+Parametros[[#This Row],[id]]</f>
        <v>71</v>
      </c>
    </row>
    <row r="87" spans="1:6" x14ac:dyDescent="0.25">
      <c r="A87">
        <v>72</v>
      </c>
      <c r="B87" s="1" t="s">
        <v>9401</v>
      </c>
      <c r="D87" s="1" t="s">
        <v>9331</v>
      </c>
      <c r="E87" s="1" t="s">
        <v>13323</v>
      </c>
      <c r="F87" s="1">
        <f>+Parametros[[#This Row],[id]]</f>
        <v>72</v>
      </c>
    </row>
    <row r="88" spans="1:6" x14ac:dyDescent="0.25">
      <c r="A88">
        <v>73</v>
      </c>
      <c r="B88" s="1" t="s">
        <v>9402</v>
      </c>
      <c r="D88" s="1" t="s">
        <v>9363</v>
      </c>
      <c r="E88" s="1" t="s">
        <v>13324</v>
      </c>
      <c r="F88" s="1">
        <f>+Parametros[[#This Row],[id]]</f>
        <v>73</v>
      </c>
    </row>
    <row r="89" spans="1:6" x14ac:dyDescent="0.25">
      <c r="A89">
        <v>74</v>
      </c>
      <c r="B89" s="1" t="s">
        <v>9403</v>
      </c>
      <c r="D89" s="1" t="s">
        <v>22</v>
      </c>
      <c r="E89" s="1" t="s">
        <v>13325</v>
      </c>
      <c r="F89" s="1">
        <f>+Parametros[[#This Row],[id]]</f>
        <v>74</v>
      </c>
    </row>
    <row r="90" spans="1:6" x14ac:dyDescent="0.25">
      <c r="A90">
        <v>75</v>
      </c>
      <c r="B90" s="1" t="s">
        <v>9404</v>
      </c>
      <c r="D90" s="1" t="s">
        <v>9323</v>
      </c>
      <c r="E90" s="1" t="s">
        <v>13326</v>
      </c>
      <c r="F90" s="1">
        <f>+Parametros[[#This Row],[id]]</f>
        <v>75</v>
      </c>
    </row>
    <row r="91" spans="1:6" x14ac:dyDescent="0.25">
      <c r="A91">
        <v>76</v>
      </c>
      <c r="B91" s="1" t="s">
        <v>9405</v>
      </c>
      <c r="D91" s="1" t="s">
        <v>22</v>
      </c>
      <c r="E91" s="1" t="s">
        <v>13327</v>
      </c>
      <c r="F91" s="1">
        <f>+Parametros[[#This Row],[id]]</f>
        <v>76</v>
      </c>
    </row>
    <row r="92" spans="1:6" x14ac:dyDescent="0.25">
      <c r="A92">
        <v>77</v>
      </c>
      <c r="B92" s="1" t="s">
        <v>9406</v>
      </c>
      <c r="D92" s="1" t="s">
        <v>9321</v>
      </c>
      <c r="E92" s="1" t="s">
        <v>13328</v>
      </c>
      <c r="F92" s="1">
        <f>+Parametros[[#This Row],[id]]</f>
        <v>77</v>
      </c>
    </row>
    <row r="93" spans="1:6" x14ac:dyDescent="0.25">
      <c r="A93">
        <v>78</v>
      </c>
      <c r="B93" s="1" t="s">
        <v>9407</v>
      </c>
      <c r="D93" s="1" t="s">
        <v>22</v>
      </c>
      <c r="E93" s="1" t="s">
        <v>13329</v>
      </c>
      <c r="F93" s="1">
        <f>+Parametros[[#This Row],[id]]</f>
        <v>78</v>
      </c>
    </row>
    <row r="94" spans="1:6" x14ac:dyDescent="0.25">
      <c r="A94">
        <v>79</v>
      </c>
      <c r="B94" s="1" t="s">
        <v>9408</v>
      </c>
      <c r="D94" s="1" t="s">
        <v>9331</v>
      </c>
      <c r="E94" s="1" t="s">
        <v>13330</v>
      </c>
      <c r="F94" s="1">
        <f>+Parametros[[#This Row],[id]]</f>
        <v>79</v>
      </c>
    </row>
    <row r="95" spans="1:6" x14ac:dyDescent="0.25">
      <c r="A95">
        <v>80</v>
      </c>
      <c r="B95" s="1" t="s">
        <v>9409</v>
      </c>
      <c r="D95" s="1" t="s">
        <v>22</v>
      </c>
      <c r="E95" s="1" t="s">
        <v>13331</v>
      </c>
      <c r="F95" s="1">
        <f>+Parametros[[#This Row],[id]]</f>
        <v>80</v>
      </c>
    </row>
    <row r="96" spans="1:6" x14ac:dyDescent="0.25">
      <c r="A96">
        <v>81</v>
      </c>
      <c r="B96" s="1" t="s">
        <v>9410</v>
      </c>
      <c r="D96" s="1" t="s">
        <v>22</v>
      </c>
      <c r="E96" s="1" t="s">
        <v>13332</v>
      </c>
      <c r="F96" s="1">
        <f>+Parametros[[#This Row],[id]]</f>
        <v>81</v>
      </c>
    </row>
    <row r="97" spans="1:6" x14ac:dyDescent="0.25">
      <c r="A97">
        <v>82</v>
      </c>
      <c r="B97" s="1" t="s">
        <v>9411</v>
      </c>
      <c r="D97" s="1" t="s">
        <v>9363</v>
      </c>
      <c r="E97" s="1" t="s">
        <v>13333</v>
      </c>
      <c r="F97" s="1">
        <f>+Parametros[[#This Row],[id]]</f>
        <v>82</v>
      </c>
    </row>
    <row r="98" spans="1:6" x14ac:dyDescent="0.25">
      <c r="A98">
        <v>83</v>
      </c>
      <c r="B98" s="1" t="s">
        <v>9412</v>
      </c>
      <c r="D98" s="1" t="s">
        <v>22</v>
      </c>
      <c r="E98" s="1" t="s">
        <v>13334</v>
      </c>
      <c r="F98" s="1">
        <f>+Parametros[[#This Row],[id]]</f>
        <v>83</v>
      </c>
    </row>
    <row r="99" spans="1:6" x14ac:dyDescent="0.25">
      <c r="A99">
        <v>84</v>
      </c>
      <c r="B99" s="1" t="s">
        <v>9413</v>
      </c>
      <c r="D99" s="1" t="s">
        <v>9378</v>
      </c>
      <c r="E99" s="1" t="s">
        <v>13335</v>
      </c>
      <c r="F99" s="1">
        <f>+Parametros[[#This Row],[id]]</f>
        <v>84</v>
      </c>
    </row>
    <row r="100" spans="1:6" x14ac:dyDescent="0.25">
      <c r="A100">
        <v>85</v>
      </c>
      <c r="B100" s="1" t="s">
        <v>9414</v>
      </c>
      <c r="D100" s="1" t="s">
        <v>5401</v>
      </c>
      <c r="E100" s="1" t="s">
        <v>13336</v>
      </c>
      <c r="F100" s="1">
        <f>+Parametros[[#This Row],[id]]</f>
        <v>85</v>
      </c>
    </row>
    <row r="101" spans="1:6" x14ac:dyDescent="0.25">
      <c r="A101">
        <v>86</v>
      </c>
      <c r="B101" s="1" t="s">
        <v>9415</v>
      </c>
      <c r="D101" s="1" t="s">
        <v>22</v>
      </c>
      <c r="E101" s="1" t="s">
        <v>13337</v>
      </c>
      <c r="F101" s="1">
        <f>+Parametros[[#This Row],[id]]</f>
        <v>86</v>
      </c>
    </row>
    <row r="102" spans="1:6" x14ac:dyDescent="0.25">
      <c r="A102">
        <v>110</v>
      </c>
      <c r="B102" s="1" t="s">
        <v>13361</v>
      </c>
      <c r="D102" s="1" t="s">
        <v>9331</v>
      </c>
      <c r="E102" s="1" t="s">
        <v>13362</v>
      </c>
      <c r="F102" s="1">
        <f>+Parametros[[#This Row],[id]]</f>
        <v>110</v>
      </c>
    </row>
    <row r="103" spans="1:6" x14ac:dyDescent="0.25">
      <c r="A103">
        <v>87</v>
      </c>
      <c r="B103" s="1" t="s">
        <v>9416</v>
      </c>
      <c r="D103" s="1" t="s">
        <v>22</v>
      </c>
      <c r="E103" s="1" t="s">
        <v>13338</v>
      </c>
      <c r="F103" s="1">
        <f>+Parametros[[#This Row],[id]]</f>
        <v>87</v>
      </c>
    </row>
    <row r="104" spans="1:6" x14ac:dyDescent="0.25">
      <c r="A104">
        <v>88</v>
      </c>
      <c r="B104" s="1" t="s">
        <v>9417</v>
      </c>
      <c r="D104" s="1" t="s">
        <v>9341</v>
      </c>
      <c r="E104" s="1" t="s">
        <v>13339</v>
      </c>
      <c r="F104" s="1">
        <f>+Parametros[[#This Row],[id]]</f>
        <v>88</v>
      </c>
    </row>
    <row r="105" spans="1:6" x14ac:dyDescent="0.25">
      <c r="A105">
        <v>89</v>
      </c>
      <c r="B105" s="1" t="s">
        <v>9418</v>
      </c>
      <c r="D105" s="1" t="s">
        <v>9378</v>
      </c>
      <c r="E105" s="1" t="s">
        <v>13340</v>
      </c>
      <c r="F105" s="1">
        <f>+Parametros[[#This Row],[id]]</f>
        <v>89</v>
      </c>
    </row>
    <row r="106" spans="1:6" x14ac:dyDescent="0.25">
      <c r="A106">
        <v>90</v>
      </c>
      <c r="B106" s="1" t="s">
        <v>9419</v>
      </c>
      <c r="D106" s="1" t="s">
        <v>9328</v>
      </c>
      <c r="E106" s="1" t="s">
        <v>13341</v>
      </c>
      <c r="F106" s="1">
        <f>+Parametros[[#This Row],[id]]</f>
        <v>90</v>
      </c>
    </row>
    <row r="107" spans="1:6" x14ac:dyDescent="0.25">
      <c r="A107">
        <v>91</v>
      </c>
      <c r="B107" s="1" t="s">
        <v>9420</v>
      </c>
      <c r="D107" s="1" t="s">
        <v>9321</v>
      </c>
      <c r="E107" s="1" t="s">
        <v>13342</v>
      </c>
      <c r="F107" s="1">
        <f>+Parametros[[#This Row],[id]]</f>
        <v>91</v>
      </c>
    </row>
    <row r="108" spans="1:6" x14ac:dyDescent="0.25">
      <c r="A108">
        <v>92</v>
      </c>
      <c r="B108" s="1" t="s">
        <v>9421</v>
      </c>
      <c r="D108" s="1" t="s">
        <v>22</v>
      </c>
      <c r="E108" s="1" t="s">
        <v>13343</v>
      </c>
      <c r="F108" s="1">
        <f>+Parametros[[#This Row],[id]]</f>
        <v>92</v>
      </c>
    </row>
    <row r="109" spans="1:6" x14ac:dyDescent="0.25">
      <c r="A109">
        <v>93</v>
      </c>
      <c r="B109" s="1" t="s">
        <v>9422</v>
      </c>
      <c r="D109" s="1" t="s">
        <v>9321</v>
      </c>
      <c r="E109" s="1" t="s">
        <v>13344</v>
      </c>
      <c r="F109" s="1">
        <f>+Parametros[[#This Row],[id]]</f>
        <v>93</v>
      </c>
    </row>
    <row r="110" spans="1:6" x14ac:dyDescent="0.25">
      <c r="A110">
        <v>94</v>
      </c>
      <c r="B110" s="1" t="s">
        <v>9423</v>
      </c>
      <c r="D110" s="1" t="s">
        <v>9344</v>
      </c>
      <c r="E110" s="1" t="s">
        <v>13345</v>
      </c>
      <c r="F110" s="1">
        <f>+Parametros[[#This Row],[id]]</f>
        <v>94</v>
      </c>
    </row>
    <row r="111" spans="1:6" x14ac:dyDescent="0.25">
      <c r="A111">
        <v>96</v>
      </c>
      <c r="B111" s="1" t="s">
        <v>9425</v>
      </c>
      <c r="D111" s="1" t="s">
        <v>22</v>
      </c>
      <c r="E111" s="1" t="s">
        <v>13347</v>
      </c>
      <c r="F111" s="1">
        <f>+Parametros[[#This Row],[id]]</f>
        <v>96</v>
      </c>
    </row>
    <row r="112" spans="1:6" x14ac:dyDescent="0.25">
      <c r="A112">
        <v>95</v>
      </c>
      <c r="B112" s="1" t="s">
        <v>9424</v>
      </c>
      <c r="D112" s="1" t="s">
        <v>22</v>
      </c>
      <c r="E112" s="1" t="s">
        <v>13346</v>
      </c>
      <c r="F112" s="1">
        <f>+Parametros[[#This Row],[id]]</f>
        <v>95</v>
      </c>
    </row>
    <row r="113" spans="1:6" x14ac:dyDescent="0.25">
      <c r="A113">
        <v>97</v>
      </c>
      <c r="B113" s="1" t="s">
        <v>9426</v>
      </c>
      <c r="D113" s="1" t="s">
        <v>9341</v>
      </c>
      <c r="E113" s="1" t="s">
        <v>13348</v>
      </c>
      <c r="F113" s="1">
        <f>+Parametros[[#This Row],[id]]</f>
        <v>97</v>
      </c>
    </row>
    <row r="114" spans="1:6" x14ac:dyDescent="0.25">
      <c r="A114">
        <v>98</v>
      </c>
      <c r="B114" s="1" t="s">
        <v>9427</v>
      </c>
      <c r="D114" s="1" t="s">
        <v>9331</v>
      </c>
      <c r="E114" s="1" t="s">
        <v>13349</v>
      </c>
      <c r="F114" s="1">
        <f>+Parametros[[#This Row],[id]]</f>
        <v>98</v>
      </c>
    </row>
    <row r="115" spans="1:6" x14ac:dyDescent="0.25">
      <c r="A115">
        <v>99</v>
      </c>
      <c r="B115" s="1" t="s">
        <v>9428</v>
      </c>
      <c r="D115" s="1" t="s">
        <v>9331</v>
      </c>
      <c r="E115" s="1" t="s">
        <v>13350</v>
      </c>
      <c r="F115" s="1">
        <f>+Parametros[[#This Row],[id]]</f>
        <v>99</v>
      </c>
    </row>
    <row r="116" spans="1:6" x14ac:dyDescent="0.25">
      <c r="A116">
        <v>100</v>
      </c>
      <c r="B116" s="1" t="s">
        <v>9341</v>
      </c>
      <c r="D116" s="1" t="s">
        <v>9341</v>
      </c>
      <c r="E116" s="1" t="s">
        <v>13351</v>
      </c>
      <c r="F116" s="1">
        <f>+Parametros[[#This Row],[id]]</f>
        <v>100</v>
      </c>
    </row>
    <row r="117" spans="1:6" x14ac:dyDescent="0.25">
      <c r="A117">
        <v>101</v>
      </c>
      <c r="B117" s="1" t="s">
        <v>9429</v>
      </c>
      <c r="D117" s="1" t="s">
        <v>9319</v>
      </c>
      <c r="E117" s="1" t="s">
        <v>13352</v>
      </c>
      <c r="F117" s="1">
        <f>+Parametros[[#This Row],[id]]</f>
        <v>101</v>
      </c>
    </row>
    <row r="118" spans="1:6" x14ac:dyDescent="0.25">
      <c r="A118">
        <v>102</v>
      </c>
      <c r="B118" s="1" t="s">
        <v>9430</v>
      </c>
      <c r="D118" s="1" t="s">
        <v>9378</v>
      </c>
      <c r="E118" s="1" t="s">
        <v>13353</v>
      </c>
      <c r="F118" s="1">
        <f>+Parametros[[#This Row],[id]]</f>
        <v>102</v>
      </c>
    </row>
    <row r="119" spans="1:6" x14ac:dyDescent="0.25">
      <c r="A119">
        <v>103</v>
      </c>
      <c r="B119" s="1" t="s">
        <v>9431</v>
      </c>
      <c r="D119" s="1" t="s">
        <v>9353</v>
      </c>
      <c r="E119" s="1" t="s">
        <v>13354</v>
      </c>
      <c r="F119" s="1">
        <f>+Parametros[[#This Row],[id]]</f>
        <v>103</v>
      </c>
    </row>
    <row r="120" spans="1:6" x14ac:dyDescent="0.25">
      <c r="A120">
        <v>104</v>
      </c>
      <c r="B120" s="1" t="s">
        <v>9432</v>
      </c>
      <c r="D120" s="1" t="s">
        <v>22</v>
      </c>
      <c r="E120" s="1" t="s">
        <v>13355</v>
      </c>
      <c r="F120" s="1">
        <f>+Parametros[[#This Row],[id]]</f>
        <v>104</v>
      </c>
    </row>
    <row r="121" spans="1:6" x14ac:dyDescent="0.25">
      <c r="A121">
        <v>105</v>
      </c>
      <c r="B121" s="1" t="s">
        <v>9433</v>
      </c>
      <c r="D121" s="1" t="s">
        <v>9321</v>
      </c>
      <c r="E121" s="1" t="s">
        <v>13356</v>
      </c>
      <c r="F121" s="1">
        <f>+Parametros[[#This Row],[id]]</f>
        <v>105</v>
      </c>
    </row>
    <row r="122" spans="1:6" x14ac:dyDescent="0.25">
      <c r="A122">
        <v>106</v>
      </c>
      <c r="B122" s="1" t="s">
        <v>9434</v>
      </c>
      <c r="D122" s="1" t="s">
        <v>9331</v>
      </c>
      <c r="E122" s="1" t="s">
        <v>13357</v>
      </c>
      <c r="F122" s="1">
        <f>+Parametros[[#This Row],[id]]</f>
        <v>106</v>
      </c>
    </row>
    <row r="123" spans="1:6" x14ac:dyDescent="0.25">
      <c r="A123">
        <v>111</v>
      </c>
      <c r="B123" s="1" t="s">
        <v>13363</v>
      </c>
      <c r="D123" s="1" t="s">
        <v>9350</v>
      </c>
      <c r="E123" s="1" t="s">
        <v>13364</v>
      </c>
      <c r="F123" s="1">
        <f>+Parametros[[#This Row],[id]]</f>
        <v>111</v>
      </c>
    </row>
    <row r="124" spans="1:6" x14ac:dyDescent="0.25">
      <c r="A124">
        <v>117</v>
      </c>
      <c r="B124" s="1" t="s">
        <v>13372</v>
      </c>
      <c r="D124" s="1" t="s">
        <v>9350</v>
      </c>
      <c r="E124" s="1" t="s">
        <v>13373</v>
      </c>
      <c r="F124" s="1">
        <f>+Parametros[[#This Row],[id]]</f>
        <v>117</v>
      </c>
    </row>
    <row r="125" spans="1:6" x14ac:dyDescent="0.25">
      <c r="A125">
        <v>107</v>
      </c>
      <c r="B125" s="1" t="s">
        <v>20</v>
      </c>
      <c r="D125" s="1" t="s">
        <v>9321</v>
      </c>
      <c r="E125" s="1" t="s">
        <v>13358</v>
      </c>
      <c r="F125" s="1">
        <f>+Parametros[[#This Row],[id]]</f>
        <v>107</v>
      </c>
    </row>
    <row r="126" spans="1:6" x14ac:dyDescent="0.25">
      <c r="A126">
        <v>108</v>
      </c>
      <c r="B126" s="1" t="s">
        <v>9435</v>
      </c>
      <c r="D126" s="1" t="s">
        <v>9328</v>
      </c>
      <c r="E126" s="1" t="s">
        <v>13359</v>
      </c>
      <c r="F126" s="1">
        <f>+Parametros[[#This Row],[id]]</f>
        <v>108</v>
      </c>
    </row>
    <row r="127" spans="1:6" x14ac:dyDescent="0.25">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5" x14ac:dyDescent="0.25"/>
  <cols>
    <col min="1" max="1" width="5" bestFit="1" customWidth="1"/>
    <col min="2" max="2" width="23" bestFit="1" customWidth="1"/>
    <col min="3" max="3" width="12.85546875" bestFit="1" customWidth="1"/>
    <col min="4" max="4" width="11.5703125" bestFit="1" customWidth="1"/>
    <col min="5" max="5" width="13.42578125" bestFit="1" customWidth="1"/>
    <col min="6" max="6" width="15.5703125" bestFit="1" customWidth="1"/>
    <col min="7" max="7" width="80.85546875" bestFit="1" customWidth="1"/>
    <col min="8" max="8" width="11.855468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10746</v>
      </c>
      <c r="H12" s="1">
        <f>+Temporalidad[[#This Row],[ID]]</f>
        <v>1</v>
      </c>
    </row>
    <row r="13" spans="1:8" hidden="1" x14ac:dyDescent="0.25">
      <c r="A13">
        <v>2</v>
      </c>
      <c r="B13" t="s">
        <v>8280</v>
      </c>
      <c r="C13" s="1" t="s">
        <v>8278</v>
      </c>
      <c r="D13" s="1" t="s">
        <v>8279</v>
      </c>
      <c r="E13" s="2">
        <v>33239</v>
      </c>
      <c r="F13" s="2">
        <v>33603</v>
      </c>
      <c r="G13" s="1" t="s">
        <v>10747</v>
      </c>
      <c r="H13" s="1">
        <f>+Temporalidad[[#This Row],[ID]]</f>
        <v>2</v>
      </c>
    </row>
    <row r="14" spans="1:8" hidden="1" x14ac:dyDescent="0.25">
      <c r="A14">
        <v>3</v>
      </c>
      <c r="B14" t="s">
        <v>8281</v>
      </c>
      <c r="C14" s="1" t="s">
        <v>8278</v>
      </c>
      <c r="D14" s="1" t="s">
        <v>8279</v>
      </c>
      <c r="E14" s="2">
        <v>33604</v>
      </c>
      <c r="F14" s="2">
        <v>33969</v>
      </c>
      <c r="G14" s="1" t="s">
        <v>10748</v>
      </c>
      <c r="H14" s="1">
        <f>+Temporalidad[[#This Row],[ID]]</f>
        <v>3</v>
      </c>
    </row>
    <row r="15" spans="1:8" hidden="1" x14ac:dyDescent="0.25">
      <c r="A15">
        <v>4</v>
      </c>
      <c r="B15" t="s">
        <v>8282</v>
      </c>
      <c r="C15" s="1" t="s">
        <v>8278</v>
      </c>
      <c r="D15" s="1" t="s">
        <v>8279</v>
      </c>
      <c r="E15" s="2">
        <v>33970</v>
      </c>
      <c r="F15" s="2">
        <v>34334</v>
      </c>
      <c r="G15" s="1" t="s">
        <v>10749</v>
      </c>
      <c r="H15" s="1">
        <f>+Temporalidad[[#This Row],[ID]]</f>
        <v>4</v>
      </c>
    </row>
    <row r="16" spans="1:8" hidden="1" x14ac:dyDescent="0.25">
      <c r="A16">
        <v>5</v>
      </c>
      <c r="B16" t="s">
        <v>8283</v>
      </c>
      <c r="C16" s="1" t="s">
        <v>8278</v>
      </c>
      <c r="D16" s="1" t="s">
        <v>8279</v>
      </c>
      <c r="E16" s="2">
        <v>34335</v>
      </c>
      <c r="F16" s="2">
        <v>34699</v>
      </c>
      <c r="G16" s="1" t="s">
        <v>10750</v>
      </c>
      <c r="H16" s="1">
        <f>+Temporalidad[[#This Row],[ID]]</f>
        <v>5</v>
      </c>
    </row>
    <row r="17" spans="1:8" hidden="1" x14ac:dyDescent="0.25">
      <c r="A17">
        <v>6</v>
      </c>
      <c r="B17" t="s">
        <v>8284</v>
      </c>
      <c r="C17" s="1" t="s">
        <v>8278</v>
      </c>
      <c r="D17" s="1" t="s">
        <v>8279</v>
      </c>
      <c r="E17" s="2">
        <v>34700</v>
      </c>
      <c r="F17" s="2">
        <v>35064</v>
      </c>
      <c r="G17" s="1" t="s">
        <v>10751</v>
      </c>
      <c r="H17" s="1">
        <f>+Temporalidad[[#This Row],[ID]]</f>
        <v>6</v>
      </c>
    </row>
    <row r="18" spans="1:8" hidden="1" x14ac:dyDescent="0.25">
      <c r="A18">
        <v>7</v>
      </c>
      <c r="B18" t="s">
        <v>8285</v>
      </c>
      <c r="C18" s="1" t="s">
        <v>8278</v>
      </c>
      <c r="D18" s="1" t="s">
        <v>8279</v>
      </c>
      <c r="E18" s="2">
        <v>35065</v>
      </c>
      <c r="F18" s="2">
        <v>35430</v>
      </c>
      <c r="G18" s="1" t="s">
        <v>10752</v>
      </c>
      <c r="H18" s="1">
        <f>+Temporalidad[[#This Row],[ID]]</f>
        <v>7</v>
      </c>
    </row>
    <row r="19" spans="1:8" hidden="1" x14ac:dyDescent="0.25">
      <c r="A19">
        <v>8</v>
      </c>
      <c r="B19" t="s">
        <v>8286</v>
      </c>
      <c r="C19" s="1" t="s">
        <v>8278</v>
      </c>
      <c r="D19" s="1" t="s">
        <v>8279</v>
      </c>
      <c r="E19" s="2">
        <v>35431</v>
      </c>
      <c r="F19" s="2">
        <v>35795</v>
      </c>
      <c r="G19" s="1" t="s">
        <v>10753</v>
      </c>
      <c r="H19" s="1">
        <f>+Temporalidad[[#This Row],[ID]]</f>
        <v>8</v>
      </c>
    </row>
    <row r="20" spans="1:8" hidden="1" x14ac:dyDescent="0.25">
      <c r="A20">
        <v>9</v>
      </c>
      <c r="B20" t="s">
        <v>8287</v>
      </c>
      <c r="C20" s="1" t="s">
        <v>8278</v>
      </c>
      <c r="D20" s="1" t="s">
        <v>8279</v>
      </c>
      <c r="E20" s="2">
        <v>35796</v>
      </c>
      <c r="F20" s="2">
        <v>36160</v>
      </c>
      <c r="G20" s="1" t="s">
        <v>10754</v>
      </c>
      <c r="H20" s="1">
        <f>+Temporalidad[[#This Row],[ID]]</f>
        <v>9</v>
      </c>
    </row>
    <row r="21" spans="1:8" hidden="1" x14ac:dyDescent="0.25">
      <c r="A21">
        <v>10</v>
      </c>
      <c r="B21" t="s">
        <v>8288</v>
      </c>
      <c r="C21" s="1" t="s">
        <v>8278</v>
      </c>
      <c r="D21" s="1" t="s">
        <v>8279</v>
      </c>
      <c r="E21" s="2">
        <v>36161</v>
      </c>
      <c r="F21" s="2">
        <v>36525</v>
      </c>
      <c r="G21" s="1" t="s">
        <v>10755</v>
      </c>
      <c r="H21" s="1">
        <f>+Temporalidad[[#This Row],[ID]]</f>
        <v>10</v>
      </c>
    </row>
    <row r="22" spans="1:8" hidden="1" x14ac:dyDescent="0.25">
      <c r="A22">
        <v>11</v>
      </c>
      <c r="B22" t="s">
        <v>8289</v>
      </c>
      <c r="C22" s="1" t="s">
        <v>8278</v>
      </c>
      <c r="D22" s="1" t="s">
        <v>8279</v>
      </c>
      <c r="E22" s="2">
        <v>36526</v>
      </c>
      <c r="F22" s="2">
        <v>36891</v>
      </c>
      <c r="G22" s="1" t="s">
        <v>10756</v>
      </c>
      <c r="H22" s="1">
        <f>+Temporalidad[[#This Row],[ID]]</f>
        <v>11</v>
      </c>
    </row>
    <row r="23" spans="1:8" hidden="1" x14ac:dyDescent="0.25">
      <c r="A23">
        <v>12</v>
      </c>
      <c r="B23" t="s">
        <v>8290</v>
      </c>
      <c r="C23" s="1" t="s">
        <v>8278</v>
      </c>
      <c r="D23" s="1" t="s">
        <v>8279</v>
      </c>
      <c r="E23" s="2">
        <v>36892</v>
      </c>
      <c r="F23" s="2">
        <v>37256</v>
      </c>
      <c r="G23" s="1" t="s">
        <v>10757</v>
      </c>
      <c r="H23" s="1">
        <f>+Temporalidad[[#This Row],[ID]]</f>
        <v>12</v>
      </c>
    </row>
    <row r="24" spans="1:8" hidden="1" x14ac:dyDescent="0.25">
      <c r="A24">
        <v>13</v>
      </c>
      <c r="B24" t="s">
        <v>8291</v>
      </c>
      <c r="C24" s="1" t="s">
        <v>8278</v>
      </c>
      <c r="D24" s="1" t="s">
        <v>8279</v>
      </c>
      <c r="E24" s="2">
        <v>37257</v>
      </c>
      <c r="F24" s="2">
        <v>37621</v>
      </c>
      <c r="G24" s="1" t="s">
        <v>10758</v>
      </c>
      <c r="H24" s="1">
        <f>+Temporalidad[[#This Row],[ID]]</f>
        <v>13</v>
      </c>
    </row>
    <row r="25" spans="1:8" hidden="1" x14ac:dyDescent="0.25">
      <c r="A25">
        <v>14</v>
      </c>
      <c r="B25" t="s">
        <v>8292</v>
      </c>
      <c r="C25" s="1" t="s">
        <v>8278</v>
      </c>
      <c r="D25" s="1" t="s">
        <v>8279</v>
      </c>
      <c r="E25" s="2">
        <v>37622</v>
      </c>
      <c r="F25" s="2">
        <v>37986</v>
      </c>
      <c r="G25" s="1" t="s">
        <v>10759</v>
      </c>
      <c r="H25" s="1">
        <f>+Temporalidad[[#This Row],[ID]]</f>
        <v>14</v>
      </c>
    </row>
    <row r="26" spans="1:8" hidden="1" x14ac:dyDescent="0.25">
      <c r="A26">
        <v>15</v>
      </c>
      <c r="B26" t="s">
        <v>8293</v>
      </c>
      <c r="C26" s="1" t="s">
        <v>8278</v>
      </c>
      <c r="D26" s="1" t="s">
        <v>8279</v>
      </c>
      <c r="E26" s="2">
        <v>37987</v>
      </c>
      <c r="F26" s="2">
        <v>38352</v>
      </c>
      <c r="G26" s="1" t="s">
        <v>10760</v>
      </c>
      <c r="H26" s="1">
        <f>+Temporalidad[[#This Row],[ID]]</f>
        <v>15</v>
      </c>
    </row>
    <row r="27" spans="1:8" hidden="1" x14ac:dyDescent="0.25">
      <c r="A27">
        <v>16</v>
      </c>
      <c r="B27" t="s">
        <v>8294</v>
      </c>
      <c r="C27" s="1" t="s">
        <v>8278</v>
      </c>
      <c r="D27" s="1" t="s">
        <v>8279</v>
      </c>
      <c r="E27" s="2">
        <v>38353</v>
      </c>
      <c r="F27" s="2">
        <v>38717</v>
      </c>
      <c r="G27" s="1" t="s">
        <v>10761</v>
      </c>
      <c r="H27" s="1">
        <f>+Temporalidad[[#This Row],[ID]]</f>
        <v>16</v>
      </c>
    </row>
    <row r="28" spans="1:8" hidden="1" x14ac:dyDescent="0.25">
      <c r="A28">
        <v>17</v>
      </c>
      <c r="B28" t="s">
        <v>8295</v>
      </c>
      <c r="C28" s="1" t="s">
        <v>8278</v>
      </c>
      <c r="D28" s="1" t="s">
        <v>8279</v>
      </c>
      <c r="E28" s="2">
        <v>38718</v>
      </c>
      <c r="F28" s="2">
        <v>39082</v>
      </c>
      <c r="G28" s="1" t="s">
        <v>10762</v>
      </c>
      <c r="H28" s="1">
        <f>+Temporalidad[[#This Row],[ID]]</f>
        <v>17</v>
      </c>
    </row>
    <row r="29" spans="1:8" hidden="1" x14ac:dyDescent="0.25">
      <c r="A29">
        <v>18</v>
      </c>
      <c r="B29" t="s">
        <v>8296</v>
      </c>
      <c r="C29" s="1" t="s">
        <v>8278</v>
      </c>
      <c r="D29" s="1" t="s">
        <v>8279</v>
      </c>
      <c r="E29" s="2">
        <v>39083</v>
      </c>
      <c r="F29" s="2">
        <v>39447</v>
      </c>
      <c r="G29" s="1" t="s">
        <v>10763</v>
      </c>
      <c r="H29" s="1">
        <f>+Temporalidad[[#This Row],[ID]]</f>
        <v>18</v>
      </c>
    </row>
    <row r="30" spans="1:8" hidden="1" x14ac:dyDescent="0.25">
      <c r="A30">
        <v>19</v>
      </c>
      <c r="B30" t="s">
        <v>8297</v>
      </c>
      <c r="C30" s="1" t="s">
        <v>8278</v>
      </c>
      <c r="D30" s="1" t="s">
        <v>8279</v>
      </c>
      <c r="E30" s="2">
        <v>39448</v>
      </c>
      <c r="F30" s="2">
        <v>39813</v>
      </c>
      <c r="G30" s="1" t="s">
        <v>10764</v>
      </c>
      <c r="H30" s="1">
        <f>+Temporalidad[[#This Row],[ID]]</f>
        <v>19</v>
      </c>
    </row>
    <row r="31" spans="1:8" hidden="1" x14ac:dyDescent="0.25">
      <c r="A31">
        <v>20</v>
      </c>
      <c r="B31" t="s">
        <v>8298</v>
      </c>
      <c r="C31" s="1" t="s">
        <v>8278</v>
      </c>
      <c r="D31" s="1" t="s">
        <v>8279</v>
      </c>
      <c r="E31" s="2">
        <v>39814</v>
      </c>
      <c r="F31" s="2">
        <v>40178</v>
      </c>
      <c r="G31" s="1" t="s">
        <v>10765</v>
      </c>
      <c r="H31" s="1">
        <f>+Temporalidad[[#This Row],[ID]]</f>
        <v>20</v>
      </c>
    </row>
    <row r="32" spans="1:8" hidden="1" x14ac:dyDescent="0.25">
      <c r="A32">
        <v>21</v>
      </c>
      <c r="B32" t="s">
        <v>8299</v>
      </c>
      <c r="C32" s="1" t="s">
        <v>8278</v>
      </c>
      <c r="D32" s="1" t="s">
        <v>8279</v>
      </c>
      <c r="E32" s="2">
        <v>40179</v>
      </c>
      <c r="F32" s="2">
        <v>40543</v>
      </c>
      <c r="G32" s="1" t="s">
        <v>10766</v>
      </c>
      <c r="H32" s="1">
        <f>+Temporalidad[[#This Row],[ID]]</f>
        <v>21</v>
      </c>
    </row>
    <row r="33" spans="1:8" hidden="1" x14ac:dyDescent="0.25">
      <c r="A33">
        <v>22</v>
      </c>
      <c r="B33" t="s">
        <v>8300</v>
      </c>
      <c r="C33" s="1" t="s">
        <v>8278</v>
      </c>
      <c r="D33" s="1" t="s">
        <v>8279</v>
      </c>
      <c r="E33" s="2">
        <v>40544</v>
      </c>
      <c r="F33" s="2">
        <v>40908</v>
      </c>
      <c r="G33" s="1" t="s">
        <v>10767</v>
      </c>
      <c r="H33" s="1">
        <f>+Temporalidad[[#This Row],[ID]]</f>
        <v>22</v>
      </c>
    </row>
    <row r="34" spans="1:8" hidden="1" x14ac:dyDescent="0.25">
      <c r="A34">
        <v>23</v>
      </c>
      <c r="B34" t="s">
        <v>8301</v>
      </c>
      <c r="C34" s="1" t="s">
        <v>8278</v>
      </c>
      <c r="D34" s="1" t="s">
        <v>8279</v>
      </c>
      <c r="E34" s="2">
        <v>40909</v>
      </c>
      <c r="F34" s="2">
        <v>41274</v>
      </c>
      <c r="G34" s="1" t="s">
        <v>10768</v>
      </c>
      <c r="H34" s="1">
        <f>+Temporalidad[[#This Row],[ID]]</f>
        <v>23</v>
      </c>
    </row>
    <row r="35" spans="1:8" hidden="1" x14ac:dyDescent="0.25">
      <c r="A35">
        <v>24</v>
      </c>
      <c r="B35" t="s">
        <v>8302</v>
      </c>
      <c r="C35" s="1" t="s">
        <v>8278</v>
      </c>
      <c r="D35" s="1" t="s">
        <v>8279</v>
      </c>
      <c r="E35" s="2">
        <v>41275</v>
      </c>
      <c r="F35" s="2">
        <v>41639</v>
      </c>
      <c r="G35" s="1" t="s">
        <v>10769</v>
      </c>
      <c r="H35" s="1">
        <f>+Temporalidad[[#This Row],[ID]]</f>
        <v>24</v>
      </c>
    </row>
    <row r="36" spans="1:8" hidden="1" x14ac:dyDescent="0.25">
      <c r="A36">
        <v>25</v>
      </c>
      <c r="B36" t="s">
        <v>8303</v>
      </c>
      <c r="C36" s="1" t="s">
        <v>8278</v>
      </c>
      <c r="D36" s="1" t="s">
        <v>8279</v>
      </c>
      <c r="E36" s="2">
        <v>41640</v>
      </c>
      <c r="F36" s="2">
        <v>42004</v>
      </c>
      <c r="G36" s="1" t="s">
        <v>10770</v>
      </c>
      <c r="H36" s="1">
        <f>+Temporalidad[[#This Row],[ID]]</f>
        <v>25</v>
      </c>
    </row>
    <row r="37" spans="1:8" hidden="1" x14ac:dyDescent="0.25">
      <c r="A37">
        <v>26</v>
      </c>
      <c r="B37" t="s">
        <v>8304</v>
      </c>
      <c r="C37" s="1" t="s">
        <v>8278</v>
      </c>
      <c r="D37" s="1" t="s">
        <v>8279</v>
      </c>
      <c r="E37" s="2">
        <v>42005</v>
      </c>
      <c r="F37" s="2">
        <v>42369</v>
      </c>
      <c r="G37" s="1" t="s">
        <v>10771</v>
      </c>
      <c r="H37" s="1">
        <f>+Temporalidad[[#This Row],[ID]]</f>
        <v>26</v>
      </c>
    </row>
    <row r="38" spans="1:8" hidden="1" x14ac:dyDescent="0.25">
      <c r="A38">
        <v>27</v>
      </c>
      <c r="B38" t="s">
        <v>8305</v>
      </c>
      <c r="C38" s="1" t="s">
        <v>8278</v>
      </c>
      <c r="D38" s="1" t="s">
        <v>8279</v>
      </c>
      <c r="E38" s="2">
        <v>42370</v>
      </c>
      <c r="F38" s="2">
        <v>42735</v>
      </c>
      <c r="G38" s="1" t="s">
        <v>10772</v>
      </c>
      <c r="H38" s="1">
        <f>+Temporalidad[[#This Row],[ID]]</f>
        <v>27</v>
      </c>
    </row>
    <row r="39" spans="1:8" hidden="1" x14ac:dyDescent="0.25">
      <c r="A39">
        <v>28</v>
      </c>
      <c r="B39" t="s">
        <v>8306</v>
      </c>
      <c r="C39" s="1" t="s">
        <v>8278</v>
      </c>
      <c r="D39" s="1" t="s">
        <v>8279</v>
      </c>
      <c r="E39" s="2">
        <v>42736</v>
      </c>
      <c r="F39" s="2">
        <v>43100</v>
      </c>
      <c r="G39" s="1" t="s">
        <v>10773</v>
      </c>
      <c r="H39" s="1">
        <f>+Temporalidad[[#This Row],[ID]]</f>
        <v>28</v>
      </c>
    </row>
    <row r="40" spans="1:8" hidden="1" x14ac:dyDescent="0.25">
      <c r="A40">
        <v>29</v>
      </c>
      <c r="B40" t="s">
        <v>8307</v>
      </c>
      <c r="C40" s="1" t="s">
        <v>8278</v>
      </c>
      <c r="D40" s="1" t="s">
        <v>8279</v>
      </c>
      <c r="E40" s="2">
        <v>43101</v>
      </c>
      <c r="F40" s="2">
        <v>43465</v>
      </c>
      <c r="G40" s="1" t="s">
        <v>10774</v>
      </c>
      <c r="H40" s="1">
        <f>+Temporalidad[[#This Row],[ID]]</f>
        <v>29</v>
      </c>
    </row>
    <row r="41" spans="1:8" hidden="1" x14ac:dyDescent="0.25">
      <c r="A41">
        <v>30</v>
      </c>
      <c r="B41" t="s">
        <v>8308</v>
      </c>
      <c r="C41" s="1" t="s">
        <v>8278</v>
      </c>
      <c r="D41" s="1" t="s">
        <v>8279</v>
      </c>
      <c r="E41" s="2">
        <v>43466</v>
      </c>
      <c r="F41" s="2">
        <v>43830</v>
      </c>
      <c r="G41" s="1" t="s">
        <v>10775</v>
      </c>
      <c r="H41" s="1">
        <f>+Temporalidad[[#This Row],[ID]]</f>
        <v>30</v>
      </c>
    </row>
    <row r="42" spans="1:8" hidden="1" x14ac:dyDescent="0.25">
      <c r="A42">
        <v>31</v>
      </c>
      <c r="B42" t="s">
        <v>8309</v>
      </c>
      <c r="C42" s="1" t="s">
        <v>8278</v>
      </c>
      <c r="D42" s="1" t="s">
        <v>8279</v>
      </c>
      <c r="E42" s="2">
        <v>43831</v>
      </c>
      <c r="F42" s="2">
        <v>44196</v>
      </c>
      <c r="G42" s="1" t="s">
        <v>10776</v>
      </c>
      <c r="H42" s="1">
        <f>+Temporalidad[[#This Row],[ID]]</f>
        <v>31</v>
      </c>
    </row>
    <row r="43" spans="1:8" hidden="1" x14ac:dyDescent="0.25">
      <c r="A43">
        <v>32</v>
      </c>
      <c r="B43" t="s">
        <v>8310</v>
      </c>
      <c r="C43" s="1" t="s">
        <v>8278</v>
      </c>
      <c r="D43" s="1" t="s">
        <v>8279</v>
      </c>
      <c r="E43" s="2">
        <v>44197</v>
      </c>
      <c r="F43" s="2">
        <v>44561</v>
      </c>
      <c r="G43" s="1" t="s">
        <v>10777</v>
      </c>
      <c r="H43" s="1">
        <f>+Temporalidad[[#This Row],[ID]]</f>
        <v>32</v>
      </c>
    </row>
    <row r="44" spans="1:8" hidden="1" x14ac:dyDescent="0.25">
      <c r="A44">
        <v>33</v>
      </c>
      <c r="B44" t="s">
        <v>8311</v>
      </c>
      <c r="C44" s="1" t="s">
        <v>8278</v>
      </c>
      <c r="D44" s="1" t="s">
        <v>8279</v>
      </c>
      <c r="E44" s="2">
        <v>44562</v>
      </c>
      <c r="F44" s="2">
        <v>44926</v>
      </c>
      <c r="G44" s="1" t="s">
        <v>10778</v>
      </c>
      <c r="H44" s="1">
        <f>+Temporalidad[[#This Row],[ID]]</f>
        <v>33</v>
      </c>
    </row>
    <row r="45" spans="1:8" hidden="1" x14ac:dyDescent="0.25">
      <c r="A45">
        <v>34</v>
      </c>
      <c r="B45" t="s">
        <v>8312</v>
      </c>
      <c r="C45" s="1" t="s">
        <v>8278</v>
      </c>
      <c r="D45" s="1" t="s">
        <v>8279</v>
      </c>
      <c r="E45" s="2">
        <v>44927</v>
      </c>
      <c r="F45" s="2">
        <v>45291</v>
      </c>
      <c r="G45" s="1" t="s">
        <v>10779</v>
      </c>
      <c r="H45" s="1">
        <f>+Temporalidad[[#This Row],[ID]]</f>
        <v>34</v>
      </c>
    </row>
    <row r="46" spans="1:8" hidden="1" x14ac:dyDescent="0.25">
      <c r="A46">
        <v>35</v>
      </c>
      <c r="B46" t="s">
        <v>8313</v>
      </c>
      <c r="C46" s="1" t="s">
        <v>8278</v>
      </c>
      <c r="D46" s="1" t="s">
        <v>8279</v>
      </c>
      <c r="E46" s="2">
        <v>45292</v>
      </c>
      <c r="F46" s="2">
        <v>45657</v>
      </c>
      <c r="G46" s="1" t="s">
        <v>10780</v>
      </c>
      <c r="H46" s="1">
        <f>+Temporalidad[[#This Row],[ID]]</f>
        <v>35</v>
      </c>
    </row>
    <row r="47" spans="1:8" hidden="1" x14ac:dyDescent="0.25">
      <c r="A47">
        <v>36</v>
      </c>
      <c r="B47" t="s">
        <v>8314</v>
      </c>
      <c r="C47" s="1" t="s">
        <v>8278</v>
      </c>
      <c r="D47" s="1" t="s">
        <v>8279</v>
      </c>
      <c r="E47" s="2">
        <v>45658</v>
      </c>
      <c r="F47" s="2">
        <v>46022</v>
      </c>
      <c r="G47" s="1" t="s">
        <v>10781</v>
      </c>
      <c r="H47" s="1">
        <f>+Temporalidad[[#This Row],[ID]]</f>
        <v>36</v>
      </c>
    </row>
    <row r="48" spans="1:8" hidden="1" x14ac:dyDescent="0.25">
      <c r="A48">
        <v>37</v>
      </c>
      <c r="B48" t="s">
        <v>8315</v>
      </c>
      <c r="C48" s="1" t="s">
        <v>8278</v>
      </c>
      <c r="D48" s="1" t="s">
        <v>8279</v>
      </c>
      <c r="E48" s="2">
        <v>46023</v>
      </c>
      <c r="F48" s="2">
        <v>46387</v>
      </c>
      <c r="G48" s="1" t="s">
        <v>10782</v>
      </c>
      <c r="H48" s="1">
        <f>+Temporalidad[[#This Row],[ID]]</f>
        <v>37</v>
      </c>
    </row>
    <row r="49" spans="1:8" hidden="1" x14ac:dyDescent="0.25">
      <c r="A49">
        <v>38</v>
      </c>
      <c r="B49" t="s">
        <v>8316</v>
      </c>
      <c r="C49" s="1" t="s">
        <v>8278</v>
      </c>
      <c r="D49" s="1" t="s">
        <v>8279</v>
      </c>
      <c r="E49" s="2">
        <v>46388</v>
      </c>
      <c r="F49" s="2">
        <v>46752</v>
      </c>
      <c r="G49" s="1" t="s">
        <v>10783</v>
      </c>
      <c r="H49" s="1">
        <f>+Temporalidad[[#This Row],[ID]]</f>
        <v>38</v>
      </c>
    </row>
    <row r="50" spans="1:8" hidden="1" x14ac:dyDescent="0.25">
      <c r="A50">
        <v>39</v>
      </c>
      <c r="B50" t="s">
        <v>8317</v>
      </c>
      <c r="C50" s="1" t="s">
        <v>8278</v>
      </c>
      <c r="D50" s="1" t="s">
        <v>8279</v>
      </c>
      <c r="E50" s="2">
        <v>46753</v>
      </c>
      <c r="F50" s="2">
        <v>47118</v>
      </c>
      <c r="G50" s="1" t="s">
        <v>10784</v>
      </c>
      <c r="H50" s="1">
        <f>+Temporalidad[[#This Row],[ID]]</f>
        <v>39</v>
      </c>
    </row>
    <row r="51" spans="1:8" hidden="1" x14ac:dyDescent="0.25">
      <c r="A51">
        <v>40</v>
      </c>
      <c r="B51" t="s">
        <v>8318</v>
      </c>
      <c r="C51" s="1" t="s">
        <v>8278</v>
      </c>
      <c r="D51" s="1" t="s">
        <v>8279</v>
      </c>
      <c r="E51" s="2">
        <v>47119</v>
      </c>
      <c r="F51" s="2">
        <v>47483</v>
      </c>
      <c r="G51" s="1" t="s">
        <v>10785</v>
      </c>
      <c r="H51" s="1">
        <f>+Temporalidad[[#This Row],[ID]]</f>
        <v>40</v>
      </c>
    </row>
    <row r="52" spans="1:8" hidden="1" x14ac:dyDescent="0.25">
      <c r="A52">
        <v>41</v>
      </c>
      <c r="B52" t="s">
        <v>8319</v>
      </c>
      <c r="C52" s="1" t="s">
        <v>8278</v>
      </c>
      <c r="D52" s="1" t="s">
        <v>8279</v>
      </c>
      <c r="E52" s="2">
        <v>47484</v>
      </c>
      <c r="F52" s="2">
        <v>47848</v>
      </c>
      <c r="G52" s="1" t="s">
        <v>10786</v>
      </c>
      <c r="H52" s="1">
        <f>+Temporalidad[[#This Row],[ID]]</f>
        <v>41</v>
      </c>
    </row>
    <row r="53" spans="1:8" hidden="1" x14ac:dyDescent="0.25">
      <c r="A53">
        <v>42</v>
      </c>
      <c r="B53" t="s">
        <v>8320</v>
      </c>
      <c r="C53" s="1" t="s">
        <v>8278</v>
      </c>
      <c r="D53" s="1" t="s">
        <v>8279</v>
      </c>
      <c r="E53" s="2">
        <v>47849</v>
      </c>
      <c r="F53" s="2">
        <v>48213</v>
      </c>
      <c r="G53" s="1" t="s">
        <v>10787</v>
      </c>
      <c r="H53" s="1">
        <f>+Temporalidad[[#This Row],[ID]]</f>
        <v>42</v>
      </c>
    </row>
    <row r="54" spans="1:8" hidden="1" x14ac:dyDescent="0.25">
      <c r="A54">
        <v>43</v>
      </c>
      <c r="B54" t="s">
        <v>8321</v>
      </c>
      <c r="C54" s="1" t="s">
        <v>8278</v>
      </c>
      <c r="D54" s="1" t="s">
        <v>8279</v>
      </c>
      <c r="E54" s="2">
        <v>48214</v>
      </c>
      <c r="F54" s="2">
        <v>48579</v>
      </c>
      <c r="G54" s="1" t="s">
        <v>10788</v>
      </c>
      <c r="H54" s="1">
        <f>+Temporalidad[[#This Row],[ID]]</f>
        <v>43</v>
      </c>
    </row>
    <row r="55" spans="1:8" hidden="1" x14ac:dyDescent="0.25">
      <c r="A55">
        <v>44</v>
      </c>
      <c r="B55" t="s">
        <v>8322</v>
      </c>
      <c r="C55" s="1" t="s">
        <v>8278</v>
      </c>
      <c r="D55" s="1" t="s">
        <v>8279</v>
      </c>
      <c r="E55" s="2">
        <v>48580</v>
      </c>
      <c r="F55" s="2">
        <v>48944</v>
      </c>
      <c r="G55" s="1" t="s">
        <v>10789</v>
      </c>
      <c r="H55" s="1">
        <f>+Temporalidad[[#This Row],[ID]]</f>
        <v>44</v>
      </c>
    </row>
    <row r="56" spans="1:8" hidden="1" x14ac:dyDescent="0.25">
      <c r="A56">
        <v>45</v>
      </c>
      <c r="B56" t="s">
        <v>8323</v>
      </c>
      <c r="C56" s="1" t="s">
        <v>8278</v>
      </c>
      <c r="D56" s="1" t="s">
        <v>8279</v>
      </c>
      <c r="E56" s="2">
        <v>48945</v>
      </c>
      <c r="F56" s="2">
        <v>49309</v>
      </c>
      <c r="G56" s="1" t="s">
        <v>10790</v>
      </c>
      <c r="H56" s="1">
        <f>+Temporalidad[[#This Row],[ID]]</f>
        <v>45</v>
      </c>
    </row>
    <row r="57" spans="1:8" hidden="1" x14ac:dyDescent="0.25">
      <c r="A57">
        <v>46</v>
      </c>
      <c r="B57" t="s">
        <v>8324</v>
      </c>
      <c r="C57" s="1" t="s">
        <v>8278</v>
      </c>
      <c r="D57" s="1" t="s">
        <v>8279</v>
      </c>
      <c r="E57" s="2">
        <v>49310</v>
      </c>
      <c r="F57" s="2">
        <v>49674</v>
      </c>
      <c r="G57" s="1" t="s">
        <v>10791</v>
      </c>
      <c r="H57" s="1">
        <f>+Temporalidad[[#This Row],[ID]]</f>
        <v>46</v>
      </c>
    </row>
    <row r="58" spans="1:8" hidden="1" x14ac:dyDescent="0.25">
      <c r="A58">
        <v>47</v>
      </c>
      <c r="B58" t="s">
        <v>8325</v>
      </c>
      <c r="C58" s="1" t="s">
        <v>8278</v>
      </c>
      <c r="D58" s="1" t="s">
        <v>8279</v>
      </c>
      <c r="E58" s="2">
        <v>49675</v>
      </c>
      <c r="F58" s="2">
        <v>50040</v>
      </c>
      <c r="G58" s="1" t="s">
        <v>10792</v>
      </c>
      <c r="H58" s="1">
        <f>+Temporalidad[[#This Row],[ID]]</f>
        <v>47</v>
      </c>
    </row>
    <row r="59" spans="1:8" hidden="1" x14ac:dyDescent="0.25">
      <c r="A59">
        <v>48</v>
      </c>
      <c r="B59" t="s">
        <v>8326</v>
      </c>
      <c r="C59" s="1" t="s">
        <v>8278</v>
      </c>
      <c r="D59" s="1" t="s">
        <v>8279</v>
      </c>
      <c r="E59" s="2">
        <v>50041</v>
      </c>
      <c r="F59" s="2">
        <v>50405</v>
      </c>
      <c r="G59" s="1" t="s">
        <v>10793</v>
      </c>
      <c r="H59" s="1">
        <f>+Temporalidad[[#This Row],[ID]]</f>
        <v>48</v>
      </c>
    </row>
    <row r="60" spans="1:8" hidden="1" x14ac:dyDescent="0.25">
      <c r="A60">
        <v>49</v>
      </c>
      <c r="B60" t="s">
        <v>8327</v>
      </c>
      <c r="C60" s="1" t="s">
        <v>8278</v>
      </c>
      <c r="D60" s="1" t="s">
        <v>8279</v>
      </c>
      <c r="E60" s="2">
        <v>50406</v>
      </c>
      <c r="F60" s="2">
        <v>50770</v>
      </c>
      <c r="G60" s="1" t="s">
        <v>10794</v>
      </c>
      <c r="H60" s="1">
        <f>+Temporalidad[[#This Row],[ID]]</f>
        <v>49</v>
      </c>
    </row>
    <row r="61" spans="1:8" hidden="1" x14ac:dyDescent="0.25">
      <c r="A61">
        <v>50</v>
      </c>
      <c r="B61" t="s">
        <v>8328</v>
      </c>
      <c r="C61" s="1" t="s">
        <v>8278</v>
      </c>
      <c r="D61" s="1" t="s">
        <v>8279</v>
      </c>
      <c r="E61" s="2">
        <v>50771</v>
      </c>
      <c r="F61" s="2">
        <v>51135</v>
      </c>
      <c r="G61" s="1" t="s">
        <v>10795</v>
      </c>
      <c r="H61" s="1">
        <f>+Temporalidad[[#This Row],[ID]]</f>
        <v>50</v>
      </c>
    </row>
    <row r="62" spans="1:8" hidden="1" x14ac:dyDescent="0.25">
      <c r="A62">
        <v>51</v>
      </c>
      <c r="B62" t="s">
        <v>8329</v>
      </c>
      <c r="C62" s="1" t="s">
        <v>8278</v>
      </c>
      <c r="D62" s="1" t="s">
        <v>8279</v>
      </c>
      <c r="E62" s="2">
        <v>51136</v>
      </c>
      <c r="F62" s="2">
        <v>51501</v>
      </c>
      <c r="G62" s="1" t="s">
        <v>10796</v>
      </c>
      <c r="H62" s="1">
        <f>+Temporalidad[[#This Row],[ID]]</f>
        <v>51</v>
      </c>
    </row>
    <row r="63" spans="1:8" hidden="1" x14ac:dyDescent="0.25">
      <c r="A63">
        <v>52</v>
      </c>
      <c r="B63" t="s">
        <v>8330</v>
      </c>
      <c r="C63" s="1" t="s">
        <v>8278</v>
      </c>
      <c r="D63" s="1" t="s">
        <v>8279</v>
      </c>
      <c r="E63" s="2">
        <v>51502</v>
      </c>
      <c r="F63" s="2">
        <v>51866</v>
      </c>
      <c r="G63" s="1" t="s">
        <v>10797</v>
      </c>
      <c r="H63" s="1">
        <f>+Temporalidad[[#This Row],[ID]]</f>
        <v>52</v>
      </c>
    </row>
    <row r="64" spans="1:8" hidden="1" x14ac:dyDescent="0.25">
      <c r="A64">
        <v>53</v>
      </c>
      <c r="B64" t="s">
        <v>8331</v>
      </c>
      <c r="C64" s="1" t="s">
        <v>8278</v>
      </c>
      <c r="D64" s="1" t="s">
        <v>8279</v>
      </c>
      <c r="E64" s="2">
        <v>51867</v>
      </c>
      <c r="F64" s="2">
        <v>52231</v>
      </c>
      <c r="G64" s="1" t="s">
        <v>10798</v>
      </c>
      <c r="H64" s="1">
        <f>+Temporalidad[[#This Row],[ID]]</f>
        <v>53</v>
      </c>
    </row>
    <row r="65" spans="1:8" hidden="1" x14ac:dyDescent="0.25">
      <c r="A65">
        <v>54</v>
      </c>
      <c r="B65" t="s">
        <v>8332</v>
      </c>
      <c r="C65" s="1" t="s">
        <v>8278</v>
      </c>
      <c r="D65" s="1" t="s">
        <v>8279</v>
      </c>
      <c r="E65" s="2">
        <v>52232</v>
      </c>
      <c r="F65" s="2">
        <v>52596</v>
      </c>
      <c r="G65" s="1" t="s">
        <v>10799</v>
      </c>
      <c r="H65" s="1">
        <f>+Temporalidad[[#This Row],[ID]]</f>
        <v>54</v>
      </c>
    </row>
    <row r="66" spans="1:8" hidden="1" x14ac:dyDescent="0.25">
      <c r="A66">
        <v>55</v>
      </c>
      <c r="B66" t="s">
        <v>8333</v>
      </c>
      <c r="C66" s="1" t="s">
        <v>8278</v>
      </c>
      <c r="D66" s="1" t="s">
        <v>8279</v>
      </c>
      <c r="E66" s="2">
        <v>52597</v>
      </c>
      <c r="F66" s="2">
        <v>52962</v>
      </c>
      <c r="G66" s="1" t="s">
        <v>10800</v>
      </c>
      <c r="H66" s="1">
        <f>+Temporalidad[[#This Row],[ID]]</f>
        <v>55</v>
      </c>
    </row>
    <row r="67" spans="1:8" hidden="1" x14ac:dyDescent="0.25">
      <c r="A67">
        <v>56</v>
      </c>
      <c r="B67" t="s">
        <v>8334</v>
      </c>
      <c r="C67" s="1" t="s">
        <v>8278</v>
      </c>
      <c r="D67" s="1" t="s">
        <v>8279</v>
      </c>
      <c r="E67" s="2">
        <v>52963</v>
      </c>
      <c r="F67" s="2">
        <v>53327</v>
      </c>
      <c r="G67" s="1" t="s">
        <v>10801</v>
      </c>
      <c r="H67" s="1">
        <f>+Temporalidad[[#This Row],[ID]]</f>
        <v>56</v>
      </c>
    </row>
    <row r="68" spans="1:8" hidden="1" x14ac:dyDescent="0.25">
      <c r="A68">
        <v>57</v>
      </c>
      <c r="B68" t="s">
        <v>8335</v>
      </c>
      <c r="C68" s="1" t="s">
        <v>8278</v>
      </c>
      <c r="D68" s="1" t="s">
        <v>8279</v>
      </c>
      <c r="E68" s="2">
        <v>53328</v>
      </c>
      <c r="F68" s="2">
        <v>53692</v>
      </c>
      <c r="G68" s="1" t="s">
        <v>10802</v>
      </c>
      <c r="H68" s="1">
        <f>+Temporalidad[[#This Row],[ID]]</f>
        <v>57</v>
      </c>
    </row>
    <row r="69" spans="1:8" hidden="1" x14ac:dyDescent="0.25">
      <c r="A69">
        <v>58</v>
      </c>
      <c r="B69" t="s">
        <v>8336</v>
      </c>
      <c r="C69" s="1" t="s">
        <v>8278</v>
      </c>
      <c r="D69" s="1" t="s">
        <v>8279</v>
      </c>
      <c r="E69" s="2">
        <v>53693</v>
      </c>
      <c r="F69" s="2">
        <v>54057</v>
      </c>
      <c r="G69" s="1" t="s">
        <v>10803</v>
      </c>
      <c r="H69" s="1">
        <f>+Temporalidad[[#This Row],[ID]]</f>
        <v>58</v>
      </c>
    </row>
    <row r="70" spans="1:8" hidden="1" x14ac:dyDescent="0.25">
      <c r="A70">
        <v>59</v>
      </c>
      <c r="B70" t="s">
        <v>8337</v>
      </c>
      <c r="C70" s="1" t="s">
        <v>8278</v>
      </c>
      <c r="D70" s="1" t="s">
        <v>8279</v>
      </c>
      <c r="E70" s="2">
        <v>54058</v>
      </c>
      <c r="F70" s="2">
        <v>54423</v>
      </c>
      <c r="G70" s="1" t="s">
        <v>10804</v>
      </c>
      <c r="H70" s="1">
        <f>+Temporalidad[[#This Row],[ID]]</f>
        <v>59</v>
      </c>
    </row>
    <row r="71" spans="1:8" hidden="1" x14ac:dyDescent="0.25">
      <c r="A71">
        <v>60</v>
      </c>
      <c r="B71" t="s">
        <v>8338</v>
      </c>
      <c r="C71" s="1" t="s">
        <v>8278</v>
      </c>
      <c r="D71" s="1" t="s">
        <v>8279</v>
      </c>
      <c r="E71" s="2">
        <v>54424</v>
      </c>
      <c r="F71" s="2">
        <v>54788</v>
      </c>
      <c r="G71" s="1" t="s">
        <v>10805</v>
      </c>
      <c r="H71" s="1">
        <f>+Temporalidad[[#This Row],[ID]]</f>
        <v>60</v>
      </c>
    </row>
    <row r="72" spans="1:8" hidden="1" x14ac:dyDescent="0.25">
      <c r="A72">
        <v>61</v>
      </c>
      <c r="B72" t="s">
        <v>8339</v>
      </c>
      <c r="C72" s="1" t="s">
        <v>8278</v>
      </c>
      <c r="D72" s="1" t="s">
        <v>8279</v>
      </c>
      <c r="E72" s="2">
        <v>54789</v>
      </c>
      <c r="F72" s="2">
        <v>55153</v>
      </c>
      <c r="G72" s="1" t="s">
        <v>10806</v>
      </c>
      <c r="H72" s="1">
        <f>+Temporalidad[[#This Row],[ID]]</f>
        <v>61</v>
      </c>
    </row>
    <row r="73" spans="1:8" hidden="1" x14ac:dyDescent="0.25">
      <c r="A73">
        <v>62</v>
      </c>
      <c r="B73" s="21" t="s">
        <v>10807</v>
      </c>
      <c r="C73" s="1" t="s">
        <v>8340</v>
      </c>
      <c r="D73" s="1" t="s">
        <v>8341</v>
      </c>
      <c r="E73" s="2">
        <v>32874</v>
      </c>
      <c r="F73" s="2">
        <v>32904</v>
      </c>
      <c r="G73" s="1" t="s">
        <v>10808</v>
      </c>
      <c r="H73" s="1">
        <f>+Temporalidad[[#This Row],[ID]]</f>
        <v>62</v>
      </c>
    </row>
    <row r="74" spans="1:8" hidden="1" x14ac:dyDescent="0.25">
      <c r="A74">
        <v>63</v>
      </c>
      <c r="B74" s="21" t="s">
        <v>10809</v>
      </c>
      <c r="C74" s="1" t="s">
        <v>8340</v>
      </c>
      <c r="D74" s="1" t="s">
        <v>8341</v>
      </c>
      <c r="E74" s="2">
        <v>32905</v>
      </c>
      <c r="F74" s="2">
        <v>32932</v>
      </c>
      <c r="G74" s="1" t="s">
        <v>10810</v>
      </c>
      <c r="H74" s="1">
        <f>+Temporalidad[[#This Row],[ID]]</f>
        <v>63</v>
      </c>
    </row>
    <row r="75" spans="1:8" hidden="1" x14ac:dyDescent="0.25">
      <c r="A75">
        <v>64</v>
      </c>
      <c r="B75" s="21" t="s">
        <v>10811</v>
      </c>
      <c r="C75" s="1" t="s">
        <v>8340</v>
      </c>
      <c r="D75" s="1" t="s">
        <v>8341</v>
      </c>
      <c r="E75" s="2">
        <v>32933</v>
      </c>
      <c r="F75" s="2">
        <v>32963</v>
      </c>
      <c r="G75" s="1" t="s">
        <v>10812</v>
      </c>
      <c r="H75" s="1">
        <f>+Temporalidad[[#This Row],[ID]]</f>
        <v>64</v>
      </c>
    </row>
    <row r="76" spans="1:8" hidden="1" x14ac:dyDescent="0.25">
      <c r="A76">
        <v>65</v>
      </c>
      <c r="B76" s="21" t="s">
        <v>10813</v>
      </c>
      <c r="C76" s="1" t="s">
        <v>8340</v>
      </c>
      <c r="D76" s="1" t="s">
        <v>8341</v>
      </c>
      <c r="E76" s="2">
        <v>32964</v>
      </c>
      <c r="F76" s="2">
        <v>32993</v>
      </c>
      <c r="G76" s="1" t="s">
        <v>10814</v>
      </c>
      <c r="H76" s="1">
        <f>+Temporalidad[[#This Row],[ID]]</f>
        <v>65</v>
      </c>
    </row>
    <row r="77" spans="1:8" hidden="1" x14ac:dyDescent="0.25">
      <c r="A77">
        <v>66</v>
      </c>
      <c r="B77" s="21" t="s">
        <v>10815</v>
      </c>
      <c r="C77" s="1" t="s">
        <v>8340</v>
      </c>
      <c r="D77" s="1" t="s">
        <v>8341</v>
      </c>
      <c r="E77" s="2">
        <v>32994</v>
      </c>
      <c r="F77" s="2">
        <v>33024</v>
      </c>
      <c r="G77" s="1" t="s">
        <v>10816</v>
      </c>
      <c r="H77" s="1">
        <f>+Temporalidad[[#This Row],[ID]]</f>
        <v>66</v>
      </c>
    </row>
    <row r="78" spans="1:8" hidden="1" x14ac:dyDescent="0.25">
      <c r="A78">
        <v>67</v>
      </c>
      <c r="B78" s="21" t="s">
        <v>10817</v>
      </c>
      <c r="C78" s="1" t="s">
        <v>8340</v>
      </c>
      <c r="D78" s="1" t="s">
        <v>8341</v>
      </c>
      <c r="E78" s="2">
        <v>33025</v>
      </c>
      <c r="F78" s="2">
        <v>33054</v>
      </c>
      <c r="G78" s="1" t="s">
        <v>10818</v>
      </c>
      <c r="H78" s="1">
        <f>+Temporalidad[[#This Row],[ID]]</f>
        <v>67</v>
      </c>
    </row>
    <row r="79" spans="1:8" hidden="1" x14ac:dyDescent="0.25">
      <c r="A79">
        <v>68</v>
      </c>
      <c r="B79" s="21" t="s">
        <v>10819</v>
      </c>
      <c r="C79" s="1" t="s">
        <v>8340</v>
      </c>
      <c r="D79" s="1" t="s">
        <v>8341</v>
      </c>
      <c r="E79" s="2">
        <v>33055</v>
      </c>
      <c r="F79" s="2">
        <v>33085</v>
      </c>
      <c r="G79" s="1" t="s">
        <v>10820</v>
      </c>
      <c r="H79" s="1">
        <f>+Temporalidad[[#This Row],[ID]]</f>
        <v>68</v>
      </c>
    </row>
    <row r="80" spans="1:8" hidden="1" x14ac:dyDescent="0.25">
      <c r="A80">
        <v>69</v>
      </c>
      <c r="B80" s="21" t="s">
        <v>10821</v>
      </c>
      <c r="C80" s="1" t="s">
        <v>8340</v>
      </c>
      <c r="D80" s="1" t="s">
        <v>8341</v>
      </c>
      <c r="E80" s="2">
        <v>33086</v>
      </c>
      <c r="F80" s="2">
        <v>33116</v>
      </c>
      <c r="G80" s="1" t="s">
        <v>10822</v>
      </c>
      <c r="H80" s="1">
        <f>+Temporalidad[[#This Row],[ID]]</f>
        <v>69</v>
      </c>
    </row>
    <row r="81" spans="1:8" hidden="1" x14ac:dyDescent="0.25">
      <c r="A81">
        <v>70</v>
      </c>
      <c r="B81" s="21" t="s">
        <v>10823</v>
      </c>
      <c r="C81" s="1" t="s">
        <v>8340</v>
      </c>
      <c r="D81" s="1" t="s">
        <v>8341</v>
      </c>
      <c r="E81" s="2">
        <v>33117</v>
      </c>
      <c r="F81" s="2">
        <v>33146</v>
      </c>
      <c r="G81" s="1" t="s">
        <v>10824</v>
      </c>
      <c r="H81" s="1">
        <f>+Temporalidad[[#This Row],[ID]]</f>
        <v>70</v>
      </c>
    </row>
    <row r="82" spans="1:8" hidden="1" x14ac:dyDescent="0.25">
      <c r="A82">
        <v>71</v>
      </c>
      <c r="B82" s="21" t="s">
        <v>10825</v>
      </c>
      <c r="C82" s="1" t="s">
        <v>8340</v>
      </c>
      <c r="D82" s="1" t="s">
        <v>8341</v>
      </c>
      <c r="E82" s="2">
        <v>33147</v>
      </c>
      <c r="F82" s="2">
        <v>33177</v>
      </c>
      <c r="G82" s="1" t="s">
        <v>10826</v>
      </c>
      <c r="H82" s="1">
        <f>+Temporalidad[[#This Row],[ID]]</f>
        <v>71</v>
      </c>
    </row>
    <row r="83" spans="1:8" hidden="1" x14ac:dyDescent="0.25">
      <c r="A83">
        <v>72</v>
      </c>
      <c r="B83" s="21" t="s">
        <v>10827</v>
      </c>
      <c r="C83" s="1" t="s">
        <v>8340</v>
      </c>
      <c r="D83" s="1" t="s">
        <v>8341</v>
      </c>
      <c r="E83" s="2">
        <v>33178</v>
      </c>
      <c r="F83" s="2">
        <v>33207</v>
      </c>
      <c r="G83" s="1" t="s">
        <v>10828</v>
      </c>
      <c r="H83" s="1">
        <f>+Temporalidad[[#This Row],[ID]]</f>
        <v>72</v>
      </c>
    </row>
    <row r="84" spans="1:8" hidden="1" x14ac:dyDescent="0.25">
      <c r="A84">
        <v>73</v>
      </c>
      <c r="B84" s="21" t="s">
        <v>10829</v>
      </c>
      <c r="C84" s="1" t="s">
        <v>8340</v>
      </c>
      <c r="D84" s="1" t="s">
        <v>8341</v>
      </c>
      <c r="E84" s="2">
        <v>33208</v>
      </c>
      <c r="F84" s="2">
        <v>33238</v>
      </c>
      <c r="G84" s="1" t="s">
        <v>10830</v>
      </c>
      <c r="H84" s="1">
        <f>+Temporalidad[[#This Row],[ID]]</f>
        <v>73</v>
      </c>
    </row>
    <row r="85" spans="1:8" hidden="1" x14ac:dyDescent="0.25">
      <c r="A85">
        <v>74</v>
      </c>
      <c r="B85" s="21" t="s">
        <v>10831</v>
      </c>
      <c r="C85" s="1" t="s">
        <v>8340</v>
      </c>
      <c r="D85" s="1" t="s">
        <v>8341</v>
      </c>
      <c r="E85" s="2">
        <v>33239</v>
      </c>
      <c r="F85" s="2">
        <v>33269</v>
      </c>
      <c r="G85" s="1" t="s">
        <v>10832</v>
      </c>
      <c r="H85" s="1">
        <f>+Temporalidad[[#This Row],[ID]]</f>
        <v>74</v>
      </c>
    </row>
    <row r="86" spans="1:8" hidden="1" x14ac:dyDescent="0.25">
      <c r="A86">
        <v>75</v>
      </c>
      <c r="B86" s="21" t="s">
        <v>10833</v>
      </c>
      <c r="C86" s="1" t="s">
        <v>8340</v>
      </c>
      <c r="D86" s="1" t="s">
        <v>8341</v>
      </c>
      <c r="E86" s="2">
        <v>33270</v>
      </c>
      <c r="F86" s="2">
        <v>33297</v>
      </c>
      <c r="G86" s="1" t="s">
        <v>10834</v>
      </c>
      <c r="H86" s="1">
        <f>+Temporalidad[[#This Row],[ID]]</f>
        <v>75</v>
      </c>
    </row>
    <row r="87" spans="1:8" hidden="1" x14ac:dyDescent="0.25">
      <c r="A87">
        <v>76</v>
      </c>
      <c r="B87" s="21" t="s">
        <v>10835</v>
      </c>
      <c r="C87" s="1" t="s">
        <v>8340</v>
      </c>
      <c r="D87" s="1" t="s">
        <v>8341</v>
      </c>
      <c r="E87" s="2">
        <v>33298</v>
      </c>
      <c r="F87" s="2">
        <v>33328</v>
      </c>
      <c r="G87" s="1" t="s">
        <v>10836</v>
      </c>
      <c r="H87" s="1">
        <f>+Temporalidad[[#This Row],[ID]]</f>
        <v>76</v>
      </c>
    </row>
    <row r="88" spans="1:8" hidden="1" x14ac:dyDescent="0.25">
      <c r="A88">
        <v>77</v>
      </c>
      <c r="B88" s="21" t="s">
        <v>10837</v>
      </c>
      <c r="C88" s="1" t="s">
        <v>8340</v>
      </c>
      <c r="D88" s="1" t="s">
        <v>8341</v>
      </c>
      <c r="E88" s="2">
        <v>33329</v>
      </c>
      <c r="F88" s="2">
        <v>33358</v>
      </c>
      <c r="G88" s="1" t="s">
        <v>10838</v>
      </c>
      <c r="H88" s="1">
        <f>+Temporalidad[[#This Row],[ID]]</f>
        <v>77</v>
      </c>
    </row>
    <row r="89" spans="1:8" hidden="1" x14ac:dyDescent="0.25">
      <c r="A89">
        <v>78</v>
      </c>
      <c r="B89" s="21" t="s">
        <v>10839</v>
      </c>
      <c r="C89" s="1" t="s">
        <v>8340</v>
      </c>
      <c r="D89" s="1" t="s">
        <v>8341</v>
      </c>
      <c r="E89" s="2">
        <v>33359</v>
      </c>
      <c r="F89" s="2">
        <v>33389</v>
      </c>
      <c r="G89" s="1" t="s">
        <v>10840</v>
      </c>
      <c r="H89" s="1">
        <f>+Temporalidad[[#This Row],[ID]]</f>
        <v>78</v>
      </c>
    </row>
    <row r="90" spans="1:8" hidden="1" x14ac:dyDescent="0.25">
      <c r="A90">
        <v>79</v>
      </c>
      <c r="B90" s="21" t="s">
        <v>10841</v>
      </c>
      <c r="C90" s="1" t="s">
        <v>8340</v>
      </c>
      <c r="D90" s="1" t="s">
        <v>8341</v>
      </c>
      <c r="E90" s="2">
        <v>33390</v>
      </c>
      <c r="F90" s="2">
        <v>33419</v>
      </c>
      <c r="G90" s="1" t="s">
        <v>10842</v>
      </c>
      <c r="H90" s="1">
        <f>+Temporalidad[[#This Row],[ID]]</f>
        <v>79</v>
      </c>
    </row>
    <row r="91" spans="1:8" hidden="1" x14ac:dyDescent="0.25">
      <c r="A91">
        <v>80</v>
      </c>
      <c r="B91" s="21" t="s">
        <v>10843</v>
      </c>
      <c r="C91" s="1" t="s">
        <v>8340</v>
      </c>
      <c r="D91" s="1" t="s">
        <v>8341</v>
      </c>
      <c r="E91" s="2">
        <v>33420</v>
      </c>
      <c r="F91" s="2">
        <v>33450</v>
      </c>
      <c r="G91" s="1" t="s">
        <v>10844</v>
      </c>
      <c r="H91" s="1">
        <f>+Temporalidad[[#This Row],[ID]]</f>
        <v>80</v>
      </c>
    </row>
    <row r="92" spans="1:8" hidden="1" x14ac:dyDescent="0.25">
      <c r="A92">
        <v>81</v>
      </c>
      <c r="B92" s="21" t="s">
        <v>10845</v>
      </c>
      <c r="C92" s="1" t="s">
        <v>8340</v>
      </c>
      <c r="D92" s="1" t="s">
        <v>8341</v>
      </c>
      <c r="E92" s="2">
        <v>33451</v>
      </c>
      <c r="F92" s="2">
        <v>33481</v>
      </c>
      <c r="G92" s="1" t="s">
        <v>10846</v>
      </c>
      <c r="H92" s="1">
        <f>+Temporalidad[[#This Row],[ID]]</f>
        <v>81</v>
      </c>
    </row>
    <row r="93" spans="1:8" hidden="1" x14ac:dyDescent="0.25">
      <c r="A93">
        <v>82</v>
      </c>
      <c r="B93" s="21" t="s">
        <v>10847</v>
      </c>
      <c r="C93" s="1" t="s">
        <v>8340</v>
      </c>
      <c r="D93" s="1" t="s">
        <v>8341</v>
      </c>
      <c r="E93" s="2">
        <v>33482</v>
      </c>
      <c r="F93" s="2">
        <v>33511</v>
      </c>
      <c r="G93" s="1" t="s">
        <v>10848</v>
      </c>
      <c r="H93" s="1">
        <f>+Temporalidad[[#This Row],[ID]]</f>
        <v>82</v>
      </c>
    </row>
    <row r="94" spans="1:8" hidden="1" x14ac:dyDescent="0.25">
      <c r="A94">
        <v>83</v>
      </c>
      <c r="B94" s="21" t="s">
        <v>10849</v>
      </c>
      <c r="C94" s="1" t="s">
        <v>8340</v>
      </c>
      <c r="D94" s="1" t="s">
        <v>8341</v>
      </c>
      <c r="E94" s="2">
        <v>33512</v>
      </c>
      <c r="F94" s="2">
        <v>33542</v>
      </c>
      <c r="G94" s="1" t="s">
        <v>10850</v>
      </c>
      <c r="H94" s="1">
        <f>+Temporalidad[[#This Row],[ID]]</f>
        <v>83</v>
      </c>
    </row>
    <row r="95" spans="1:8" hidden="1" x14ac:dyDescent="0.25">
      <c r="A95">
        <v>84</v>
      </c>
      <c r="B95" s="21" t="s">
        <v>10851</v>
      </c>
      <c r="C95" s="1" t="s">
        <v>8340</v>
      </c>
      <c r="D95" s="1" t="s">
        <v>8341</v>
      </c>
      <c r="E95" s="2">
        <v>33543</v>
      </c>
      <c r="F95" s="2">
        <v>33572</v>
      </c>
      <c r="G95" s="1" t="s">
        <v>10852</v>
      </c>
      <c r="H95" s="1">
        <f>+Temporalidad[[#This Row],[ID]]</f>
        <v>84</v>
      </c>
    </row>
    <row r="96" spans="1:8" hidden="1" x14ac:dyDescent="0.25">
      <c r="A96">
        <v>85</v>
      </c>
      <c r="B96" s="21" t="s">
        <v>10853</v>
      </c>
      <c r="C96" s="1" t="s">
        <v>8340</v>
      </c>
      <c r="D96" s="1" t="s">
        <v>8341</v>
      </c>
      <c r="E96" s="2">
        <v>33573</v>
      </c>
      <c r="F96" s="2">
        <v>33603</v>
      </c>
      <c r="G96" s="1" t="s">
        <v>10854</v>
      </c>
      <c r="H96" s="1">
        <f>+Temporalidad[[#This Row],[ID]]</f>
        <v>85</v>
      </c>
    </row>
    <row r="97" spans="1:8" hidden="1" x14ac:dyDescent="0.25">
      <c r="A97">
        <v>86</v>
      </c>
      <c r="B97" s="21" t="s">
        <v>10855</v>
      </c>
      <c r="C97" s="1" t="s">
        <v>8340</v>
      </c>
      <c r="D97" s="1" t="s">
        <v>8341</v>
      </c>
      <c r="E97" s="2">
        <v>33604</v>
      </c>
      <c r="F97" s="2">
        <v>33634</v>
      </c>
      <c r="G97" s="1" t="s">
        <v>10856</v>
      </c>
      <c r="H97" s="1">
        <f>+Temporalidad[[#This Row],[ID]]</f>
        <v>86</v>
      </c>
    </row>
    <row r="98" spans="1:8" hidden="1" x14ac:dyDescent="0.25">
      <c r="A98">
        <v>87</v>
      </c>
      <c r="B98" s="21" t="s">
        <v>10857</v>
      </c>
      <c r="C98" s="1" t="s">
        <v>8340</v>
      </c>
      <c r="D98" s="1" t="s">
        <v>8341</v>
      </c>
      <c r="E98" s="2">
        <v>33635</v>
      </c>
      <c r="F98" s="2">
        <v>33662</v>
      </c>
      <c r="G98" s="1" t="s">
        <v>10858</v>
      </c>
      <c r="H98" s="1">
        <f>+Temporalidad[[#This Row],[ID]]</f>
        <v>87</v>
      </c>
    </row>
    <row r="99" spans="1:8" hidden="1" x14ac:dyDescent="0.25">
      <c r="A99">
        <v>88</v>
      </c>
      <c r="B99" s="21" t="s">
        <v>10859</v>
      </c>
      <c r="C99" s="1" t="s">
        <v>8340</v>
      </c>
      <c r="D99" s="1" t="s">
        <v>8341</v>
      </c>
      <c r="E99" s="2">
        <v>33664</v>
      </c>
      <c r="F99" s="2">
        <v>33694</v>
      </c>
      <c r="G99" s="1" t="s">
        <v>10860</v>
      </c>
      <c r="H99" s="1">
        <f>+Temporalidad[[#This Row],[ID]]</f>
        <v>88</v>
      </c>
    </row>
    <row r="100" spans="1:8" hidden="1" x14ac:dyDescent="0.25">
      <c r="A100">
        <v>89</v>
      </c>
      <c r="B100" s="21" t="s">
        <v>10861</v>
      </c>
      <c r="C100" s="1" t="s">
        <v>8340</v>
      </c>
      <c r="D100" s="1" t="s">
        <v>8341</v>
      </c>
      <c r="E100" s="2">
        <v>33695</v>
      </c>
      <c r="F100" s="2">
        <v>33724</v>
      </c>
      <c r="G100" s="1" t="s">
        <v>10862</v>
      </c>
      <c r="H100" s="1">
        <f>+Temporalidad[[#This Row],[ID]]</f>
        <v>89</v>
      </c>
    </row>
    <row r="101" spans="1:8" hidden="1" x14ac:dyDescent="0.25">
      <c r="A101">
        <v>90</v>
      </c>
      <c r="B101" s="21" t="s">
        <v>10863</v>
      </c>
      <c r="C101" s="1" t="s">
        <v>8340</v>
      </c>
      <c r="D101" s="1" t="s">
        <v>8341</v>
      </c>
      <c r="E101" s="2">
        <v>33725</v>
      </c>
      <c r="F101" s="2">
        <v>33755</v>
      </c>
      <c r="G101" s="1" t="s">
        <v>10864</v>
      </c>
      <c r="H101" s="1">
        <f>+Temporalidad[[#This Row],[ID]]</f>
        <v>90</v>
      </c>
    </row>
    <row r="102" spans="1:8" hidden="1" x14ac:dyDescent="0.25">
      <c r="A102">
        <v>91</v>
      </c>
      <c r="B102" s="21" t="s">
        <v>10865</v>
      </c>
      <c r="C102" s="1" t="s">
        <v>8340</v>
      </c>
      <c r="D102" s="1" t="s">
        <v>8341</v>
      </c>
      <c r="E102" s="2">
        <v>33756</v>
      </c>
      <c r="F102" s="2">
        <v>33785</v>
      </c>
      <c r="G102" s="1" t="s">
        <v>10866</v>
      </c>
      <c r="H102" s="1">
        <f>+Temporalidad[[#This Row],[ID]]</f>
        <v>91</v>
      </c>
    </row>
    <row r="103" spans="1:8" hidden="1" x14ac:dyDescent="0.25">
      <c r="A103">
        <v>92</v>
      </c>
      <c r="B103" s="21" t="s">
        <v>10867</v>
      </c>
      <c r="C103" s="1" t="s">
        <v>8340</v>
      </c>
      <c r="D103" s="1" t="s">
        <v>8341</v>
      </c>
      <c r="E103" s="2">
        <v>33786</v>
      </c>
      <c r="F103" s="2">
        <v>33816</v>
      </c>
      <c r="G103" s="1" t="s">
        <v>10868</v>
      </c>
      <c r="H103" s="1">
        <f>+Temporalidad[[#This Row],[ID]]</f>
        <v>92</v>
      </c>
    </row>
    <row r="104" spans="1:8" hidden="1" x14ac:dyDescent="0.25">
      <c r="A104">
        <v>93</v>
      </c>
      <c r="B104" s="21" t="s">
        <v>10869</v>
      </c>
      <c r="C104" s="1" t="s">
        <v>8340</v>
      </c>
      <c r="D104" s="1" t="s">
        <v>8341</v>
      </c>
      <c r="E104" s="2">
        <v>33817</v>
      </c>
      <c r="F104" s="2">
        <v>33847</v>
      </c>
      <c r="G104" s="1" t="s">
        <v>10870</v>
      </c>
      <c r="H104" s="1">
        <f>+Temporalidad[[#This Row],[ID]]</f>
        <v>93</v>
      </c>
    </row>
    <row r="105" spans="1:8" hidden="1" x14ac:dyDescent="0.25">
      <c r="A105">
        <v>94</v>
      </c>
      <c r="B105" s="21" t="s">
        <v>10871</v>
      </c>
      <c r="C105" s="1" t="s">
        <v>8340</v>
      </c>
      <c r="D105" s="1" t="s">
        <v>8341</v>
      </c>
      <c r="E105" s="2">
        <v>33848</v>
      </c>
      <c r="F105" s="2">
        <v>33877</v>
      </c>
      <c r="G105" s="1" t="s">
        <v>10872</v>
      </c>
      <c r="H105" s="1">
        <f>+Temporalidad[[#This Row],[ID]]</f>
        <v>94</v>
      </c>
    </row>
    <row r="106" spans="1:8" hidden="1" x14ac:dyDescent="0.25">
      <c r="A106">
        <v>95</v>
      </c>
      <c r="B106" s="21" t="s">
        <v>10873</v>
      </c>
      <c r="C106" s="1" t="s">
        <v>8340</v>
      </c>
      <c r="D106" s="1" t="s">
        <v>8341</v>
      </c>
      <c r="E106" s="2">
        <v>33878</v>
      </c>
      <c r="F106" s="2">
        <v>33908</v>
      </c>
      <c r="G106" s="1" t="s">
        <v>10874</v>
      </c>
      <c r="H106" s="1">
        <f>+Temporalidad[[#This Row],[ID]]</f>
        <v>95</v>
      </c>
    </row>
    <row r="107" spans="1:8" hidden="1" x14ac:dyDescent="0.25">
      <c r="A107">
        <v>96</v>
      </c>
      <c r="B107" s="21" t="s">
        <v>10875</v>
      </c>
      <c r="C107" s="1" t="s">
        <v>8340</v>
      </c>
      <c r="D107" s="1" t="s">
        <v>8341</v>
      </c>
      <c r="E107" s="2">
        <v>33909</v>
      </c>
      <c r="F107" s="2">
        <v>33938</v>
      </c>
      <c r="G107" s="1" t="s">
        <v>10876</v>
      </c>
      <c r="H107" s="1">
        <f>+Temporalidad[[#This Row],[ID]]</f>
        <v>96</v>
      </c>
    </row>
    <row r="108" spans="1:8" hidden="1" x14ac:dyDescent="0.25">
      <c r="A108">
        <v>97</v>
      </c>
      <c r="B108" s="21" t="s">
        <v>10877</v>
      </c>
      <c r="C108" s="1" t="s">
        <v>8340</v>
      </c>
      <c r="D108" s="1" t="s">
        <v>8341</v>
      </c>
      <c r="E108" s="2">
        <v>33939</v>
      </c>
      <c r="F108" s="2">
        <v>33969</v>
      </c>
      <c r="G108" s="1" t="s">
        <v>10878</v>
      </c>
      <c r="H108" s="1">
        <f>+Temporalidad[[#This Row],[ID]]</f>
        <v>97</v>
      </c>
    </row>
    <row r="109" spans="1:8" hidden="1" x14ac:dyDescent="0.25">
      <c r="A109">
        <v>98</v>
      </c>
      <c r="B109" s="21" t="s">
        <v>10879</v>
      </c>
      <c r="C109" s="1" t="s">
        <v>8340</v>
      </c>
      <c r="D109" s="1" t="s">
        <v>8341</v>
      </c>
      <c r="E109" s="2">
        <v>33970</v>
      </c>
      <c r="F109" s="2">
        <v>34000</v>
      </c>
      <c r="G109" s="1" t="s">
        <v>10880</v>
      </c>
      <c r="H109" s="1">
        <f>+Temporalidad[[#This Row],[ID]]</f>
        <v>98</v>
      </c>
    </row>
    <row r="110" spans="1:8" hidden="1" x14ac:dyDescent="0.25">
      <c r="A110">
        <v>99</v>
      </c>
      <c r="B110" s="21" t="s">
        <v>10881</v>
      </c>
      <c r="C110" s="1" t="s">
        <v>8340</v>
      </c>
      <c r="D110" s="1" t="s">
        <v>8341</v>
      </c>
      <c r="E110" s="2">
        <v>34001</v>
      </c>
      <c r="F110" s="2">
        <v>34028</v>
      </c>
      <c r="G110" s="1" t="s">
        <v>10882</v>
      </c>
      <c r="H110" s="1">
        <f>+Temporalidad[[#This Row],[ID]]</f>
        <v>99</v>
      </c>
    </row>
    <row r="111" spans="1:8" hidden="1" x14ac:dyDescent="0.25">
      <c r="A111">
        <v>100</v>
      </c>
      <c r="B111" s="21" t="s">
        <v>10883</v>
      </c>
      <c r="C111" s="1" t="s">
        <v>8340</v>
      </c>
      <c r="D111" s="1" t="s">
        <v>8341</v>
      </c>
      <c r="E111" s="2">
        <v>34029</v>
      </c>
      <c r="F111" s="2">
        <v>34059</v>
      </c>
      <c r="G111" s="1" t="s">
        <v>10884</v>
      </c>
      <c r="H111" s="1">
        <f>+Temporalidad[[#This Row],[ID]]</f>
        <v>100</v>
      </c>
    </row>
    <row r="112" spans="1:8" hidden="1" x14ac:dyDescent="0.25">
      <c r="A112">
        <v>101</v>
      </c>
      <c r="B112" s="21" t="s">
        <v>10885</v>
      </c>
      <c r="C112" s="1" t="s">
        <v>8340</v>
      </c>
      <c r="D112" s="1" t="s">
        <v>8341</v>
      </c>
      <c r="E112" s="2">
        <v>34060</v>
      </c>
      <c r="F112" s="2">
        <v>34089</v>
      </c>
      <c r="G112" s="1" t="s">
        <v>10886</v>
      </c>
      <c r="H112" s="1">
        <f>+Temporalidad[[#This Row],[ID]]</f>
        <v>101</v>
      </c>
    </row>
    <row r="113" spans="1:8" hidden="1" x14ac:dyDescent="0.25">
      <c r="A113">
        <v>102</v>
      </c>
      <c r="B113" s="21" t="s">
        <v>10887</v>
      </c>
      <c r="C113" s="1" t="s">
        <v>8340</v>
      </c>
      <c r="D113" s="1" t="s">
        <v>8341</v>
      </c>
      <c r="E113" s="2">
        <v>34090</v>
      </c>
      <c r="F113" s="2">
        <v>34120</v>
      </c>
      <c r="G113" s="1" t="s">
        <v>10888</v>
      </c>
      <c r="H113" s="1">
        <f>+Temporalidad[[#This Row],[ID]]</f>
        <v>102</v>
      </c>
    </row>
    <row r="114" spans="1:8" hidden="1" x14ac:dyDescent="0.25">
      <c r="A114">
        <v>103</v>
      </c>
      <c r="B114" s="21" t="s">
        <v>10889</v>
      </c>
      <c r="C114" s="1" t="s">
        <v>8340</v>
      </c>
      <c r="D114" s="1" t="s">
        <v>8341</v>
      </c>
      <c r="E114" s="2">
        <v>34121</v>
      </c>
      <c r="F114" s="2">
        <v>34150</v>
      </c>
      <c r="G114" s="1" t="s">
        <v>10890</v>
      </c>
      <c r="H114" s="1">
        <f>+Temporalidad[[#This Row],[ID]]</f>
        <v>103</v>
      </c>
    </row>
    <row r="115" spans="1:8" hidden="1" x14ac:dyDescent="0.25">
      <c r="A115">
        <v>104</v>
      </c>
      <c r="B115" s="21" t="s">
        <v>10891</v>
      </c>
      <c r="C115" s="1" t="s">
        <v>8340</v>
      </c>
      <c r="D115" s="1" t="s">
        <v>8341</v>
      </c>
      <c r="E115" s="2">
        <v>34151</v>
      </c>
      <c r="F115" s="2">
        <v>34181</v>
      </c>
      <c r="G115" s="1" t="s">
        <v>10892</v>
      </c>
      <c r="H115" s="1">
        <f>+Temporalidad[[#This Row],[ID]]</f>
        <v>104</v>
      </c>
    </row>
    <row r="116" spans="1:8" hidden="1" x14ac:dyDescent="0.25">
      <c r="A116">
        <v>105</v>
      </c>
      <c r="B116" s="21" t="s">
        <v>10893</v>
      </c>
      <c r="C116" s="1" t="s">
        <v>8340</v>
      </c>
      <c r="D116" s="1" t="s">
        <v>8341</v>
      </c>
      <c r="E116" s="2">
        <v>34182</v>
      </c>
      <c r="F116" s="2">
        <v>34212</v>
      </c>
      <c r="G116" s="1" t="s">
        <v>10894</v>
      </c>
      <c r="H116" s="1">
        <f>+Temporalidad[[#This Row],[ID]]</f>
        <v>105</v>
      </c>
    </row>
    <row r="117" spans="1:8" hidden="1" x14ac:dyDescent="0.25">
      <c r="A117">
        <v>106</v>
      </c>
      <c r="B117" s="21" t="s">
        <v>10895</v>
      </c>
      <c r="C117" s="1" t="s">
        <v>8340</v>
      </c>
      <c r="D117" s="1" t="s">
        <v>8341</v>
      </c>
      <c r="E117" s="2">
        <v>34213</v>
      </c>
      <c r="F117" s="2">
        <v>34242</v>
      </c>
      <c r="G117" s="1" t="s">
        <v>10896</v>
      </c>
      <c r="H117" s="1">
        <f>+Temporalidad[[#This Row],[ID]]</f>
        <v>106</v>
      </c>
    </row>
    <row r="118" spans="1:8" hidden="1" x14ac:dyDescent="0.25">
      <c r="A118">
        <v>107</v>
      </c>
      <c r="B118" s="21" t="s">
        <v>10897</v>
      </c>
      <c r="C118" s="1" t="s">
        <v>8340</v>
      </c>
      <c r="D118" s="1" t="s">
        <v>8341</v>
      </c>
      <c r="E118" s="2">
        <v>34243</v>
      </c>
      <c r="F118" s="2">
        <v>34273</v>
      </c>
      <c r="G118" s="1" t="s">
        <v>10898</v>
      </c>
      <c r="H118" s="1">
        <f>+Temporalidad[[#This Row],[ID]]</f>
        <v>107</v>
      </c>
    </row>
    <row r="119" spans="1:8" hidden="1" x14ac:dyDescent="0.25">
      <c r="A119">
        <v>108</v>
      </c>
      <c r="B119" s="21" t="s">
        <v>10899</v>
      </c>
      <c r="C119" s="1" t="s">
        <v>8340</v>
      </c>
      <c r="D119" s="1" t="s">
        <v>8341</v>
      </c>
      <c r="E119" s="2">
        <v>34274</v>
      </c>
      <c r="F119" s="2">
        <v>34303</v>
      </c>
      <c r="G119" s="1" t="s">
        <v>10900</v>
      </c>
      <c r="H119" s="1">
        <f>+Temporalidad[[#This Row],[ID]]</f>
        <v>108</v>
      </c>
    </row>
    <row r="120" spans="1:8" hidden="1" x14ac:dyDescent="0.25">
      <c r="A120">
        <v>109</v>
      </c>
      <c r="B120" s="21" t="s">
        <v>10901</v>
      </c>
      <c r="C120" s="1" t="s">
        <v>8340</v>
      </c>
      <c r="D120" s="1" t="s">
        <v>8341</v>
      </c>
      <c r="E120" s="2">
        <v>34304</v>
      </c>
      <c r="F120" s="2">
        <v>34334</v>
      </c>
      <c r="G120" s="1" t="s">
        <v>10902</v>
      </c>
      <c r="H120" s="1">
        <f>+Temporalidad[[#This Row],[ID]]</f>
        <v>109</v>
      </c>
    </row>
    <row r="121" spans="1:8" hidden="1" x14ac:dyDescent="0.25">
      <c r="A121">
        <v>110</v>
      </c>
      <c r="B121" s="21" t="s">
        <v>10903</v>
      </c>
      <c r="C121" s="1" t="s">
        <v>8340</v>
      </c>
      <c r="D121" s="1" t="s">
        <v>8341</v>
      </c>
      <c r="E121" s="2">
        <v>34335</v>
      </c>
      <c r="F121" s="2">
        <v>34365</v>
      </c>
      <c r="G121" s="1" t="s">
        <v>10904</v>
      </c>
      <c r="H121" s="1">
        <f>+Temporalidad[[#This Row],[ID]]</f>
        <v>110</v>
      </c>
    </row>
    <row r="122" spans="1:8" hidden="1" x14ac:dyDescent="0.25">
      <c r="A122">
        <v>111</v>
      </c>
      <c r="B122" s="21" t="s">
        <v>10905</v>
      </c>
      <c r="C122" s="1" t="s">
        <v>8340</v>
      </c>
      <c r="D122" s="1" t="s">
        <v>8341</v>
      </c>
      <c r="E122" s="2">
        <v>34366</v>
      </c>
      <c r="F122" s="2">
        <v>34393</v>
      </c>
      <c r="G122" s="1" t="s">
        <v>10906</v>
      </c>
      <c r="H122" s="1">
        <f>+Temporalidad[[#This Row],[ID]]</f>
        <v>111</v>
      </c>
    </row>
    <row r="123" spans="1:8" hidden="1" x14ac:dyDescent="0.25">
      <c r="A123">
        <v>112</v>
      </c>
      <c r="B123" s="21" t="s">
        <v>10907</v>
      </c>
      <c r="C123" s="1" t="s">
        <v>8340</v>
      </c>
      <c r="D123" s="1" t="s">
        <v>8341</v>
      </c>
      <c r="E123" s="2">
        <v>34394</v>
      </c>
      <c r="F123" s="2">
        <v>34424</v>
      </c>
      <c r="G123" s="1" t="s">
        <v>10908</v>
      </c>
      <c r="H123" s="1">
        <f>+Temporalidad[[#This Row],[ID]]</f>
        <v>112</v>
      </c>
    </row>
    <row r="124" spans="1:8" hidden="1" x14ac:dyDescent="0.25">
      <c r="A124">
        <v>113</v>
      </c>
      <c r="B124" s="21" t="s">
        <v>10909</v>
      </c>
      <c r="C124" s="1" t="s">
        <v>8340</v>
      </c>
      <c r="D124" s="1" t="s">
        <v>8341</v>
      </c>
      <c r="E124" s="2">
        <v>34425</v>
      </c>
      <c r="F124" s="2">
        <v>34454</v>
      </c>
      <c r="G124" s="1" t="s">
        <v>10910</v>
      </c>
      <c r="H124" s="1">
        <f>+Temporalidad[[#This Row],[ID]]</f>
        <v>113</v>
      </c>
    </row>
    <row r="125" spans="1:8" hidden="1" x14ac:dyDescent="0.25">
      <c r="A125">
        <v>114</v>
      </c>
      <c r="B125" s="21" t="s">
        <v>10911</v>
      </c>
      <c r="C125" s="1" t="s">
        <v>8340</v>
      </c>
      <c r="D125" s="1" t="s">
        <v>8341</v>
      </c>
      <c r="E125" s="2">
        <v>34455</v>
      </c>
      <c r="F125" s="2">
        <v>34485</v>
      </c>
      <c r="G125" s="1" t="s">
        <v>10912</v>
      </c>
      <c r="H125" s="1">
        <f>+Temporalidad[[#This Row],[ID]]</f>
        <v>114</v>
      </c>
    </row>
    <row r="126" spans="1:8" hidden="1" x14ac:dyDescent="0.25">
      <c r="A126">
        <v>115</v>
      </c>
      <c r="B126" s="21" t="s">
        <v>10913</v>
      </c>
      <c r="C126" s="1" t="s">
        <v>8340</v>
      </c>
      <c r="D126" s="1" t="s">
        <v>8341</v>
      </c>
      <c r="E126" s="2">
        <v>34486</v>
      </c>
      <c r="F126" s="2">
        <v>34515</v>
      </c>
      <c r="G126" s="1" t="s">
        <v>10914</v>
      </c>
      <c r="H126" s="1">
        <f>+Temporalidad[[#This Row],[ID]]</f>
        <v>115</v>
      </c>
    </row>
    <row r="127" spans="1:8" hidden="1" x14ac:dyDescent="0.25">
      <c r="A127">
        <v>116</v>
      </c>
      <c r="B127" s="21" t="s">
        <v>10915</v>
      </c>
      <c r="C127" s="1" t="s">
        <v>8340</v>
      </c>
      <c r="D127" s="1" t="s">
        <v>8341</v>
      </c>
      <c r="E127" s="2">
        <v>34516</v>
      </c>
      <c r="F127" s="2">
        <v>34546</v>
      </c>
      <c r="G127" s="1" t="s">
        <v>10916</v>
      </c>
      <c r="H127" s="1">
        <f>+Temporalidad[[#This Row],[ID]]</f>
        <v>116</v>
      </c>
    </row>
    <row r="128" spans="1:8" hidden="1" x14ac:dyDescent="0.25">
      <c r="A128">
        <v>117</v>
      </c>
      <c r="B128" s="21" t="s">
        <v>10917</v>
      </c>
      <c r="C128" s="1" t="s">
        <v>8340</v>
      </c>
      <c r="D128" s="1" t="s">
        <v>8341</v>
      </c>
      <c r="E128" s="2">
        <v>34547</v>
      </c>
      <c r="F128" s="2">
        <v>34577</v>
      </c>
      <c r="G128" s="1" t="s">
        <v>10918</v>
      </c>
      <c r="H128" s="1">
        <f>+Temporalidad[[#This Row],[ID]]</f>
        <v>117</v>
      </c>
    </row>
    <row r="129" spans="1:8" hidden="1" x14ac:dyDescent="0.25">
      <c r="A129">
        <v>118</v>
      </c>
      <c r="B129" s="21" t="s">
        <v>10919</v>
      </c>
      <c r="C129" s="1" t="s">
        <v>8340</v>
      </c>
      <c r="D129" s="1" t="s">
        <v>8341</v>
      </c>
      <c r="E129" s="2">
        <v>34578</v>
      </c>
      <c r="F129" s="2">
        <v>34607</v>
      </c>
      <c r="G129" s="1" t="s">
        <v>10920</v>
      </c>
      <c r="H129" s="1">
        <f>+Temporalidad[[#This Row],[ID]]</f>
        <v>118</v>
      </c>
    </row>
    <row r="130" spans="1:8" hidden="1" x14ac:dyDescent="0.25">
      <c r="A130">
        <v>119</v>
      </c>
      <c r="B130" s="21" t="s">
        <v>10921</v>
      </c>
      <c r="C130" s="1" t="s">
        <v>8340</v>
      </c>
      <c r="D130" s="1" t="s">
        <v>8341</v>
      </c>
      <c r="E130" s="2">
        <v>34608</v>
      </c>
      <c r="F130" s="2">
        <v>34638</v>
      </c>
      <c r="G130" s="1" t="s">
        <v>10922</v>
      </c>
      <c r="H130" s="1">
        <f>+Temporalidad[[#This Row],[ID]]</f>
        <v>119</v>
      </c>
    </row>
    <row r="131" spans="1:8" hidden="1" x14ac:dyDescent="0.25">
      <c r="A131">
        <v>120</v>
      </c>
      <c r="B131" s="21" t="s">
        <v>10923</v>
      </c>
      <c r="C131" s="1" t="s">
        <v>8340</v>
      </c>
      <c r="D131" s="1" t="s">
        <v>8341</v>
      </c>
      <c r="E131" s="2">
        <v>34639</v>
      </c>
      <c r="F131" s="2">
        <v>34668</v>
      </c>
      <c r="G131" s="1" t="s">
        <v>10924</v>
      </c>
      <c r="H131" s="1">
        <f>+Temporalidad[[#This Row],[ID]]</f>
        <v>120</v>
      </c>
    </row>
    <row r="132" spans="1:8" hidden="1" x14ac:dyDescent="0.25">
      <c r="A132">
        <v>121</v>
      </c>
      <c r="B132" s="21" t="s">
        <v>10925</v>
      </c>
      <c r="C132" s="1" t="s">
        <v>8340</v>
      </c>
      <c r="D132" s="1" t="s">
        <v>8341</v>
      </c>
      <c r="E132" s="2">
        <v>34669</v>
      </c>
      <c r="F132" s="2">
        <v>34699</v>
      </c>
      <c r="G132" s="1" t="s">
        <v>10926</v>
      </c>
      <c r="H132" s="1">
        <f>+Temporalidad[[#This Row],[ID]]</f>
        <v>121</v>
      </c>
    </row>
    <row r="133" spans="1:8" hidden="1" x14ac:dyDescent="0.25">
      <c r="A133">
        <v>122</v>
      </c>
      <c r="B133" s="21" t="s">
        <v>10927</v>
      </c>
      <c r="C133" s="1" t="s">
        <v>8340</v>
      </c>
      <c r="D133" s="1" t="s">
        <v>8341</v>
      </c>
      <c r="E133" s="2">
        <v>34700</v>
      </c>
      <c r="F133" s="2">
        <v>34730</v>
      </c>
      <c r="G133" s="1" t="s">
        <v>10928</v>
      </c>
      <c r="H133" s="1">
        <f>+Temporalidad[[#This Row],[ID]]</f>
        <v>122</v>
      </c>
    </row>
    <row r="134" spans="1:8" hidden="1" x14ac:dyDescent="0.25">
      <c r="A134">
        <v>123</v>
      </c>
      <c r="B134" s="21" t="s">
        <v>10929</v>
      </c>
      <c r="C134" s="1" t="s">
        <v>8340</v>
      </c>
      <c r="D134" s="1" t="s">
        <v>8341</v>
      </c>
      <c r="E134" s="2">
        <v>34731</v>
      </c>
      <c r="F134" s="2">
        <v>34758</v>
      </c>
      <c r="G134" s="1" t="s">
        <v>10930</v>
      </c>
      <c r="H134" s="1">
        <f>+Temporalidad[[#This Row],[ID]]</f>
        <v>123</v>
      </c>
    </row>
    <row r="135" spans="1:8" hidden="1" x14ac:dyDescent="0.25">
      <c r="A135">
        <v>124</v>
      </c>
      <c r="B135" s="21" t="s">
        <v>10931</v>
      </c>
      <c r="C135" s="1" t="s">
        <v>8340</v>
      </c>
      <c r="D135" s="1" t="s">
        <v>8341</v>
      </c>
      <c r="E135" s="2">
        <v>34759</v>
      </c>
      <c r="F135" s="2">
        <v>34789</v>
      </c>
      <c r="G135" s="1" t="s">
        <v>10932</v>
      </c>
      <c r="H135" s="1">
        <f>+Temporalidad[[#This Row],[ID]]</f>
        <v>124</v>
      </c>
    </row>
    <row r="136" spans="1:8" hidden="1" x14ac:dyDescent="0.25">
      <c r="A136">
        <v>125</v>
      </c>
      <c r="B136" s="21" t="s">
        <v>10933</v>
      </c>
      <c r="C136" s="1" t="s">
        <v>8340</v>
      </c>
      <c r="D136" s="1" t="s">
        <v>8341</v>
      </c>
      <c r="E136" s="2">
        <v>34790</v>
      </c>
      <c r="F136" s="2">
        <v>34819</v>
      </c>
      <c r="G136" s="1" t="s">
        <v>10934</v>
      </c>
      <c r="H136" s="1">
        <f>+Temporalidad[[#This Row],[ID]]</f>
        <v>125</v>
      </c>
    </row>
    <row r="137" spans="1:8" hidden="1" x14ac:dyDescent="0.25">
      <c r="A137">
        <v>126</v>
      </c>
      <c r="B137" s="21" t="s">
        <v>10935</v>
      </c>
      <c r="C137" s="1" t="s">
        <v>8340</v>
      </c>
      <c r="D137" s="1" t="s">
        <v>8341</v>
      </c>
      <c r="E137" s="2">
        <v>34820</v>
      </c>
      <c r="F137" s="2">
        <v>34850</v>
      </c>
      <c r="G137" s="1" t="s">
        <v>10936</v>
      </c>
      <c r="H137" s="1">
        <f>+Temporalidad[[#This Row],[ID]]</f>
        <v>126</v>
      </c>
    </row>
    <row r="138" spans="1:8" hidden="1" x14ac:dyDescent="0.25">
      <c r="A138">
        <v>127</v>
      </c>
      <c r="B138" s="21" t="s">
        <v>10937</v>
      </c>
      <c r="C138" s="1" t="s">
        <v>8340</v>
      </c>
      <c r="D138" s="1" t="s">
        <v>8341</v>
      </c>
      <c r="E138" s="2">
        <v>34851</v>
      </c>
      <c r="F138" s="2">
        <v>34880</v>
      </c>
      <c r="G138" s="1" t="s">
        <v>10938</v>
      </c>
      <c r="H138" s="1">
        <f>+Temporalidad[[#This Row],[ID]]</f>
        <v>127</v>
      </c>
    </row>
    <row r="139" spans="1:8" hidden="1" x14ac:dyDescent="0.25">
      <c r="A139">
        <v>128</v>
      </c>
      <c r="B139" s="21" t="s">
        <v>10939</v>
      </c>
      <c r="C139" s="1" t="s">
        <v>8340</v>
      </c>
      <c r="D139" s="1" t="s">
        <v>8341</v>
      </c>
      <c r="E139" s="2">
        <v>34881</v>
      </c>
      <c r="F139" s="2">
        <v>34911</v>
      </c>
      <c r="G139" s="1" t="s">
        <v>10940</v>
      </c>
      <c r="H139" s="1">
        <f>+Temporalidad[[#This Row],[ID]]</f>
        <v>128</v>
      </c>
    </row>
    <row r="140" spans="1:8" hidden="1" x14ac:dyDescent="0.25">
      <c r="A140">
        <v>129</v>
      </c>
      <c r="B140" s="21" t="s">
        <v>10941</v>
      </c>
      <c r="C140" s="1" t="s">
        <v>8340</v>
      </c>
      <c r="D140" s="1" t="s">
        <v>8341</v>
      </c>
      <c r="E140" s="2">
        <v>34912</v>
      </c>
      <c r="F140" s="2">
        <v>34942</v>
      </c>
      <c r="G140" s="1" t="s">
        <v>10942</v>
      </c>
      <c r="H140" s="1">
        <f>+Temporalidad[[#This Row],[ID]]</f>
        <v>129</v>
      </c>
    </row>
    <row r="141" spans="1:8" hidden="1" x14ac:dyDescent="0.25">
      <c r="A141">
        <v>130</v>
      </c>
      <c r="B141" s="21" t="s">
        <v>10943</v>
      </c>
      <c r="C141" s="1" t="s">
        <v>8340</v>
      </c>
      <c r="D141" s="1" t="s">
        <v>8341</v>
      </c>
      <c r="E141" s="2">
        <v>34943</v>
      </c>
      <c r="F141" s="2">
        <v>34972</v>
      </c>
      <c r="G141" s="1" t="s">
        <v>10944</v>
      </c>
      <c r="H141" s="1">
        <f>+Temporalidad[[#This Row],[ID]]</f>
        <v>130</v>
      </c>
    </row>
    <row r="142" spans="1:8" hidden="1" x14ac:dyDescent="0.25">
      <c r="A142">
        <v>131</v>
      </c>
      <c r="B142" s="21" t="s">
        <v>10945</v>
      </c>
      <c r="C142" s="1" t="s">
        <v>8340</v>
      </c>
      <c r="D142" s="1" t="s">
        <v>8341</v>
      </c>
      <c r="E142" s="2">
        <v>34973</v>
      </c>
      <c r="F142" s="2">
        <v>35003</v>
      </c>
      <c r="G142" s="1" t="s">
        <v>10946</v>
      </c>
      <c r="H142" s="1">
        <f>+Temporalidad[[#This Row],[ID]]</f>
        <v>131</v>
      </c>
    </row>
    <row r="143" spans="1:8" hidden="1" x14ac:dyDescent="0.25">
      <c r="A143">
        <v>132</v>
      </c>
      <c r="B143" s="21" t="s">
        <v>10947</v>
      </c>
      <c r="C143" s="1" t="s">
        <v>8340</v>
      </c>
      <c r="D143" s="1" t="s">
        <v>8341</v>
      </c>
      <c r="E143" s="2">
        <v>35004</v>
      </c>
      <c r="F143" s="2">
        <v>35033</v>
      </c>
      <c r="G143" s="1" t="s">
        <v>10948</v>
      </c>
      <c r="H143" s="1">
        <f>+Temporalidad[[#This Row],[ID]]</f>
        <v>132</v>
      </c>
    </row>
    <row r="144" spans="1:8" hidden="1" x14ac:dyDescent="0.25">
      <c r="A144">
        <v>133</v>
      </c>
      <c r="B144" s="21" t="s">
        <v>10949</v>
      </c>
      <c r="C144" s="1" t="s">
        <v>8340</v>
      </c>
      <c r="D144" s="1" t="s">
        <v>8341</v>
      </c>
      <c r="E144" s="2">
        <v>35034</v>
      </c>
      <c r="F144" s="2">
        <v>35064</v>
      </c>
      <c r="G144" s="1" t="s">
        <v>10950</v>
      </c>
      <c r="H144" s="1">
        <f>+Temporalidad[[#This Row],[ID]]</f>
        <v>133</v>
      </c>
    </row>
    <row r="145" spans="1:8" hidden="1" x14ac:dyDescent="0.25">
      <c r="A145">
        <v>134</v>
      </c>
      <c r="B145" s="21" t="s">
        <v>10951</v>
      </c>
      <c r="C145" s="1" t="s">
        <v>8340</v>
      </c>
      <c r="D145" s="1" t="s">
        <v>8341</v>
      </c>
      <c r="E145" s="2">
        <v>35065</v>
      </c>
      <c r="F145" s="2">
        <v>35095</v>
      </c>
      <c r="G145" s="1" t="s">
        <v>10952</v>
      </c>
      <c r="H145" s="1">
        <f>+Temporalidad[[#This Row],[ID]]</f>
        <v>134</v>
      </c>
    </row>
    <row r="146" spans="1:8" hidden="1" x14ac:dyDescent="0.25">
      <c r="A146">
        <v>135</v>
      </c>
      <c r="B146" s="21" t="s">
        <v>10953</v>
      </c>
      <c r="C146" s="1" t="s">
        <v>8340</v>
      </c>
      <c r="D146" s="1" t="s">
        <v>8341</v>
      </c>
      <c r="E146" s="2">
        <v>35096</v>
      </c>
      <c r="F146" s="2">
        <v>35123</v>
      </c>
      <c r="G146" s="1" t="s">
        <v>10954</v>
      </c>
      <c r="H146" s="1">
        <f>+Temporalidad[[#This Row],[ID]]</f>
        <v>135</v>
      </c>
    </row>
    <row r="147" spans="1:8" hidden="1" x14ac:dyDescent="0.25">
      <c r="A147">
        <v>136</v>
      </c>
      <c r="B147" s="21" t="s">
        <v>10955</v>
      </c>
      <c r="C147" s="1" t="s">
        <v>8340</v>
      </c>
      <c r="D147" s="1" t="s">
        <v>8341</v>
      </c>
      <c r="E147" s="2">
        <v>35125</v>
      </c>
      <c r="F147" s="2">
        <v>35155</v>
      </c>
      <c r="G147" s="1" t="s">
        <v>10956</v>
      </c>
      <c r="H147" s="1">
        <f>+Temporalidad[[#This Row],[ID]]</f>
        <v>136</v>
      </c>
    </row>
    <row r="148" spans="1:8" hidden="1" x14ac:dyDescent="0.25">
      <c r="A148">
        <v>137</v>
      </c>
      <c r="B148" s="21" t="s">
        <v>10957</v>
      </c>
      <c r="C148" s="1" t="s">
        <v>8340</v>
      </c>
      <c r="D148" s="1" t="s">
        <v>8341</v>
      </c>
      <c r="E148" s="2">
        <v>35156</v>
      </c>
      <c r="F148" s="2">
        <v>35185</v>
      </c>
      <c r="G148" s="1" t="s">
        <v>10958</v>
      </c>
      <c r="H148" s="1">
        <f>+Temporalidad[[#This Row],[ID]]</f>
        <v>137</v>
      </c>
    </row>
    <row r="149" spans="1:8" hidden="1" x14ac:dyDescent="0.25">
      <c r="A149">
        <v>138</v>
      </c>
      <c r="B149" s="21" t="s">
        <v>10959</v>
      </c>
      <c r="C149" s="1" t="s">
        <v>8340</v>
      </c>
      <c r="D149" s="1" t="s">
        <v>8341</v>
      </c>
      <c r="E149" s="2">
        <v>35186</v>
      </c>
      <c r="F149" s="2">
        <v>35216</v>
      </c>
      <c r="G149" s="1" t="s">
        <v>10960</v>
      </c>
      <c r="H149" s="1">
        <f>+Temporalidad[[#This Row],[ID]]</f>
        <v>138</v>
      </c>
    </row>
    <row r="150" spans="1:8" hidden="1" x14ac:dyDescent="0.25">
      <c r="A150">
        <v>139</v>
      </c>
      <c r="B150" s="21" t="s">
        <v>10961</v>
      </c>
      <c r="C150" s="1" t="s">
        <v>8340</v>
      </c>
      <c r="D150" s="1" t="s">
        <v>8341</v>
      </c>
      <c r="E150" s="2">
        <v>35217</v>
      </c>
      <c r="F150" s="2">
        <v>35246</v>
      </c>
      <c r="G150" s="1" t="s">
        <v>10962</v>
      </c>
      <c r="H150" s="1">
        <f>+Temporalidad[[#This Row],[ID]]</f>
        <v>139</v>
      </c>
    </row>
    <row r="151" spans="1:8" hidden="1" x14ac:dyDescent="0.25">
      <c r="A151">
        <v>140</v>
      </c>
      <c r="B151" s="21" t="s">
        <v>10963</v>
      </c>
      <c r="C151" s="1" t="s">
        <v>8340</v>
      </c>
      <c r="D151" s="1" t="s">
        <v>8341</v>
      </c>
      <c r="E151" s="2">
        <v>35247</v>
      </c>
      <c r="F151" s="2">
        <v>35277</v>
      </c>
      <c r="G151" s="1" t="s">
        <v>10964</v>
      </c>
      <c r="H151" s="1">
        <f>+Temporalidad[[#This Row],[ID]]</f>
        <v>140</v>
      </c>
    </row>
    <row r="152" spans="1:8" hidden="1" x14ac:dyDescent="0.25">
      <c r="A152">
        <v>141</v>
      </c>
      <c r="B152" s="21" t="s">
        <v>10965</v>
      </c>
      <c r="C152" s="1" t="s">
        <v>8340</v>
      </c>
      <c r="D152" s="1" t="s">
        <v>8341</v>
      </c>
      <c r="E152" s="2">
        <v>35278</v>
      </c>
      <c r="F152" s="2">
        <v>35308</v>
      </c>
      <c r="G152" s="1" t="s">
        <v>10966</v>
      </c>
      <c r="H152" s="1">
        <f>+Temporalidad[[#This Row],[ID]]</f>
        <v>141</v>
      </c>
    </row>
    <row r="153" spans="1:8" hidden="1" x14ac:dyDescent="0.25">
      <c r="A153">
        <v>142</v>
      </c>
      <c r="B153" s="21" t="s">
        <v>10967</v>
      </c>
      <c r="C153" s="1" t="s">
        <v>8340</v>
      </c>
      <c r="D153" s="1" t="s">
        <v>8341</v>
      </c>
      <c r="E153" s="2">
        <v>35309</v>
      </c>
      <c r="F153" s="2">
        <v>35338</v>
      </c>
      <c r="G153" s="1" t="s">
        <v>10968</v>
      </c>
      <c r="H153" s="1">
        <f>+Temporalidad[[#This Row],[ID]]</f>
        <v>142</v>
      </c>
    </row>
    <row r="154" spans="1:8" hidden="1" x14ac:dyDescent="0.25">
      <c r="A154">
        <v>143</v>
      </c>
      <c r="B154" s="21" t="s">
        <v>10969</v>
      </c>
      <c r="C154" s="1" t="s">
        <v>8340</v>
      </c>
      <c r="D154" s="1" t="s">
        <v>8341</v>
      </c>
      <c r="E154" s="2">
        <v>35339</v>
      </c>
      <c r="F154" s="2">
        <v>35369</v>
      </c>
      <c r="G154" s="1" t="s">
        <v>10970</v>
      </c>
      <c r="H154" s="1">
        <f>+Temporalidad[[#This Row],[ID]]</f>
        <v>143</v>
      </c>
    </row>
    <row r="155" spans="1:8" hidden="1" x14ac:dyDescent="0.25">
      <c r="A155">
        <v>144</v>
      </c>
      <c r="B155" s="21" t="s">
        <v>10971</v>
      </c>
      <c r="C155" s="1" t="s">
        <v>8340</v>
      </c>
      <c r="D155" s="1" t="s">
        <v>8341</v>
      </c>
      <c r="E155" s="2">
        <v>35370</v>
      </c>
      <c r="F155" s="2">
        <v>35399</v>
      </c>
      <c r="G155" s="1" t="s">
        <v>10972</v>
      </c>
      <c r="H155" s="1">
        <f>+Temporalidad[[#This Row],[ID]]</f>
        <v>144</v>
      </c>
    </row>
    <row r="156" spans="1:8" hidden="1" x14ac:dyDescent="0.25">
      <c r="A156">
        <v>145</v>
      </c>
      <c r="B156" s="21" t="s">
        <v>10973</v>
      </c>
      <c r="C156" s="1" t="s">
        <v>8340</v>
      </c>
      <c r="D156" s="1" t="s">
        <v>8341</v>
      </c>
      <c r="E156" s="2">
        <v>35400</v>
      </c>
      <c r="F156" s="2">
        <v>35430</v>
      </c>
      <c r="G156" s="1" t="s">
        <v>10974</v>
      </c>
      <c r="H156" s="1">
        <f>+Temporalidad[[#This Row],[ID]]</f>
        <v>145</v>
      </c>
    </row>
    <row r="157" spans="1:8" hidden="1" x14ac:dyDescent="0.25">
      <c r="A157">
        <v>146</v>
      </c>
      <c r="B157" s="21" t="s">
        <v>10975</v>
      </c>
      <c r="C157" s="1" t="s">
        <v>8340</v>
      </c>
      <c r="D157" s="1" t="s">
        <v>8341</v>
      </c>
      <c r="E157" s="2">
        <v>35431</v>
      </c>
      <c r="F157" s="2">
        <v>35461</v>
      </c>
      <c r="G157" s="1" t="s">
        <v>10976</v>
      </c>
      <c r="H157" s="1">
        <f>+Temporalidad[[#This Row],[ID]]</f>
        <v>146</v>
      </c>
    </row>
    <row r="158" spans="1:8" hidden="1" x14ac:dyDescent="0.25">
      <c r="A158">
        <v>147</v>
      </c>
      <c r="B158" s="21" t="s">
        <v>10977</v>
      </c>
      <c r="C158" s="1" t="s">
        <v>8340</v>
      </c>
      <c r="D158" s="1" t="s">
        <v>8341</v>
      </c>
      <c r="E158" s="2">
        <v>35462</v>
      </c>
      <c r="F158" s="2">
        <v>35489</v>
      </c>
      <c r="G158" s="1" t="s">
        <v>10978</v>
      </c>
      <c r="H158" s="1">
        <f>+Temporalidad[[#This Row],[ID]]</f>
        <v>147</v>
      </c>
    </row>
    <row r="159" spans="1:8" hidden="1" x14ac:dyDescent="0.25">
      <c r="A159">
        <v>148</v>
      </c>
      <c r="B159" s="21" t="s">
        <v>10979</v>
      </c>
      <c r="C159" s="1" t="s">
        <v>8340</v>
      </c>
      <c r="D159" s="1" t="s">
        <v>8341</v>
      </c>
      <c r="E159" s="2">
        <v>35490</v>
      </c>
      <c r="F159" s="2">
        <v>35520</v>
      </c>
      <c r="G159" s="1" t="s">
        <v>10980</v>
      </c>
      <c r="H159" s="1">
        <f>+Temporalidad[[#This Row],[ID]]</f>
        <v>148</v>
      </c>
    </row>
    <row r="160" spans="1:8" hidden="1" x14ac:dyDescent="0.25">
      <c r="A160">
        <v>149</v>
      </c>
      <c r="B160" s="21" t="s">
        <v>10981</v>
      </c>
      <c r="C160" s="1" t="s">
        <v>8340</v>
      </c>
      <c r="D160" s="1" t="s">
        <v>8341</v>
      </c>
      <c r="E160" s="2">
        <v>35521</v>
      </c>
      <c r="F160" s="2">
        <v>35550</v>
      </c>
      <c r="G160" s="1" t="s">
        <v>10982</v>
      </c>
      <c r="H160" s="1">
        <f>+Temporalidad[[#This Row],[ID]]</f>
        <v>149</v>
      </c>
    </row>
    <row r="161" spans="1:8" hidden="1" x14ac:dyDescent="0.25">
      <c r="A161">
        <v>150</v>
      </c>
      <c r="B161" s="21" t="s">
        <v>10983</v>
      </c>
      <c r="C161" s="1" t="s">
        <v>8340</v>
      </c>
      <c r="D161" s="1" t="s">
        <v>8341</v>
      </c>
      <c r="E161" s="2">
        <v>35551</v>
      </c>
      <c r="F161" s="2">
        <v>35581</v>
      </c>
      <c r="G161" s="1" t="s">
        <v>10984</v>
      </c>
      <c r="H161" s="1">
        <f>+Temporalidad[[#This Row],[ID]]</f>
        <v>150</v>
      </c>
    </row>
    <row r="162" spans="1:8" hidden="1" x14ac:dyDescent="0.25">
      <c r="A162">
        <v>151</v>
      </c>
      <c r="B162" s="21" t="s">
        <v>10985</v>
      </c>
      <c r="C162" s="1" t="s">
        <v>8340</v>
      </c>
      <c r="D162" s="1" t="s">
        <v>8341</v>
      </c>
      <c r="E162" s="2">
        <v>35582</v>
      </c>
      <c r="F162" s="2">
        <v>35611</v>
      </c>
      <c r="G162" s="1" t="s">
        <v>10986</v>
      </c>
      <c r="H162" s="1">
        <f>+Temporalidad[[#This Row],[ID]]</f>
        <v>151</v>
      </c>
    </row>
    <row r="163" spans="1:8" hidden="1" x14ac:dyDescent="0.25">
      <c r="A163">
        <v>152</v>
      </c>
      <c r="B163" s="21" t="s">
        <v>10987</v>
      </c>
      <c r="C163" s="1" t="s">
        <v>8340</v>
      </c>
      <c r="D163" s="1" t="s">
        <v>8341</v>
      </c>
      <c r="E163" s="2">
        <v>35612</v>
      </c>
      <c r="F163" s="2">
        <v>35642</v>
      </c>
      <c r="G163" s="1" t="s">
        <v>10988</v>
      </c>
      <c r="H163" s="1">
        <f>+Temporalidad[[#This Row],[ID]]</f>
        <v>152</v>
      </c>
    </row>
    <row r="164" spans="1:8" hidden="1" x14ac:dyDescent="0.25">
      <c r="A164">
        <v>153</v>
      </c>
      <c r="B164" s="21" t="s">
        <v>10989</v>
      </c>
      <c r="C164" s="1" t="s">
        <v>8340</v>
      </c>
      <c r="D164" s="1" t="s">
        <v>8341</v>
      </c>
      <c r="E164" s="2">
        <v>35643</v>
      </c>
      <c r="F164" s="2">
        <v>35673</v>
      </c>
      <c r="G164" s="1" t="s">
        <v>10990</v>
      </c>
      <c r="H164" s="1">
        <f>+Temporalidad[[#This Row],[ID]]</f>
        <v>153</v>
      </c>
    </row>
    <row r="165" spans="1:8" hidden="1" x14ac:dyDescent="0.25">
      <c r="A165">
        <v>154</v>
      </c>
      <c r="B165" s="21" t="s">
        <v>10991</v>
      </c>
      <c r="C165" s="1" t="s">
        <v>8340</v>
      </c>
      <c r="D165" s="1" t="s">
        <v>8341</v>
      </c>
      <c r="E165" s="2">
        <v>35674</v>
      </c>
      <c r="F165" s="2">
        <v>35703</v>
      </c>
      <c r="G165" s="1" t="s">
        <v>10992</v>
      </c>
      <c r="H165" s="1">
        <f>+Temporalidad[[#This Row],[ID]]</f>
        <v>154</v>
      </c>
    </row>
    <row r="166" spans="1:8" hidden="1" x14ac:dyDescent="0.25">
      <c r="A166">
        <v>155</v>
      </c>
      <c r="B166" s="21" t="s">
        <v>10993</v>
      </c>
      <c r="C166" s="1" t="s">
        <v>8340</v>
      </c>
      <c r="D166" s="1" t="s">
        <v>8341</v>
      </c>
      <c r="E166" s="2">
        <v>35704</v>
      </c>
      <c r="F166" s="2">
        <v>35734</v>
      </c>
      <c r="G166" s="1" t="s">
        <v>10994</v>
      </c>
      <c r="H166" s="1">
        <f>+Temporalidad[[#This Row],[ID]]</f>
        <v>155</v>
      </c>
    </row>
    <row r="167" spans="1:8" hidden="1" x14ac:dyDescent="0.25">
      <c r="A167">
        <v>156</v>
      </c>
      <c r="B167" s="21" t="s">
        <v>10995</v>
      </c>
      <c r="C167" s="1" t="s">
        <v>8340</v>
      </c>
      <c r="D167" s="1" t="s">
        <v>8341</v>
      </c>
      <c r="E167" s="2">
        <v>35735</v>
      </c>
      <c r="F167" s="2">
        <v>35764</v>
      </c>
      <c r="G167" s="1" t="s">
        <v>10996</v>
      </c>
      <c r="H167" s="1">
        <f>+Temporalidad[[#This Row],[ID]]</f>
        <v>156</v>
      </c>
    </row>
    <row r="168" spans="1:8" hidden="1" x14ac:dyDescent="0.25">
      <c r="A168">
        <v>157</v>
      </c>
      <c r="B168" s="21" t="s">
        <v>10997</v>
      </c>
      <c r="C168" s="1" t="s">
        <v>8340</v>
      </c>
      <c r="D168" s="1" t="s">
        <v>8341</v>
      </c>
      <c r="E168" s="2">
        <v>35765</v>
      </c>
      <c r="F168" s="2">
        <v>35795</v>
      </c>
      <c r="G168" s="1" t="s">
        <v>10998</v>
      </c>
      <c r="H168" s="1">
        <f>+Temporalidad[[#This Row],[ID]]</f>
        <v>157</v>
      </c>
    </row>
    <row r="169" spans="1:8" hidden="1" x14ac:dyDescent="0.25">
      <c r="A169">
        <v>158</v>
      </c>
      <c r="B169" s="21" t="s">
        <v>10999</v>
      </c>
      <c r="C169" s="1" t="s">
        <v>8340</v>
      </c>
      <c r="D169" s="1" t="s">
        <v>8341</v>
      </c>
      <c r="E169" s="2">
        <v>35796</v>
      </c>
      <c r="F169" s="2">
        <v>35826</v>
      </c>
      <c r="G169" s="1" t="s">
        <v>11000</v>
      </c>
      <c r="H169" s="1">
        <f>+Temporalidad[[#This Row],[ID]]</f>
        <v>158</v>
      </c>
    </row>
    <row r="170" spans="1:8" hidden="1" x14ac:dyDescent="0.25">
      <c r="A170">
        <v>159</v>
      </c>
      <c r="B170" s="21" t="s">
        <v>11001</v>
      </c>
      <c r="C170" s="1" t="s">
        <v>8340</v>
      </c>
      <c r="D170" s="1" t="s">
        <v>8341</v>
      </c>
      <c r="E170" s="2">
        <v>35827</v>
      </c>
      <c r="F170" s="2">
        <v>35854</v>
      </c>
      <c r="G170" s="1" t="s">
        <v>11002</v>
      </c>
      <c r="H170" s="1">
        <f>+Temporalidad[[#This Row],[ID]]</f>
        <v>159</v>
      </c>
    </row>
    <row r="171" spans="1:8" hidden="1" x14ac:dyDescent="0.25">
      <c r="A171">
        <v>160</v>
      </c>
      <c r="B171" s="21" t="s">
        <v>11003</v>
      </c>
      <c r="C171" s="1" t="s">
        <v>8340</v>
      </c>
      <c r="D171" s="1" t="s">
        <v>8341</v>
      </c>
      <c r="E171" s="2">
        <v>35855</v>
      </c>
      <c r="F171" s="2">
        <v>35885</v>
      </c>
      <c r="G171" s="1" t="s">
        <v>11004</v>
      </c>
      <c r="H171" s="1">
        <f>+Temporalidad[[#This Row],[ID]]</f>
        <v>160</v>
      </c>
    </row>
    <row r="172" spans="1:8" hidden="1" x14ac:dyDescent="0.25">
      <c r="A172">
        <v>161</v>
      </c>
      <c r="B172" s="21" t="s">
        <v>11005</v>
      </c>
      <c r="C172" s="1" t="s">
        <v>8340</v>
      </c>
      <c r="D172" s="1" t="s">
        <v>8341</v>
      </c>
      <c r="E172" s="2">
        <v>35886</v>
      </c>
      <c r="F172" s="2">
        <v>35915</v>
      </c>
      <c r="G172" s="1" t="s">
        <v>11006</v>
      </c>
      <c r="H172" s="1">
        <f>+Temporalidad[[#This Row],[ID]]</f>
        <v>161</v>
      </c>
    </row>
    <row r="173" spans="1:8" hidden="1" x14ac:dyDescent="0.25">
      <c r="A173">
        <v>162</v>
      </c>
      <c r="B173" s="21" t="s">
        <v>11007</v>
      </c>
      <c r="C173" s="1" t="s">
        <v>8340</v>
      </c>
      <c r="D173" s="1" t="s">
        <v>8341</v>
      </c>
      <c r="E173" s="2">
        <v>35916</v>
      </c>
      <c r="F173" s="2">
        <v>35946</v>
      </c>
      <c r="G173" s="1" t="s">
        <v>11008</v>
      </c>
      <c r="H173" s="1">
        <f>+Temporalidad[[#This Row],[ID]]</f>
        <v>162</v>
      </c>
    </row>
    <row r="174" spans="1:8" hidden="1" x14ac:dyDescent="0.25">
      <c r="A174">
        <v>163</v>
      </c>
      <c r="B174" s="21" t="s">
        <v>11009</v>
      </c>
      <c r="C174" s="1" t="s">
        <v>8340</v>
      </c>
      <c r="D174" s="1" t="s">
        <v>8341</v>
      </c>
      <c r="E174" s="2">
        <v>35947</v>
      </c>
      <c r="F174" s="2">
        <v>35976</v>
      </c>
      <c r="G174" s="1" t="s">
        <v>11010</v>
      </c>
      <c r="H174" s="1">
        <f>+Temporalidad[[#This Row],[ID]]</f>
        <v>163</v>
      </c>
    </row>
    <row r="175" spans="1:8" hidden="1" x14ac:dyDescent="0.25">
      <c r="A175">
        <v>164</v>
      </c>
      <c r="B175" s="21" t="s">
        <v>11011</v>
      </c>
      <c r="C175" s="1" t="s">
        <v>8340</v>
      </c>
      <c r="D175" s="1" t="s">
        <v>8341</v>
      </c>
      <c r="E175" s="2">
        <v>35977</v>
      </c>
      <c r="F175" s="2">
        <v>36007</v>
      </c>
      <c r="G175" s="1" t="s">
        <v>11012</v>
      </c>
      <c r="H175" s="1">
        <f>+Temporalidad[[#This Row],[ID]]</f>
        <v>164</v>
      </c>
    </row>
    <row r="176" spans="1:8" hidden="1" x14ac:dyDescent="0.25">
      <c r="A176">
        <v>165</v>
      </c>
      <c r="B176" s="21" t="s">
        <v>11013</v>
      </c>
      <c r="C176" s="1" t="s">
        <v>8340</v>
      </c>
      <c r="D176" s="1" t="s">
        <v>8341</v>
      </c>
      <c r="E176" s="2">
        <v>36008</v>
      </c>
      <c r="F176" s="2">
        <v>36038</v>
      </c>
      <c r="G176" s="1" t="s">
        <v>11014</v>
      </c>
      <c r="H176" s="1">
        <f>+Temporalidad[[#This Row],[ID]]</f>
        <v>165</v>
      </c>
    </row>
    <row r="177" spans="1:8" hidden="1" x14ac:dyDescent="0.25">
      <c r="A177">
        <v>166</v>
      </c>
      <c r="B177" s="21" t="s">
        <v>11015</v>
      </c>
      <c r="C177" s="1" t="s">
        <v>8340</v>
      </c>
      <c r="D177" s="1" t="s">
        <v>8341</v>
      </c>
      <c r="E177" s="2">
        <v>36039</v>
      </c>
      <c r="F177" s="2">
        <v>36068</v>
      </c>
      <c r="G177" s="1" t="s">
        <v>11016</v>
      </c>
      <c r="H177" s="1">
        <f>+Temporalidad[[#This Row],[ID]]</f>
        <v>166</v>
      </c>
    </row>
    <row r="178" spans="1:8" hidden="1" x14ac:dyDescent="0.25">
      <c r="A178">
        <v>167</v>
      </c>
      <c r="B178" s="21" t="s">
        <v>11017</v>
      </c>
      <c r="C178" s="1" t="s">
        <v>8340</v>
      </c>
      <c r="D178" s="1" t="s">
        <v>8341</v>
      </c>
      <c r="E178" s="2">
        <v>36069</v>
      </c>
      <c r="F178" s="2">
        <v>36099</v>
      </c>
      <c r="G178" s="1" t="s">
        <v>11018</v>
      </c>
      <c r="H178" s="1">
        <f>+Temporalidad[[#This Row],[ID]]</f>
        <v>167</v>
      </c>
    </row>
    <row r="179" spans="1:8" hidden="1" x14ac:dyDescent="0.25">
      <c r="A179">
        <v>168</v>
      </c>
      <c r="B179" s="21" t="s">
        <v>11019</v>
      </c>
      <c r="C179" s="1" t="s">
        <v>8340</v>
      </c>
      <c r="D179" s="1" t="s">
        <v>8341</v>
      </c>
      <c r="E179" s="2">
        <v>36100</v>
      </c>
      <c r="F179" s="2">
        <v>36129</v>
      </c>
      <c r="G179" s="1" t="s">
        <v>11020</v>
      </c>
      <c r="H179" s="1">
        <f>+Temporalidad[[#This Row],[ID]]</f>
        <v>168</v>
      </c>
    </row>
    <row r="180" spans="1:8" hidden="1" x14ac:dyDescent="0.25">
      <c r="A180">
        <v>169</v>
      </c>
      <c r="B180" s="21" t="s">
        <v>11021</v>
      </c>
      <c r="C180" s="1" t="s">
        <v>8340</v>
      </c>
      <c r="D180" s="1" t="s">
        <v>8341</v>
      </c>
      <c r="E180" s="2">
        <v>36130</v>
      </c>
      <c r="F180" s="2">
        <v>36160</v>
      </c>
      <c r="G180" s="1" t="s">
        <v>11022</v>
      </c>
      <c r="H180" s="1">
        <f>+Temporalidad[[#This Row],[ID]]</f>
        <v>169</v>
      </c>
    </row>
    <row r="181" spans="1:8" hidden="1" x14ac:dyDescent="0.25">
      <c r="A181">
        <v>170</v>
      </c>
      <c r="B181" s="21" t="s">
        <v>11023</v>
      </c>
      <c r="C181" s="1" t="s">
        <v>8340</v>
      </c>
      <c r="D181" s="1" t="s">
        <v>8341</v>
      </c>
      <c r="E181" s="2">
        <v>36161</v>
      </c>
      <c r="F181" s="2">
        <v>36191</v>
      </c>
      <c r="G181" s="1" t="s">
        <v>11024</v>
      </c>
      <c r="H181" s="1">
        <f>+Temporalidad[[#This Row],[ID]]</f>
        <v>170</v>
      </c>
    </row>
    <row r="182" spans="1:8" hidden="1" x14ac:dyDescent="0.25">
      <c r="A182">
        <v>171</v>
      </c>
      <c r="B182" s="21" t="s">
        <v>11025</v>
      </c>
      <c r="C182" s="1" t="s">
        <v>8340</v>
      </c>
      <c r="D182" s="1" t="s">
        <v>8341</v>
      </c>
      <c r="E182" s="2">
        <v>36192</v>
      </c>
      <c r="F182" s="2">
        <v>36219</v>
      </c>
      <c r="G182" s="1" t="s">
        <v>11026</v>
      </c>
      <c r="H182" s="1">
        <f>+Temporalidad[[#This Row],[ID]]</f>
        <v>171</v>
      </c>
    </row>
    <row r="183" spans="1:8" hidden="1" x14ac:dyDescent="0.25">
      <c r="A183">
        <v>172</v>
      </c>
      <c r="B183" s="21" t="s">
        <v>11027</v>
      </c>
      <c r="C183" s="1" t="s">
        <v>8340</v>
      </c>
      <c r="D183" s="1" t="s">
        <v>8341</v>
      </c>
      <c r="E183" s="2">
        <v>36220</v>
      </c>
      <c r="F183" s="2">
        <v>36250</v>
      </c>
      <c r="G183" s="1" t="s">
        <v>11028</v>
      </c>
      <c r="H183" s="1">
        <f>+Temporalidad[[#This Row],[ID]]</f>
        <v>172</v>
      </c>
    </row>
    <row r="184" spans="1:8" hidden="1" x14ac:dyDescent="0.25">
      <c r="A184">
        <v>173</v>
      </c>
      <c r="B184" s="21" t="s">
        <v>11029</v>
      </c>
      <c r="C184" s="1" t="s">
        <v>8340</v>
      </c>
      <c r="D184" s="1" t="s">
        <v>8341</v>
      </c>
      <c r="E184" s="2">
        <v>36251</v>
      </c>
      <c r="F184" s="2">
        <v>36280</v>
      </c>
      <c r="G184" s="1" t="s">
        <v>11030</v>
      </c>
      <c r="H184" s="1">
        <f>+Temporalidad[[#This Row],[ID]]</f>
        <v>173</v>
      </c>
    </row>
    <row r="185" spans="1:8" hidden="1" x14ac:dyDescent="0.25">
      <c r="A185">
        <v>174</v>
      </c>
      <c r="B185" s="21" t="s">
        <v>11031</v>
      </c>
      <c r="C185" s="1" t="s">
        <v>8340</v>
      </c>
      <c r="D185" s="1" t="s">
        <v>8341</v>
      </c>
      <c r="E185" s="2">
        <v>36281</v>
      </c>
      <c r="F185" s="2">
        <v>36311</v>
      </c>
      <c r="G185" s="1" t="s">
        <v>11032</v>
      </c>
      <c r="H185" s="1">
        <f>+Temporalidad[[#This Row],[ID]]</f>
        <v>174</v>
      </c>
    </row>
    <row r="186" spans="1:8" hidden="1" x14ac:dyDescent="0.25">
      <c r="A186">
        <v>175</v>
      </c>
      <c r="B186" s="21" t="s">
        <v>11033</v>
      </c>
      <c r="C186" s="1" t="s">
        <v>8340</v>
      </c>
      <c r="D186" s="1" t="s">
        <v>8341</v>
      </c>
      <c r="E186" s="2">
        <v>36312</v>
      </c>
      <c r="F186" s="2">
        <v>36341</v>
      </c>
      <c r="G186" s="1" t="s">
        <v>11034</v>
      </c>
      <c r="H186" s="1">
        <f>+Temporalidad[[#This Row],[ID]]</f>
        <v>175</v>
      </c>
    </row>
    <row r="187" spans="1:8" hidden="1" x14ac:dyDescent="0.25">
      <c r="A187">
        <v>176</v>
      </c>
      <c r="B187" s="21" t="s">
        <v>11035</v>
      </c>
      <c r="C187" s="1" t="s">
        <v>8340</v>
      </c>
      <c r="D187" s="1" t="s">
        <v>8341</v>
      </c>
      <c r="E187" s="2">
        <v>36342</v>
      </c>
      <c r="F187" s="2">
        <v>36372</v>
      </c>
      <c r="G187" s="1" t="s">
        <v>11036</v>
      </c>
      <c r="H187" s="1">
        <f>+Temporalidad[[#This Row],[ID]]</f>
        <v>176</v>
      </c>
    </row>
    <row r="188" spans="1:8" hidden="1" x14ac:dyDescent="0.25">
      <c r="A188">
        <v>177</v>
      </c>
      <c r="B188" s="21" t="s">
        <v>11037</v>
      </c>
      <c r="C188" s="1" t="s">
        <v>8340</v>
      </c>
      <c r="D188" s="1" t="s">
        <v>8341</v>
      </c>
      <c r="E188" s="2">
        <v>36373</v>
      </c>
      <c r="F188" s="2">
        <v>36403</v>
      </c>
      <c r="G188" s="1" t="s">
        <v>11038</v>
      </c>
      <c r="H188" s="1">
        <f>+Temporalidad[[#This Row],[ID]]</f>
        <v>177</v>
      </c>
    </row>
    <row r="189" spans="1:8" hidden="1" x14ac:dyDescent="0.25">
      <c r="A189">
        <v>178</v>
      </c>
      <c r="B189" s="21" t="s">
        <v>11039</v>
      </c>
      <c r="C189" s="1" t="s">
        <v>8340</v>
      </c>
      <c r="D189" s="1" t="s">
        <v>8341</v>
      </c>
      <c r="E189" s="2">
        <v>36404</v>
      </c>
      <c r="F189" s="2">
        <v>36433</v>
      </c>
      <c r="G189" s="1" t="s">
        <v>11040</v>
      </c>
      <c r="H189" s="1">
        <f>+Temporalidad[[#This Row],[ID]]</f>
        <v>178</v>
      </c>
    </row>
    <row r="190" spans="1:8" hidden="1" x14ac:dyDescent="0.25">
      <c r="A190">
        <v>179</v>
      </c>
      <c r="B190" s="21" t="s">
        <v>11041</v>
      </c>
      <c r="C190" s="1" t="s">
        <v>8340</v>
      </c>
      <c r="D190" s="1" t="s">
        <v>8341</v>
      </c>
      <c r="E190" s="2">
        <v>36434</v>
      </c>
      <c r="F190" s="2">
        <v>36464</v>
      </c>
      <c r="G190" s="1" t="s">
        <v>11042</v>
      </c>
      <c r="H190" s="1">
        <f>+Temporalidad[[#This Row],[ID]]</f>
        <v>179</v>
      </c>
    </row>
    <row r="191" spans="1:8" hidden="1" x14ac:dyDescent="0.25">
      <c r="A191">
        <v>180</v>
      </c>
      <c r="B191" s="21" t="s">
        <v>11043</v>
      </c>
      <c r="C191" s="1" t="s">
        <v>8340</v>
      </c>
      <c r="D191" s="1" t="s">
        <v>8341</v>
      </c>
      <c r="E191" s="2">
        <v>36465</v>
      </c>
      <c r="F191" s="2">
        <v>36494</v>
      </c>
      <c r="G191" s="1" t="s">
        <v>11044</v>
      </c>
      <c r="H191" s="1">
        <f>+Temporalidad[[#This Row],[ID]]</f>
        <v>180</v>
      </c>
    </row>
    <row r="192" spans="1:8" hidden="1" x14ac:dyDescent="0.25">
      <c r="A192">
        <v>181</v>
      </c>
      <c r="B192" s="21" t="s">
        <v>11045</v>
      </c>
      <c r="C192" s="1" t="s">
        <v>8340</v>
      </c>
      <c r="D192" s="1" t="s">
        <v>8341</v>
      </c>
      <c r="E192" s="2">
        <v>36495</v>
      </c>
      <c r="F192" s="2">
        <v>36525</v>
      </c>
      <c r="G192" s="1" t="s">
        <v>11046</v>
      </c>
      <c r="H192" s="1">
        <f>+Temporalidad[[#This Row],[ID]]</f>
        <v>181</v>
      </c>
    </row>
    <row r="193" spans="1:8" hidden="1" x14ac:dyDescent="0.25">
      <c r="A193">
        <v>182</v>
      </c>
      <c r="B193" s="21" t="s">
        <v>11047</v>
      </c>
      <c r="C193" s="1" t="s">
        <v>8340</v>
      </c>
      <c r="D193" s="1" t="s">
        <v>8341</v>
      </c>
      <c r="E193" s="2">
        <v>36526</v>
      </c>
      <c r="F193" s="2">
        <v>36556</v>
      </c>
      <c r="G193" s="1" t="s">
        <v>11048</v>
      </c>
      <c r="H193" s="1">
        <f>+Temporalidad[[#This Row],[ID]]</f>
        <v>182</v>
      </c>
    </row>
    <row r="194" spans="1:8" hidden="1" x14ac:dyDescent="0.25">
      <c r="A194">
        <v>183</v>
      </c>
      <c r="B194" s="21" t="s">
        <v>11049</v>
      </c>
      <c r="C194" s="1" t="s">
        <v>8340</v>
      </c>
      <c r="D194" s="1" t="s">
        <v>8341</v>
      </c>
      <c r="E194" s="2">
        <v>36557</v>
      </c>
      <c r="F194" s="2">
        <v>36584</v>
      </c>
      <c r="G194" s="1" t="s">
        <v>11050</v>
      </c>
      <c r="H194" s="1">
        <f>+Temporalidad[[#This Row],[ID]]</f>
        <v>183</v>
      </c>
    </row>
    <row r="195" spans="1:8" hidden="1" x14ac:dyDescent="0.25">
      <c r="A195">
        <v>184</v>
      </c>
      <c r="B195" s="21" t="s">
        <v>11051</v>
      </c>
      <c r="C195" s="1" t="s">
        <v>8340</v>
      </c>
      <c r="D195" s="1" t="s">
        <v>8341</v>
      </c>
      <c r="E195" s="2">
        <v>36586</v>
      </c>
      <c r="F195" s="2">
        <v>36616</v>
      </c>
      <c r="G195" s="1" t="s">
        <v>11052</v>
      </c>
      <c r="H195" s="1">
        <f>+Temporalidad[[#This Row],[ID]]</f>
        <v>184</v>
      </c>
    </row>
    <row r="196" spans="1:8" hidden="1" x14ac:dyDescent="0.25">
      <c r="A196">
        <v>185</v>
      </c>
      <c r="B196" s="21" t="s">
        <v>11053</v>
      </c>
      <c r="C196" s="1" t="s">
        <v>8340</v>
      </c>
      <c r="D196" s="1" t="s">
        <v>8341</v>
      </c>
      <c r="E196" s="2">
        <v>36617</v>
      </c>
      <c r="F196" s="2">
        <v>36646</v>
      </c>
      <c r="G196" s="1" t="s">
        <v>11054</v>
      </c>
      <c r="H196" s="1">
        <f>+Temporalidad[[#This Row],[ID]]</f>
        <v>185</v>
      </c>
    </row>
    <row r="197" spans="1:8" hidden="1" x14ac:dyDescent="0.25">
      <c r="A197">
        <v>186</v>
      </c>
      <c r="B197" s="21" t="s">
        <v>11055</v>
      </c>
      <c r="C197" s="1" t="s">
        <v>8340</v>
      </c>
      <c r="D197" s="1" t="s">
        <v>8341</v>
      </c>
      <c r="E197" s="2">
        <v>36647</v>
      </c>
      <c r="F197" s="2">
        <v>36677</v>
      </c>
      <c r="G197" s="1" t="s">
        <v>11056</v>
      </c>
      <c r="H197" s="1">
        <f>+Temporalidad[[#This Row],[ID]]</f>
        <v>186</v>
      </c>
    </row>
    <row r="198" spans="1:8" hidden="1" x14ac:dyDescent="0.25">
      <c r="A198">
        <v>187</v>
      </c>
      <c r="B198" s="21" t="s">
        <v>11057</v>
      </c>
      <c r="C198" s="1" t="s">
        <v>8340</v>
      </c>
      <c r="D198" s="1" t="s">
        <v>8341</v>
      </c>
      <c r="E198" s="2">
        <v>36678</v>
      </c>
      <c r="F198" s="2">
        <v>36707</v>
      </c>
      <c r="G198" s="1" t="s">
        <v>11058</v>
      </c>
      <c r="H198" s="1">
        <f>+Temporalidad[[#This Row],[ID]]</f>
        <v>187</v>
      </c>
    </row>
    <row r="199" spans="1:8" hidden="1" x14ac:dyDescent="0.25">
      <c r="A199">
        <v>188</v>
      </c>
      <c r="B199" s="21" t="s">
        <v>11059</v>
      </c>
      <c r="C199" s="1" t="s">
        <v>8340</v>
      </c>
      <c r="D199" s="1" t="s">
        <v>8341</v>
      </c>
      <c r="E199" s="2">
        <v>36708</v>
      </c>
      <c r="F199" s="2">
        <v>36738</v>
      </c>
      <c r="G199" s="1" t="s">
        <v>11060</v>
      </c>
      <c r="H199" s="1">
        <f>+Temporalidad[[#This Row],[ID]]</f>
        <v>188</v>
      </c>
    </row>
    <row r="200" spans="1:8" hidden="1" x14ac:dyDescent="0.25">
      <c r="A200">
        <v>189</v>
      </c>
      <c r="B200" s="21" t="s">
        <v>11061</v>
      </c>
      <c r="C200" s="1" t="s">
        <v>8340</v>
      </c>
      <c r="D200" s="1" t="s">
        <v>8341</v>
      </c>
      <c r="E200" s="2">
        <v>36739</v>
      </c>
      <c r="F200" s="2">
        <v>36769</v>
      </c>
      <c r="G200" s="1" t="s">
        <v>11062</v>
      </c>
      <c r="H200" s="1">
        <f>+Temporalidad[[#This Row],[ID]]</f>
        <v>189</v>
      </c>
    </row>
    <row r="201" spans="1:8" hidden="1" x14ac:dyDescent="0.25">
      <c r="A201">
        <v>190</v>
      </c>
      <c r="B201" s="21" t="s">
        <v>11063</v>
      </c>
      <c r="C201" s="1" t="s">
        <v>8340</v>
      </c>
      <c r="D201" s="1" t="s">
        <v>8341</v>
      </c>
      <c r="E201" s="2">
        <v>36770</v>
      </c>
      <c r="F201" s="2">
        <v>36799</v>
      </c>
      <c r="G201" s="1" t="s">
        <v>11064</v>
      </c>
      <c r="H201" s="1">
        <f>+Temporalidad[[#This Row],[ID]]</f>
        <v>190</v>
      </c>
    </row>
    <row r="202" spans="1:8" hidden="1" x14ac:dyDescent="0.25">
      <c r="A202">
        <v>191</v>
      </c>
      <c r="B202" s="21" t="s">
        <v>11065</v>
      </c>
      <c r="C202" s="1" t="s">
        <v>8340</v>
      </c>
      <c r="D202" s="1" t="s">
        <v>8341</v>
      </c>
      <c r="E202" s="2">
        <v>36800</v>
      </c>
      <c r="F202" s="2">
        <v>36830</v>
      </c>
      <c r="G202" s="1" t="s">
        <v>11066</v>
      </c>
      <c r="H202" s="1">
        <f>+Temporalidad[[#This Row],[ID]]</f>
        <v>191</v>
      </c>
    </row>
    <row r="203" spans="1:8" hidden="1" x14ac:dyDescent="0.25">
      <c r="A203">
        <v>192</v>
      </c>
      <c r="B203" s="21" t="s">
        <v>11067</v>
      </c>
      <c r="C203" s="1" t="s">
        <v>8340</v>
      </c>
      <c r="D203" s="1" t="s">
        <v>8341</v>
      </c>
      <c r="E203" s="2">
        <v>36831</v>
      </c>
      <c r="F203" s="2">
        <v>36860</v>
      </c>
      <c r="G203" s="1" t="s">
        <v>11068</v>
      </c>
      <c r="H203" s="1">
        <f>+Temporalidad[[#This Row],[ID]]</f>
        <v>192</v>
      </c>
    </row>
    <row r="204" spans="1:8" hidden="1" x14ac:dyDescent="0.25">
      <c r="A204">
        <v>193</v>
      </c>
      <c r="B204" s="21" t="s">
        <v>11069</v>
      </c>
      <c r="C204" s="1" t="s">
        <v>8340</v>
      </c>
      <c r="D204" s="1" t="s">
        <v>8341</v>
      </c>
      <c r="E204" s="2">
        <v>36861</v>
      </c>
      <c r="F204" s="2">
        <v>36891</v>
      </c>
      <c r="G204" s="1" t="s">
        <v>11070</v>
      </c>
      <c r="H204" s="1">
        <f>+Temporalidad[[#This Row],[ID]]</f>
        <v>193</v>
      </c>
    </row>
    <row r="205" spans="1:8" hidden="1" x14ac:dyDescent="0.25">
      <c r="A205">
        <v>194</v>
      </c>
      <c r="B205" s="21" t="s">
        <v>11071</v>
      </c>
      <c r="C205" s="1" t="s">
        <v>8340</v>
      </c>
      <c r="D205" s="1" t="s">
        <v>8341</v>
      </c>
      <c r="E205" s="2">
        <v>36892</v>
      </c>
      <c r="F205" s="2">
        <v>36922</v>
      </c>
      <c r="G205" s="1" t="s">
        <v>11072</v>
      </c>
      <c r="H205" s="1">
        <f>+Temporalidad[[#This Row],[ID]]</f>
        <v>194</v>
      </c>
    </row>
    <row r="206" spans="1:8" hidden="1" x14ac:dyDescent="0.25">
      <c r="A206">
        <v>195</v>
      </c>
      <c r="B206" s="21" t="s">
        <v>11073</v>
      </c>
      <c r="C206" s="1" t="s">
        <v>8340</v>
      </c>
      <c r="D206" s="1" t="s">
        <v>8341</v>
      </c>
      <c r="E206" s="2">
        <v>36923</v>
      </c>
      <c r="F206" s="2">
        <v>36950</v>
      </c>
      <c r="G206" s="1" t="s">
        <v>11074</v>
      </c>
      <c r="H206" s="1">
        <f>+Temporalidad[[#This Row],[ID]]</f>
        <v>195</v>
      </c>
    </row>
    <row r="207" spans="1:8" hidden="1" x14ac:dyDescent="0.25">
      <c r="A207">
        <v>196</v>
      </c>
      <c r="B207" s="21" t="s">
        <v>11075</v>
      </c>
      <c r="C207" s="1" t="s">
        <v>8340</v>
      </c>
      <c r="D207" s="1" t="s">
        <v>8341</v>
      </c>
      <c r="E207" s="2">
        <v>36951</v>
      </c>
      <c r="F207" s="2">
        <v>36981</v>
      </c>
      <c r="G207" s="1" t="s">
        <v>11076</v>
      </c>
      <c r="H207" s="1">
        <f>+Temporalidad[[#This Row],[ID]]</f>
        <v>196</v>
      </c>
    </row>
    <row r="208" spans="1:8" hidden="1" x14ac:dyDescent="0.25">
      <c r="A208">
        <v>197</v>
      </c>
      <c r="B208" s="21" t="s">
        <v>11077</v>
      </c>
      <c r="C208" s="1" t="s">
        <v>8340</v>
      </c>
      <c r="D208" s="1" t="s">
        <v>8341</v>
      </c>
      <c r="E208" s="2">
        <v>36982</v>
      </c>
      <c r="F208" s="2">
        <v>37011</v>
      </c>
      <c r="G208" s="1" t="s">
        <v>11078</v>
      </c>
      <c r="H208" s="1">
        <f>+Temporalidad[[#This Row],[ID]]</f>
        <v>197</v>
      </c>
    </row>
    <row r="209" spans="1:8" hidden="1" x14ac:dyDescent="0.25">
      <c r="A209">
        <v>198</v>
      </c>
      <c r="B209" s="21" t="s">
        <v>11079</v>
      </c>
      <c r="C209" s="1" t="s">
        <v>8340</v>
      </c>
      <c r="D209" s="1" t="s">
        <v>8341</v>
      </c>
      <c r="E209" s="2">
        <v>37012</v>
      </c>
      <c r="F209" s="2">
        <v>37042</v>
      </c>
      <c r="G209" s="1" t="s">
        <v>11080</v>
      </c>
      <c r="H209" s="1">
        <f>+Temporalidad[[#This Row],[ID]]</f>
        <v>198</v>
      </c>
    </row>
    <row r="210" spans="1:8" hidden="1" x14ac:dyDescent="0.25">
      <c r="A210">
        <v>199</v>
      </c>
      <c r="B210" s="21" t="s">
        <v>11081</v>
      </c>
      <c r="C210" s="1" t="s">
        <v>8340</v>
      </c>
      <c r="D210" s="1" t="s">
        <v>8341</v>
      </c>
      <c r="E210" s="2">
        <v>37043</v>
      </c>
      <c r="F210" s="2">
        <v>37072</v>
      </c>
      <c r="G210" s="1" t="s">
        <v>11082</v>
      </c>
      <c r="H210" s="1">
        <f>+Temporalidad[[#This Row],[ID]]</f>
        <v>199</v>
      </c>
    </row>
    <row r="211" spans="1:8" hidden="1" x14ac:dyDescent="0.25">
      <c r="A211">
        <v>200</v>
      </c>
      <c r="B211" s="21" t="s">
        <v>11083</v>
      </c>
      <c r="C211" s="1" t="s">
        <v>8340</v>
      </c>
      <c r="D211" s="1" t="s">
        <v>8341</v>
      </c>
      <c r="E211" s="2">
        <v>37073</v>
      </c>
      <c r="F211" s="2">
        <v>37103</v>
      </c>
      <c r="G211" s="1" t="s">
        <v>11084</v>
      </c>
      <c r="H211" s="1">
        <f>+Temporalidad[[#This Row],[ID]]</f>
        <v>200</v>
      </c>
    </row>
    <row r="212" spans="1:8" hidden="1" x14ac:dyDescent="0.25">
      <c r="A212">
        <v>201</v>
      </c>
      <c r="B212" s="21" t="s">
        <v>11085</v>
      </c>
      <c r="C212" s="1" t="s">
        <v>8340</v>
      </c>
      <c r="D212" s="1" t="s">
        <v>8341</v>
      </c>
      <c r="E212" s="2">
        <v>37104</v>
      </c>
      <c r="F212" s="2">
        <v>37134</v>
      </c>
      <c r="G212" s="1" t="s">
        <v>11086</v>
      </c>
      <c r="H212" s="1">
        <f>+Temporalidad[[#This Row],[ID]]</f>
        <v>201</v>
      </c>
    </row>
    <row r="213" spans="1:8" hidden="1" x14ac:dyDescent="0.25">
      <c r="A213">
        <v>202</v>
      </c>
      <c r="B213" s="21" t="s">
        <v>11087</v>
      </c>
      <c r="C213" s="1" t="s">
        <v>8340</v>
      </c>
      <c r="D213" s="1" t="s">
        <v>8341</v>
      </c>
      <c r="E213" s="2">
        <v>37135</v>
      </c>
      <c r="F213" s="2">
        <v>37164</v>
      </c>
      <c r="G213" s="1" t="s">
        <v>11088</v>
      </c>
      <c r="H213" s="1">
        <f>+Temporalidad[[#This Row],[ID]]</f>
        <v>202</v>
      </c>
    </row>
    <row r="214" spans="1:8" hidden="1" x14ac:dyDescent="0.25">
      <c r="A214">
        <v>203</v>
      </c>
      <c r="B214" s="21" t="s">
        <v>11089</v>
      </c>
      <c r="C214" s="1" t="s">
        <v>8340</v>
      </c>
      <c r="D214" s="1" t="s">
        <v>8341</v>
      </c>
      <c r="E214" s="2">
        <v>37165</v>
      </c>
      <c r="F214" s="2">
        <v>37195</v>
      </c>
      <c r="G214" s="1" t="s">
        <v>11090</v>
      </c>
      <c r="H214" s="1">
        <f>+Temporalidad[[#This Row],[ID]]</f>
        <v>203</v>
      </c>
    </row>
    <row r="215" spans="1:8" hidden="1" x14ac:dyDescent="0.25">
      <c r="A215">
        <v>204</v>
      </c>
      <c r="B215" s="21" t="s">
        <v>11091</v>
      </c>
      <c r="C215" s="1" t="s">
        <v>8340</v>
      </c>
      <c r="D215" s="1" t="s">
        <v>8341</v>
      </c>
      <c r="E215" s="2">
        <v>37196</v>
      </c>
      <c r="F215" s="2">
        <v>37225</v>
      </c>
      <c r="G215" s="1" t="s">
        <v>11092</v>
      </c>
      <c r="H215" s="1">
        <f>+Temporalidad[[#This Row],[ID]]</f>
        <v>204</v>
      </c>
    </row>
    <row r="216" spans="1:8" hidden="1" x14ac:dyDescent="0.25">
      <c r="A216">
        <v>205</v>
      </c>
      <c r="B216" s="21" t="s">
        <v>11093</v>
      </c>
      <c r="C216" s="1" t="s">
        <v>8340</v>
      </c>
      <c r="D216" s="1" t="s">
        <v>8341</v>
      </c>
      <c r="E216" s="2">
        <v>37226</v>
      </c>
      <c r="F216" s="2">
        <v>37256</v>
      </c>
      <c r="G216" s="1" t="s">
        <v>11094</v>
      </c>
      <c r="H216" s="1">
        <f>+Temporalidad[[#This Row],[ID]]</f>
        <v>205</v>
      </c>
    </row>
    <row r="217" spans="1:8" hidden="1" x14ac:dyDescent="0.25">
      <c r="A217">
        <v>206</v>
      </c>
      <c r="B217" s="21" t="s">
        <v>11095</v>
      </c>
      <c r="C217" s="1" t="s">
        <v>8340</v>
      </c>
      <c r="D217" s="1" t="s">
        <v>8341</v>
      </c>
      <c r="E217" s="2">
        <v>37257</v>
      </c>
      <c r="F217" s="2">
        <v>37287</v>
      </c>
      <c r="G217" s="1" t="s">
        <v>11096</v>
      </c>
      <c r="H217" s="1">
        <f>+Temporalidad[[#This Row],[ID]]</f>
        <v>206</v>
      </c>
    </row>
    <row r="218" spans="1:8" hidden="1" x14ac:dyDescent="0.25">
      <c r="A218">
        <v>207</v>
      </c>
      <c r="B218" s="21" t="s">
        <v>11097</v>
      </c>
      <c r="C218" s="1" t="s">
        <v>8340</v>
      </c>
      <c r="D218" s="1" t="s">
        <v>8341</v>
      </c>
      <c r="E218" s="2">
        <v>37288</v>
      </c>
      <c r="F218" s="2">
        <v>37315</v>
      </c>
      <c r="G218" s="1" t="s">
        <v>11098</v>
      </c>
      <c r="H218" s="1">
        <f>+Temporalidad[[#This Row],[ID]]</f>
        <v>207</v>
      </c>
    </row>
    <row r="219" spans="1:8" hidden="1" x14ac:dyDescent="0.25">
      <c r="A219">
        <v>208</v>
      </c>
      <c r="B219" s="21" t="s">
        <v>11099</v>
      </c>
      <c r="C219" s="1" t="s">
        <v>8340</v>
      </c>
      <c r="D219" s="1" t="s">
        <v>8341</v>
      </c>
      <c r="E219" s="2">
        <v>37316</v>
      </c>
      <c r="F219" s="2">
        <v>37346</v>
      </c>
      <c r="G219" s="1" t="s">
        <v>11100</v>
      </c>
      <c r="H219" s="1">
        <f>+Temporalidad[[#This Row],[ID]]</f>
        <v>208</v>
      </c>
    </row>
    <row r="220" spans="1:8" hidden="1" x14ac:dyDescent="0.25">
      <c r="A220">
        <v>209</v>
      </c>
      <c r="B220" s="21" t="s">
        <v>11101</v>
      </c>
      <c r="C220" s="1" t="s">
        <v>8340</v>
      </c>
      <c r="D220" s="1" t="s">
        <v>8341</v>
      </c>
      <c r="E220" s="2">
        <v>37347</v>
      </c>
      <c r="F220" s="2">
        <v>37376</v>
      </c>
      <c r="G220" s="1" t="s">
        <v>11102</v>
      </c>
      <c r="H220" s="1">
        <f>+Temporalidad[[#This Row],[ID]]</f>
        <v>209</v>
      </c>
    </row>
    <row r="221" spans="1:8" hidden="1" x14ac:dyDescent="0.25">
      <c r="A221">
        <v>210</v>
      </c>
      <c r="B221" s="21" t="s">
        <v>11103</v>
      </c>
      <c r="C221" s="1" t="s">
        <v>8340</v>
      </c>
      <c r="D221" s="1" t="s">
        <v>8341</v>
      </c>
      <c r="E221" s="2">
        <v>37377</v>
      </c>
      <c r="F221" s="2">
        <v>37407</v>
      </c>
      <c r="G221" s="1" t="s">
        <v>11104</v>
      </c>
      <c r="H221" s="1">
        <f>+Temporalidad[[#This Row],[ID]]</f>
        <v>210</v>
      </c>
    </row>
    <row r="222" spans="1:8" hidden="1" x14ac:dyDescent="0.25">
      <c r="A222">
        <v>211</v>
      </c>
      <c r="B222" s="21" t="s">
        <v>11105</v>
      </c>
      <c r="C222" s="1" t="s">
        <v>8340</v>
      </c>
      <c r="D222" s="1" t="s">
        <v>8341</v>
      </c>
      <c r="E222" s="2">
        <v>37408</v>
      </c>
      <c r="F222" s="2">
        <v>37437</v>
      </c>
      <c r="G222" s="1" t="s">
        <v>11106</v>
      </c>
      <c r="H222" s="1">
        <f>+Temporalidad[[#This Row],[ID]]</f>
        <v>211</v>
      </c>
    </row>
    <row r="223" spans="1:8" hidden="1" x14ac:dyDescent="0.25">
      <c r="A223">
        <v>212</v>
      </c>
      <c r="B223" s="21" t="s">
        <v>11107</v>
      </c>
      <c r="C223" s="1" t="s">
        <v>8340</v>
      </c>
      <c r="D223" s="1" t="s">
        <v>8341</v>
      </c>
      <c r="E223" s="2">
        <v>37438</v>
      </c>
      <c r="F223" s="2">
        <v>37468</v>
      </c>
      <c r="G223" s="1" t="s">
        <v>11108</v>
      </c>
      <c r="H223" s="1">
        <f>+Temporalidad[[#This Row],[ID]]</f>
        <v>212</v>
      </c>
    </row>
    <row r="224" spans="1:8" hidden="1" x14ac:dyDescent="0.25">
      <c r="A224">
        <v>213</v>
      </c>
      <c r="B224" s="21" t="s">
        <v>11109</v>
      </c>
      <c r="C224" s="1" t="s">
        <v>8340</v>
      </c>
      <c r="D224" s="1" t="s">
        <v>8341</v>
      </c>
      <c r="E224" s="2">
        <v>37469</v>
      </c>
      <c r="F224" s="2">
        <v>37499</v>
      </c>
      <c r="G224" s="1" t="s">
        <v>11110</v>
      </c>
      <c r="H224" s="1">
        <f>+Temporalidad[[#This Row],[ID]]</f>
        <v>213</v>
      </c>
    </row>
    <row r="225" spans="1:8" hidden="1" x14ac:dyDescent="0.25">
      <c r="A225">
        <v>214</v>
      </c>
      <c r="B225" s="21" t="s">
        <v>11111</v>
      </c>
      <c r="C225" s="1" t="s">
        <v>8340</v>
      </c>
      <c r="D225" s="1" t="s">
        <v>8341</v>
      </c>
      <c r="E225" s="2">
        <v>37500</v>
      </c>
      <c r="F225" s="2">
        <v>37529</v>
      </c>
      <c r="G225" s="1" t="s">
        <v>11112</v>
      </c>
      <c r="H225" s="1">
        <f>+Temporalidad[[#This Row],[ID]]</f>
        <v>214</v>
      </c>
    </row>
    <row r="226" spans="1:8" hidden="1" x14ac:dyDescent="0.25">
      <c r="A226">
        <v>215</v>
      </c>
      <c r="B226" s="21" t="s">
        <v>11113</v>
      </c>
      <c r="C226" s="1" t="s">
        <v>8340</v>
      </c>
      <c r="D226" s="1" t="s">
        <v>8341</v>
      </c>
      <c r="E226" s="2">
        <v>37530</v>
      </c>
      <c r="F226" s="2">
        <v>37560</v>
      </c>
      <c r="G226" s="1" t="s">
        <v>11114</v>
      </c>
      <c r="H226" s="1">
        <f>+Temporalidad[[#This Row],[ID]]</f>
        <v>215</v>
      </c>
    </row>
    <row r="227" spans="1:8" hidden="1" x14ac:dyDescent="0.25">
      <c r="A227">
        <v>216</v>
      </c>
      <c r="B227" s="21" t="s">
        <v>11115</v>
      </c>
      <c r="C227" s="1" t="s">
        <v>8340</v>
      </c>
      <c r="D227" s="1" t="s">
        <v>8341</v>
      </c>
      <c r="E227" s="2">
        <v>37561</v>
      </c>
      <c r="F227" s="2">
        <v>37590</v>
      </c>
      <c r="G227" s="1" t="s">
        <v>11116</v>
      </c>
      <c r="H227" s="1">
        <f>+Temporalidad[[#This Row],[ID]]</f>
        <v>216</v>
      </c>
    </row>
    <row r="228" spans="1:8" hidden="1" x14ac:dyDescent="0.25">
      <c r="A228">
        <v>217</v>
      </c>
      <c r="B228" s="21" t="s">
        <v>11117</v>
      </c>
      <c r="C228" s="1" t="s">
        <v>8340</v>
      </c>
      <c r="D228" s="1" t="s">
        <v>8341</v>
      </c>
      <c r="E228" s="2">
        <v>37591</v>
      </c>
      <c r="F228" s="2">
        <v>37621</v>
      </c>
      <c r="G228" s="1" t="s">
        <v>11118</v>
      </c>
      <c r="H228" s="1">
        <f>+Temporalidad[[#This Row],[ID]]</f>
        <v>217</v>
      </c>
    </row>
    <row r="229" spans="1:8" hidden="1" x14ac:dyDescent="0.25">
      <c r="A229">
        <v>218</v>
      </c>
      <c r="B229" s="21" t="s">
        <v>11119</v>
      </c>
      <c r="C229" s="1" t="s">
        <v>8340</v>
      </c>
      <c r="D229" s="1" t="s">
        <v>8341</v>
      </c>
      <c r="E229" s="2">
        <v>37622</v>
      </c>
      <c r="F229" s="2">
        <v>37652</v>
      </c>
      <c r="G229" s="1" t="s">
        <v>11120</v>
      </c>
      <c r="H229" s="1">
        <f>+Temporalidad[[#This Row],[ID]]</f>
        <v>218</v>
      </c>
    </row>
    <row r="230" spans="1:8" hidden="1" x14ac:dyDescent="0.25">
      <c r="A230">
        <v>219</v>
      </c>
      <c r="B230" s="21" t="s">
        <v>11121</v>
      </c>
      <c r="C230" s="1" t="s">
        <v>8340</v>
      </c>
      <c r="D230" s="1" t="s">
        <v>8341</v>
      </c>
      <c r="E230" s="2">
        <v>37653</v>
      </c>
      <c r="F230" s="2">
        <v>37680</v>
      </c>
      <c r="G230" s="1" t="s">
        <v>11122</v>
      </c>
      <c r="H230" s="1">
        <f>+Temporalidad[[#This Row],[ID]]</f>
        <v>219</v>
      </c>
    </row>
    <row r="231" spans="1:8" hidden="1" x14ac:dyDescent="0.25">
      <c r="A231">
        <v>220</v>
      </c>
      <c r="B231" s="21" t="s">
        <v>11123</v>
      </c>
      <c r="C231" s="1" t="s">
        <v>8340</v>
      </c>
      <c r="D231" s="1" t="s">
        <v>8341</v>
      </c>
      <c r="E231" s="2">
        <v>37681</v>
      </c>
      <c r="F231" s="2">
        <v>37711</v>
      </c>
      <c r="G231" s="1" t="s">
        <v>11124</v>
      </c>
      <c r="H231" s="1">
        <f>+Temporalidad[[#This Row],[ID]]</f>
        <v>220</v>
      </c>
    </row>
    <row r="232" spans="1:8" hidden="1" x14ac:dyDescent="0.25">
      <c r="A232">
        <v>221</v>
      </c>
      <c r="B232" s="21" t="s">
        <v>11125</v>
      </c>
      <c r="C232" s="1" t="s">
        <v>8340</v>
      </c>
      <c r="D232" s="1" t="s">
        <v>8341</v>
      </c>
      <c r="E232" s="2">
        <v>37712</v>
      </c>
      <c r="F232" s="2">
        <v>37741</v>
      </c>
      <c r="G232" s="1" t="s">
        <v>11126</v>
      </c>
      <c r="H232" s="1">
        <f>+Temporalidad[[#This Row],[ID]]</f>
        <v>221</v>
      </c>
    </row>
    <row r="233" spans="1:8" hidden="1" x14ac:dyDescent="0.25">
      <c r="A233">
        <v>222</v>
      </c>
      <c r="B233" s="21" t="s">
        <v>11127</v>
      </c>
      <c r="C233" s="1" t="s">
        <v>8340</v>
      </c>
      <c r="D233" s="1" t="s">
        <v>8341</v>
      </c>
      <c r="E233" s="2">
        <v>37742</v>
      </c>
      <c r="F233" s="2">
        <v>37772</v>
      </c>
      <c r="G233" s="1" t="s">
        <v>11128</v>
      </c>
      <c r="H233" s="1">
        <f>+Temporalidad[[#This Row],[ID]]</f>
        <v>222</v>
      </c>
    </row>
    <row r="234" spans="1:8" hidden="1" x14ac:dyDescent="0.25">
      <c r="A234">
        <v>223</v>
      </c>
      <c r="B234" s="21" t="s">
        <v>11129</v>
      </c>
      <c r="C234" s="1" t="s">
        <v>8340</v>
      </c>
      <c r="D234" s="1" t="s">
        <v>8341</v>
      </c>
      <c r="E234" s="2">
        <v>37773</v>
      </c>
      <c r="F234" s="2">
        <v>37802</v>
      </c>
      <c r="G234" s="1" t="s">
        <v>11130</v>
      </c>
      <c r="H234" s="1">
        <f>+Temporalidad[[#This Row],[ID]]</f>
        <v>223</v>
      </c>
    </row>
    <row r="235" spans="1:8" hidden="1" x14ac:dyDescent="0.25">
      <c r="A235">
        <v>224</v>
      </c>
      <c r="B235" s="21" t="s">
        <v>11131</v>
      </c>
      <c r="C235" s="1" t="s">
        <v>8340</v>
      </c>
      <c r="D235" s="1" t="s">
        <v>8341</v>
      </c>
      <c r="E235" s="2">
        <v>37803</v>
      </c>
      <c r="F235" s="2">
        <v>37833</v>
      </c>
      <c r="G235" s="1" t="s">
        <v>11132</v>
      </c>
      <c r="H235" s="1">
        <f>+Temporalidad[[#This Row],[ID]]</f>
        <v>224</v>
      </c>
    </row>
    <row r="236" spans="1:8" hidden="1" x14ac:dyDescent="0.25">
      <c r="A236">
        <v>225</v>
      </c>
      <c r="B236" s="21" t="s">
        <v>11133</v>
      </c>
      <c r="C236" s="1" t="s">
        <v>8340</v>
      </c>
      <c r="D236" s="1" t="s">
        <v>8341</v>
      </c>
      <c r="E236" s="2">
        <v>37834</v>
      </c>
      <c r="F236" s="2">
        <v>37864</v>
      </c>
      <c r="G236" s="1" t="s">
        <v>11134</v>
      </c>
      <c r="H236" s="1">
        <f>+Temporalidad[[#This Row],[ID]]</f>
        <v>225</v>
      </c>
    </row>
    <row r="237" spans="1:8" hidden="1" x14ac:dyDescent="0.25">
      <c r="A237">
        <v>226</v>
      </c>
      <c r="B237" s="21" t="s">
        <v>11135</v>
      </c>
      <c r="C237" s="1" t="s">
        <v>8340</v>
      </c>
      <c r="D237" s="1" t="s">
        <v>8341</v>
      </c>
      <c r="E237" s="2">
        <v>37865</v>
      </c>
      <c r="F237" s="2">
        <v>37894</v>
      </c>
      <c r="G237" s="1" t="s">
        <v>11136</v>
      </c>
      <c r="H237" s="1">
        <f>+Temporalidad[[#This Row],[ID]]</f>
        <v>226</v>
      </c>
    </row>
    <row r="238" spans="1:8" hidden="1" x14ac:dyDescent="0.25">
      <c r="A238">
        <v>227</v>
      </c>
      <c r="B238" s="21" t="s">
        <v>11137</v>
      </c>
      <c r="C238" s="1" t="s">
        <v>8340</v>
      </c>
      <c r="D238" s="1" t="s">
        <v>8341</v>
      </c>
      <c r="E238" s="2">
        <v>37895</v>
      </c>
      <c r="F238" s="2">
        <v>37925</v>
      </c>
      <c r="G238" s="1" t="s">
        <v>11138</v>
      </c>
      <c r="H238" s="1">
        <f>+Temporalidad[[#This Row],[ID]]</f>
        <v>227</v>
      </c>
    </row>
    <row r="239" spans="1:8" hidden="1" x14ac:dyDescent="0.25">
      <c r="A239">
        <v>228</v>
      </c>
      <c r="B239" s="21" t="s">
        <v>11139</v>
      </c>
      <c r="C239" s="1" t="s">
        <v>8340</v>
      </c>
      <c r="D239" s="1" t="s">
        <v>8341</v>
      </c>
      <c r="E239" s="2">
        <v>37926</v>
      </c>
      <c r="F239" s="2">
        <v>37955</v>
      </c>
      <c r="G239" s="1" t="s">
        <v>11140</v>
      </c>
      <c r="H239" s="1">
        <f>+Temporalidad[[#This Row],[ID]]</f>
        <v>228</v>
      </c>
    </row>
    <row r="240" spans="1:8" hidden="1" x14ac:dyDescent="0.25">
      <c r="A240">
        <v>229</v>
      </c>
      <c r="B240" s="21" t="s">
        <v>11141</v>
      </c>
      <c r="C240" s="1" t="s">
        <v>8340</v>
      </c>
      <c r="D240" s="1" t="s">
        <v>8341</v>
      </c>
      <c r="E240" s="2">
        <v>37956</v>
      </c>
      <c r="F240" s="2">
        <v>37986</v>
      </c>
      <c r="G240" s="1" t="s">
        <v>11142</v>
      </c>
      <c r="H240" s="1">
        <f>+Temporalidad[[#This Row],[ID]]</f>
        <v>229</v>
      </c>
    </row>
    <row r="241" spans="1:8" hidden="1" x14ac:dyDescent="0.25">
      <c r="A241">
        <v>230</v>
      </c>
      <c r="B241" s="21" t="s">
        <v>11143</v>
      </c>
      <c r="C241" s="1" t="s">
        <v>8340</v>
      </c>
      <c r="D241" s="1" t="s">
        <v>8341</v>
      </c>
      <c r="E241" s="2">
        <v>37987</v>
      </c>
      <c r="F241" s="2">
        <v>38017</v>
      </c>
      <c r="G241" s="1" t="s">
        <v>11144</v>
      </c>
      <c r="H241" s="1">
        <f>+Temporalidad[[#This Row],[ID]]</f>
        <v>230</v>
      </c>
    </row>
    <row r="242" spans="1:8" hidden="1" x14ac:dyDescent="0.25">
      <c r="A242">
        <v>231</v>
      </c>
      <c r="B242" s="21" t="s">
        <v>11145</v>
      </c>
      <c r="C242" s="1" t="s">
        <v>8340</v>
      </c>
      <c r="D242" s="1" t="s">
        <v>8341</v>
      </c>
      <c r="E242" s="2">
        <v>38018</v>
      </c>
      <c r="F242" s="2">
        <v>38045</v>
      </c>
      <c r="G242" s="1" t="s">
        <v>11146</v>
      </c>
      <c r="H242" s="1">
        <f>+Temporalidad[[#This Row],[ID]]</f>
        <v>231</v>
      </c>
    </row>
    <row r="243" spans="1:8" hidden="1" x14ac:dyDescent="0.25">
      <c r="A243">
        <v>232</v>
      </c>
      <c r="B243" s="21" t="s">
        <v>11147</v>
      </c>
      <c r="C243" s="1" t="s">
        <v>8340</v>
      </c>
      <c r="D243" s="1" t="s">
        <v>8341</v>
      </c>
      <c r="E243" s="2">
        <v>38047</v>
      </c>
      <c r="F243" s="2">
        <v>38077</v>
      </c>
      <c r="G243" s="1" t="s">
        <v>11148</v>
      </c>
      <c r="H243" s="1">
        <f>+Temporalidad[[#This Row],[ID]]</f>
        <v>232</v>
      </c>
    </row>
    <row r="244" spans="1:8" hidden="1" x14ac:dyDescent="0.25">
      <c r="A244">
        <v>233</v>
      </c>
      <c r="B244" s="21" t="s">
        <v>11149</v>
      </c>
      <c r="C244" s="1" t="s">
        <v>8340</v>
      </c>
      <c r="D244" s="1" t="s">
        <v>8341</v>
      </c>
      <c r="E244" s="2">
        <v>38078</v>
      </c>
      <c r="F244" s="2">
        <v>38107</v>
      </c>
      <c r="G244" s="1" t="s">
        <v>11150</v>
      </c>
      <c r="H244" s="1">
        <f>+Temporalidad[[#This Row],[ID]]</f>
        <v>233</v>
      </c>
    </row>
    <row r="245" spans="1:8" hidden="1" x14ac:dyDescent="0.25">
      <c r="A245">
        <v>234</v>
      </c>
      <c r="B245" s="21" t="s">
        <v>11151</v>
      </c>
      <c r="C245" s="1" t="s">
        <v>8340</v>
      </c>
      <c r="D245" s="1" t="s">
        <v>8341</v>
      </c>
      <c r="E245" s="2">
        <v>38108</v>
      </c>
      <c r="F245" s="2">
        <v>38138</v>
      </c>
      <c r="G245" s="1" t="s">
        <v>11152</v>
      </c>
      <c r="H245" s="1">
        <f>+Temporalidad[[#This Row],[ID]]</f>
        <v>234</v>
      </c>
    </row>
    <row r="246" spans="1:8" hidden="1" x14ac:dyDescent="0.25">
      <c r="A246">
        <v>235</v>
      </c>
      <c r="B246" s="21" t="s">
        <v>11153</v>
      </c>
      <c r="C246" s="1" t="s">
        <v>8340</v>
      </c>
      <c r="D246" s="1" t="s">
        <v>8341</v>
      </c>
      <c r="E246" s="2">
        <v>38139</v>
      </c>
      <c r="F246" s="2">
        <v>38168</v>
      </c>
      <c r="G246" s="1" t="s">
        <v>11154</v>
      </c>
      <c r="H246" s="1">
        <f>+Temporalidad[[#This Row],[ID]]</f>
        <v>235</v>
      </c>
    </row>
    <row r="247" spans="1:8" hidden="1" x14ac:dyDescent="0.25">
      <c r="A247">
        <v>236</v>
      </c>
      <c r="B247" s="21" t="s">
        <v>11155</v>
      </c>
      <c r="C247" s="1" t="s">
        <v>8340</v>
      </c>
      <c r="D247" s="1" t="s">
        <v>8341</v>
      </c>
      <c r="E247" s="2">
        <v>38169</v>
      </c>
      <c r="F247" s="2">
        <v>38199</v>
      </c>
      <c r="G247" s="1" t="s">
        <v>11156</v>
      </c>
      <c r="H247" s="1">
        <f>+Temporalidad[[#This Row],[ID]]</f>
        <v>236</v>
      </c>
    </row>
    <row r="248" spans="1:8" hidden="1" x14ac:dyDescent="0.25">
      <c r="A248">
        <v>237</v>
      </c>
      <c r="B248" s="21" t="s">
        <v>11157</v>
      </c>
      <c r="C248" s="1" t="s">
        <v>8340</v>
      </c>
      <c r="D248" s="1" t="s">
        <v>8341</v>
      </c>
      <c r="E248" s="2">
        <v>38200</v>
      </c>
      <c r="F248" s="2">
        <v>38230</v>
      </c>
      <c r="G248" s="1" t="s">
        <v>11158</v>
      </c>
      <c r="H248" s="1">
        <f>+Temporalidad[[#This Row],[ID]]</f>
        <v>237</v>
      </c>
    </row>
    <row r="249" spans="1:8" hidden="1" x14ac:dyDescent="0.25">
      <c r="A249">
        <v>238</v>
      </c>
      <c r="B249" s="21" t="s">
        <v>11159</v>
      </c>
      <c r="C249" s="1" t="s">
        <v>8340</v>
      </c>
      <c r="D249" s="1" t="s">
        <v>8341</v>
      </c>
      <c r="E249" s="2">
        <v>38231</v>
      </c>
      <c r="F249" s="2">
        <v>38260</v>
      </c>
      <c r="G249" s="1" t="s">
        <v>11160</v>
      </c>
      <c r="H249" s="1">
        <f>+Temporalidad[[#This Row],[ID]]</f>
        <v>238</v>
      </c>
    </row>
    <row r="250" spans="1:8" hidden="1" x14ac:dyDescent="0.25">
      <c r="A250">
        <v>239</v>
      </c>
      <c r="B250" s="21" t="s">
        <v>11161</v>
      </c>
      <c r="C250" s="1" t="s">
        <v>8340</v>
      </c>
      <c r="D250" s="1" t="s">
        <v>8341</v>
      </c>
      <c r="E250" s="2">
        <v>38261</v>
      </c>
      <c r="F250" s="2">
        <v>38291</v>
      </c>
      <c r="G250" s="1" t="s">
        <v>11162</v>
      </c>
      <c r="H250" s="1">
        <f>+Temporalidad[[#This Row],[ID]]</f>
        <v>239</v>
      </c>
    </row>
    <row r="251" spans="1:8" hidden="1" x14ac:dyDescent="0.25">
      <c r="A251">
        <v>240</v>
      </c>
      <c r="B251" s="21" t="s">
        <v>11163</v>
      </c>
      <c r="C251" s="1" t="s">
        <v>8340</v>
      </c>
      <c r="D251" s="1" t="s">
        <v>8341</v>
      </c>
      <c r="E251" s="2">
        <v>38292</v>
      </c>
      <c r="F251" s="2">
        <v>38321</v>
      </c>
      <c r="G251" s="1" t="s">
        <v>11164</v>
      </c>
      <c r="H251" s="1">
        <f>+Temporalidad[[#This Row],[ID]]</f>
        <v>240</v>
      </c>
    </row>
    <row r="252" spans="1:8" hidden="1" x14ac:dyDescent="0.25">
      <c r="A252">
        <v>241</v>
      </c>
      <c r="B252" s="21" t="s">
        <v>11165</v>
      </c>
      <c r="C252" s="1" t="s">
        <v>8340</v>
      </c>
      <c r="D252" s="1" t="s">
        <v>8341</v>
      </c>
      <c r="E252" s="2">
        <v>38322</v>
      </c>
      <c r="F252" s="2">
        <v>38352</v>
      </c>
      <c r="G252" s="1" t="s">
        <v>11166</v>
      </c>
      <c r="H252" s="1">
        <f>+Temporalidad[[#This Row],[ID]]</f>
        <v>241</v>
      </c>
    </row>
    <row r="253" spans="1:8" hidden="1" x14ac:dyDescent="0.25">
      <c r="A253">
        <v>242</v>
      </c>
      <c r="B253" s="21" t="s">
        <v>11167</v>
      </c>
      <c r="C253" s="1" t="s">
        <v>8340</v>
      </c>
      <c r="D253" s="1" t="s">
        <v>8341</v>
      </c>
      <c r="E253" s="2">
        <v>38353</v>
      </c>
      <c r="F253" s="2">
        <v>38383</v>
      </c>
      <c r="G253" s="1" t="s">
        <v>11168</v>
      </c>
      <c r="H253" s="1">
        <f>+Temporalidad[[#This Row],[ID]]</f>
        <v>242</v>
      </c>
    </row>
    <row r="254" spans="1:8" hidden="1" x14ac:dyDescent="0.25">
      <c r="A254">
        <v>243</v>
      </c>
      <c r="B254" s="21" t="s">
        <v>11169</v>
      </c>
      <c r="C254" s="1" t="s">
        <v>8340</v>
      </c>
      <c r="D254" s="1" t="s">
        <v>8341</v>
      </c>
      <c r="E254" s="2">
        <v>38384</v>
      </c>
      <c r="F254" s="2">
        <v>38411</v>
      </c>
      <c r="G254" s="1" t="s">
        <v>11170</v>
      </c>
      <c r="H254" s="1">
        <f>+Temporalidad[[#This Row],[ID]]</f>
        <v>243</v>
      </c>
    </row>
    <row r="255" spans="1:8" hidden="1" x14ac:dyDescent="0.25">
      <c r="A255">
        <v>244</v>
      </c>
      <c r="B255" s="21" t="s">
        <v>11171</v>
      </c>
      <c r="C255" s="1" t="s">
        <v>8340</v>
      </c>
      <c r="D255" s="1" t="s">
        <v>8341</v>
      </c>
      <c r="E255" s="2">
        <v>38412</v>
      </c>
      <c r="F255" s="2">
        <v>38442</v>
      </c>
      <c r="G255" s="1" t="s">
        <v>11172</v>
      </c>
      <c r="H255" s="1">
        <f>+Temporalidad[[#This Row],[ID]]</f>
        <v>244</v>
      </c>
    </row>
    <row r="256" spans="1:8" hidden="1" x14ac:dyDescent="0.25">
      <c r="A256">
        <v>245</v>
      </c>
      <c r="B256" s="21" t="s">
        <v>11173</v>
      </c>
      <c r="C256" s="1" t="s">
        <v>8340</v>
      </c>
      <c r="D256" s="1" t="s">
        <v>8341</v>
      </c>
      <c r="E256" s="2">
        <v>38443</v>
      </c>
      <c r="F256" s="2">
        <v>38472</v>
      </c>
      <c r="G256" s="1" t="s">
        <v>11174</v>
      </c>
      <c r="H256" s="1">
        <f>+Temporalidad[[#This Row],[ID]]</f>
        <v>245</v>
      </c>
    </row>
    <row r="257" spans="1:8" hidden="1" x14ac:dyDescent="0.25">
      <c r="A257">
        <v>246</v>
      </c>
      <c r="B257" s="21" t="s">
        <v>11175</v>
      </c>
      <c r="C257" s="1" t="s">
        <v>8340</v>
      </c>
      <c r="D257" s="1" t="s">
        <v>8341</v>
      </c>
      <c r="E257" s="2">
        <v>38473</v>
      </c>
      <c r="F257" s="2">
        <v>38503</v>
      </c>
      <c r="G257" s="1" t="s">
        <v>11176</v>
      </c>
      <c r="H257" s="1">
        <f>+Temporalidad[[#This Row],[ID]]</f>
        <v>246</v>
      </c>
    </row>
    <row r="258" spans="1:8" hidden="1" x14ac:dyDescent="0.25">
      <c r="A258">
        <v>247</v>
      </c>
      <c r="B258" s="21" t="s">
        <v>11177</v>
      </c>
      <c r="C258" s="1" t="s">
        <v>8340</v>
      </c>
      <c r="D258" s="1" t="s">
        <v>8341</v>
      </c>
      <c r="E258" s="2">
        <v>38504</v>
      </c>
      <c r="F258" s="2">
        <v>38533</v>
      </c>
      <c r="G258" s="1" t="s">
        <v>11178</v>
      </c>
      <c r="H258" s="1">
        <f>+Temporalidad[[#This Row],[ID]]</f>
        <v>247</v>
      </c>
    </row>
    <row r="259" spans="1:8" hidden="1" x14ac:dyDescent="0.25">
      <c r="A259">
        <v>248</v>
      </c>
      <c r="B259" s="21" t="s">
        <v>11179</v>
      </c>
      <c r="C259" s="1" t="s">
        <v>8340</v>
      </c>
      <c r="D259" s="1" t="s">
        <v>8341</v>
      </c>
      <c r="E259" s="2">
        <v>38534</v>
      </c>
      <c r="F259" s="2">
        <v>38564</v>
      </c>
      <c r="G259" s="1" t="s">
        <v>11180</v>
      </c>
      <c r="H259" s="1">
        <f>+Temporalidad[[#This Row],[ID]]</f>
        <v>248</v>
      </c>
    </row>
    <row r="260" spans="1:8" hidden="1" x14ac:dyDescent="0.25">
      <c r="A260">
        <v>249</v>
      </c>
      <c r="B260" s="21" t="s">
        <v>11181</v>
      </c>
      <c r="C260" s="1" t="s">
        <v>8340</v>
      </c>
      <c r="D260" s="1" t="s">
        <v>8341</v>
      </c>
      <c r="E260" s="2">
        <v>38565</v>
      </c>
      <c r="F260" s="2">
        <v>38595</v>
      </c>
      <c r="G260" s="1" t="s">
        <v>11182</v>
      </c>
      <c r="H260" s="1">
        <f>+Temporalidad[[#This Row],[ID]]</f>
        <v>249</v>
      </c>
    </row>
    <row r="261" spans="1:8" hidden="1" x14ac:dyDescent="0.25">
      <c r="A261">
        <v>250</v>
      </c>
      <c r="B261" s="21" t="s">
        <v>11183</v>
      </c>
      <c r="C261" s="1" t="s">
        <v>8340</v>
      </c>
      <c r="D261" s="1" t="s">
        <v>8341</v>
      </c>
      <c r="E261" s="2">
        <v>38596</v>
      </c>
      <c r="F261" s="2">
        <v>38625</v>
      </c>
      <c r="G261" s="1" t="s">
        <v>11184</v>
      </c>
      <c r="H261" s="1">
        <f>+Temporalidad[[#This Row],[ID]]</f>
        <v>250</v>
      </c>
    </row>
    <row r="262" spans="1:8" hidden="1" x14ac:dyDescent="0.25">
      <c r="A262">
        <v>251</v>
      </c>
      <c r="B262" s="21" t="s">
        <v>11185</v>
      </c>
      <c r="C262" s="1" t="s">
        <v>8340</v>
      </c>
      <c r="D262" s="1" t="s">
        <v>8341</v>
      </c>
      <c r="E262" s="2">
        <v>38626</v>
      </c>
      <c r="F262" s="2">
        <v>38656</v>
      </c>
      <c r="G262" s="1" t="s">
        <v>11186</v>
      </c>
      <c r="H262" s="1">
        <f>+Temporalidad[[#This Row],[ID]]</f>
        <v>251</v>
      </c>
    </row>
    <row r="263" spans="1:8" hidden="1" x14ac:dyDescent="0.25">
      <c r="A263">
        <v>252</v>
      </c>
      <c r="B263" s="21" t="s">
        <v>11187</v>
      </c>
      <c r="C263" s="1" t="s">
        <v>8340</v>
      </c>
      <c r="D263" s="1" t="s">
        <v>8341</v>
      </c>
      <c r="E263" s="2">
        <v>38657</v>
      </c>
      <c r="F263" s="2">
        <v>38686</v>
      </c>
      <c r="G263" s="1" t="s">
        <v>11188</v>
      </c>
      <c r="H263" s="1">
        <f>+Temporalidad[[#This Row],[ID]]</f>
        <v>252</v>
      </c>
    </row>
    <row r="264" spans="1:8" hidden="1" x14ac:dyDescent="0.25">
      <c r="A264">
        <v>253</v>
      </c>
      <c r="B264" s="21" t="s">
        <v>11189</v>
      </c>
      <c r="C264" s="1" t="s">
        <v>8340</v>
      </c>
      <c r="D264" s="1" t="s">
        <v>8341</v>
      </c>
      <c r="E264" s="2">
        <v>38687</v>
      </c>
      <c r="F264" s="2">
        <v>38717</v>
      </c>
      <c r="G264" s="1" t="s">
        <v>11190</v>
      </c>
      <c r="H264" s="1">
        <f>+Temporalidad[[#This Row],[ID]]</f>
        <v>253</v>
      </c>
    </row>
    <row r="265" spans="1:8" hidden="1" x14ac:dyDescent="0.25">
      <c r="A265">
        <v>254</v>
      </c>
      <c r="B265" s="21" t="s">
        <v>11191</v>
      </c>
      <c r="C265" s="1" t="s">
        <v>8340</v>
      </c>
      <c r="D265" s="1" t="s">
        <v>8341</v>
      </c>
      <c r="E265" s="2">
        <v>38718</v>
      </c>
      <c r="F265" s="2">
        <v>38748</v>
      </c>
      <c r="G265" s="1" t="s">
        <v>11192</v>
      </c>
      <c r="H265" s="1">
        <f>+Temporalidad[[#This Row],[ID]]</f>
        <v>254</v>
      </c>
    </row>
    <row r="266" spans="1:8" hidden="1" x14ac:dyDescent="0.25">
      <c r="A266">
        <v>255</v>
      </c>
      <c r="B266" s="21" t="s">
        <v>11193</v>
      </c>
      <c r="C266" s="1" t="s">
        <v>8340</v>
      </c>
      <c r="D266" s="1" t="s">
        <v>8341</v>
      </c>
      <c r="E266" s="2">
        <v>38749</v>
      </c>
      <c r="F266" s="2">
        <v>38776</v>
      </c>
      <c r="G266" s="1" t="s">
        <v>11194</v>
      </c>
      <c r="H266" s="1">
        <f>+Temporalidad[[#This Row],[ID]]</f>
        <v>255</v>
      </c>
    </row>
    <row r="267" spans="1:8" hidden="1" x14ac:dyDescent="0.25">
      <c r="A267">
        <v>256</v>
      </c>
      <c r="B267" s="21" t="s">
        <v>11195</v>
      </c>
      <c r="C267" s="1" t="s">
        <v>8340</v>
      </c>
      <c r="D267" s="1" t="s">
        <v>8341</v>
      </c>
      <c r="E267" s="2">
        <v>38777</v>
      </c>
      <c r="F267" s="2">
        <v>38807</v>
      </c>
      <c r="G267" s="1" t="s">
        <v>11196</v>
      </c>
      <c r="H267" s="1">
        <f>+Temporalidad[[#This Row],[ID]]</f>
        <v>256</v>
      </c>
    </row>
    <row r="268" spans="1:8" hidden="1" x14ac:dyDescent="0.25">
      <c r="A268">
        <v>257</v>
      </c>
      <c r="B268" s="21" t="s">
        <v>11197</v>
      </c>
      <c r="C268" s="1" t="s">
        <v>8340</v>
      </c>
      <c r="D268" s="1" t="s">
        <v>8341</v>
      </c>
      <c r="E268" s="2">
        <v>38808</v>
      </c>
      <c r="F268" s="2">
        <v>38837</v>
      </c>
      <c r="G268" s="1" t="s">
        <v>11198</v>
      </c>
      <c r="H268" s="1">
        <f>+Temporalidad[[#This Row],[ID]]</f>
        <v>257</v>
      </c>
    </row>
    <row r="269" spans="1:8" hidden="1" x14ac:dyDescent="0.25">
      <c r="A269">
        <v>258</v>
      </c>
      <c r="B269" s="21" t="s">
        <v>11199</v>
      </c>
      <c r="C269" s="1" t="s">
        <v>8340</v>
      </c>
      <c r="D269" s="1" t="s">
        <v>8341</v>
      </c>
      <c r="E269" s="2">
        <v>38838</v>
      </c>
      <c r="F269" s="2">
        <v>38868</v>
      </c>
      <c r="G269" s="1" t="s">
        <v>11200</v>
      </c>
      <c r="H269" s="1">
        <f>+Temporalidad[[#This Row],[ID]]</f>
        <v>258</v>
      </c>
    </row>
    <row r="270" spans="1:8" hidden="1" x14ac:dyDescent="0.25">
      <c r="A270">
        <v>259</v>
      </c>
      <c r="B270" s="21" t="s">
        <v>11201</v>
      </c>
      <c r="C270" s="1" t="s">
        <v>8340</v>
      </c>
      <c r="D270" s="1" t="s">
        <v>8341</v>
      </c>
      <c r="E270" s="2">
        <v>38869</v>
      </c>
      <c r="F270" s="2">
        <v>38898</v>
      </c>
      <c r="G270" s="1" t="s">
        <v>11202</v>
      </c>
      <c r="H270" s="1">
        <f>+Temporalidad[[#This Row],[ID]]</f>
        <v>259</v>
      </c>
    </row>
    <row r="271" spans="1:8" hidden="1" x14ac:dyDescent="0.25">
      <c r="A271">
        <v>260</v>
      </c>
      <c r="B271" s="21" t="s">
        <v>11203</v>
      </c>
      <c r="C271" s="1" t="s">
        <v>8340</v>
      </c>
      <c r="D271" s="1" t="s">
        <v>8341</v>
      </c>
      <c r="E271" s="2">
        <v>38899</v>
      </c>
      <c r="F271" s="2">
        <v>38929</v>
      </c>
      <c r="G271" s="1" t="s">
        <v>11204</v>
      </c>
      <c r="H271" s="1">
        <f>+Temporalidad[[#This Row],[ID]]</f>
        <v>260</v>
      </c>
    </row>
    <row r="272" spans="1:8" hidden="1" x14ac:dyDescent="0.25">
      <c r="A272">
        <v>261</v>
      </c>
      <c r="B272" s="21" t="s">
        <v>11205</v>
      </c>
      <c r="C272" s="1" t="s">
        <v>8340</v>
      </c>
      <c r="D272" s="1" t="s">
        <v>8341</v>
      </c>
      <c r="E272" s="2">
        <v>38930</v>
      </c>
      <c r="F272" s="2">
        <v>38960</v>
      </c>
      <c r="G272" s="1" t="s">
        <v>11206</v>
      </c>
      <c r="H272" s="1">
        <f>+Temporalidad[[#This Row],[ID]]</f>
        <v>261</v>
      </c>
    </row>
    <row r="273" spans="1:8" hidden="1" x14ac:dyDescent="0.25">
      <c r="A273">
        <v>262</v>
      </c>
      <c r="B273" s="21" t="s">
        <v>11207</v>
      </c>
      <c r="C273" s="1" t="s">
        <v>8340</v>
      </c>
      <c r="D273" s="1" t="s">
        <v>8341</v>
      </c>
      <c r="E273" s="2">
        <v>38961</v>
      </c>
      <c r="F273" s="2">
        <v>38990</v>
      </c>
      <c r="G273" s="1" t="s">
        <v>11208</v>
      </c>
      <c r="H273" s="1">
        <f>+Temporalidad[[#This Row],[ID]]</f>
        <v>262</v>
      </c>
    </row>
    <row r="274" spans="1:8" hidden="1" x14ac:dyDescent="0.25">
      <c r="A274">
        <v>263</v>
      </c>
      <c r="B274" s="21" t="s">
        <v>11209</v>
      </c>
      <c r="C274" s="1" t="s">
        <v>8340</v>
      </c>
      <c r="D274" s="1" t="s">
        <v>8341</v>
      </c>
      <c r="E274" s="2">
        <v>38991</v>
      </c>
      <c r="F274" s="2">
        <v>39021</v>
      </c>
      <c r="G274" s="1" t="s">
        <v>11210</v>
      </c>
      <c r="H274" s="1">
        <f>+Temporalidad[[#This Row],[ID]]</f>
        <v>263</v>
      </c>
    </row>
    <row r="275" spans="1:8" hidden="1" x14ac:dyDescent="0.25">
      <c r="A275">
        <v>264</v>
      </c>
      <c r="B275" s="21" t="s">
        <v>11211</v>
      </c>
      <c r="C275" s="1" t="s">
        <v>8340</v>
      </c>
      <c r="D275" s="1" t="s">
        <v>8341</v>
      </c>
      <c r="E275" s="2">
        <v>39022</v>
      </c>
      <c r="F275" s="2">
        <v>39051</v>
      </c>
      <c r="G275" s="1" t="s">
        <v>11212</v>
      </c>
      <c r="H275" s="1">
        <f>+Temporalidad[[#This Row],[ID]]</f>
        <v>264</v>
      </c>
    </row>
    <row r="276" spans="1:8" hidden="1" x14ac:dyDescent="0.25">
      <c r="A276">
        <v>265</v>
      </c>
      <c r="B276" s="21" t="s">
        <v>11213</v>
      </c>
      <c r="C276" s="1" t="s">
        <v>8340</v>
      </c>
      <c r="D276" s="1" t="s">
        <v>8341</v>
      </c>
      <c r="E276" s="2">
        <v>39052</v>
      </c>
      <c r="F276" s="2">
        <v>39082</v>
      </c>
      <c r="G276" s="1" t="s">
        <v>11214</v>
      </c>
      <c r="H276" s="1">
        <f>+Temporalidad[[#This Row],[ID]]</f>
        <v>265</v>
      </c>
    </row>
    <row r="277" spans="1:8" hidden="1" x14ac:dyDescent="0.25">
      <c r="A277">
        <v>266</v>
      </c>
      <c r="B277" s="21" t="s">
        <v>11215</v>
      </c>
      <c r="C277" s="1" t="s">
        <v>8340</v>
      </c>
      <c r="D277" s="1" t="s">
        <v>8341</v>
      </c>
      <c r="E277" s="2">
        <v>39083</v>
      </c>
      <c r="F277" s="2">
        <v>39113</v>
      </c>
      <c r="G277" s="1" t="s">
        <v>11216</v>
      </c>
      <c r="H277" s="1">
        <f>+Temporalidad[[#This Row],[ID]]</f>
        <v>266</v>
      </c>
    </row>
    <row r="278" spans="1:8" hidden="1" x14ac:dyDescent="0.25">
      <c r="A278">
        <v>267</v>
      </c>
      <c r="B278" s="21" t="s">
        <v>11217</v>
      </c>
      <c r="C278" s="1" t="s">
        <v>8340</v>
      </c>
      <c r="D278" s="1" t="s">
        <v>8341</v>
      </c>
      <c r="E278" s="2">
        <v>39114</v>
      </c>
      <c r="F278" s="2">
        <v>39141</v>
      </c>
      <c r="G278" s="1" t="s">
        <v>11218</v>
      </c>
      <c r="H278" s="1">
        <f>+Temporalidad[[#This Row],[ID]]</f>
        <v>267</v>
      </c>
    </row>
    <row r="279" spans="1:8" hidden="1" x14ac:dyDescent="0.25">
      <c r="A279">
        <v>268</v>
      </c>
      <c r="B279" s="21" t="s">
        <v>11219</v>
      </c>
      <c r="C279" s="1" t="s">
        <v>8340</v>
      </c>
      <c r="D279" s="1" t="s">
        <v>8341</v>
      </c>
      <c r="E279" s="2">
        <v>39142</v>
      </c>
      <c r="F279" s="2">
        <v>39172</v>
      </c>
      <c r="G279" s="1" t="s">
        <v>11220</v>
      </c>
      <c r="H279" s="1">
        <f>+Temporalidad[[#This Row],[ID]]</f>
        <v>268</v>
      </c>
    </row>
    <row r="280" spans="1:8" hidden="1" x14ac:dyDescent="0.25">
      <c r="A280">
        <v>269</v>
      </c>
      <c r="B280" s="21" t="s">
        <v>11221</v>
      </c>
      <c r="C280" s="1" t="s">
        <v>8340</v>
      </c>
      <c r="D280" s="1" t="s">
        <v>8341</v>
      </c>
      <c r="E280" s="2">
        <v>39173</v>
      </c>
      <c r="F280" s="2">
        <v>39202</v>
      </c>
      <c r="G280" s="1" t="s">
        <v>11222</v>
      </c>
      <c r="H280" s="1">
        <f>+Temporalidad[[#This Row],[ID]]</f>
        <v>269</v>
      </c>
    </row>
    <row r="281" spans="1:8" hidden="1" x14ac:dyDescent="0.25">
      <c r="A281">
        <v>270</v>
      </c>
      <c r="B281" s="21" t="s">
        <v>11223</v>
      </c>
      <c r="C281" s="1" t="s">
        <v>8340</v>
      </c>
      <c r="D281" s="1" t="s">
        <v>8341</v>
      </c>
      <c r="E281" s="2">
        <v>39203</v>
      </c>
      <c r="F281" s="2">
        <v>39233</v>
      </c>
      <c r="G281" s="1" t="s">
        <v>11224</v>
      </c>
      <c r="H281" s="1">
        <f>+Temporalidad[[#This Row],[ID]]</f>
        <v>270</v>
      </c>
    </row>
    <row r="282" spans="1:8" hidden="1" x14ac:dyDescent="0.25">
      <c r="A282">
        <v>271</v>
      </c>
      <c r="B282" s="21" t="s">
        <v>11225</v>
      </c>
      <c r="C282" s="1" t="s">
        <v>8340</v>
      </c>
      <c r="D282" s="1" t="s">
        <v>8341</v>
      </c>
      <c r="E282" s="2">
        <v>39234</v>
      </c>
      <c r="F282" s="2">
        <v>39263</v>
      </c>
      <c r="G282" s="1" t="s">
        <v>11226</v>
      </c>
      <c r="H282" s="1">
        <f>+Temporalidad[[#This Row],[ID]]</f>
        <v>271</v>
      </c>
    </row>
    <row r="283" spans="1:8" hidden="1" x14ac:dyDescent="0.25">
      <c r="A283">
        <v>272</v>
      </c>
      <c r="B283" s="21" t="s">
        <v>11227</v>
      </c>
      <c r="C283" s="1" t="s">
        <v>8340</v>
      </c>
      <c r="D283" s="1" t="s">
        <v>8341</v>
      </c>
      <c r="E283" s="2">
        <v>39264</v>
      </c>
      <c r="F283" s="2">
        <v>39294</v>
      </c>
      <c r="G283" s="1" t="s">
        <v>11228</v>
      </c>
      <c r="H283" s="1">
        <f>+Temporalidad[[#This Row],[ID]]</f>
        <v>272</v>
      </c>
    </row>
    <row r="284" spans="1:8" hidden="1" x14ac:dyDescent="0.25">
      <c r="A284">
        <v>273</v>
      </c>
      <c r="B284" s="21" t="s">
        <v>11229</v>
      </c>
      <c r="C284" s="1" t="s">
        <v>8340</v>
      </c>
      <c r="D284" s="1" t="s">
        <v>8341</v>
      </c>
      <c r="E284" s="2">
        <v>39295</v>
      </c>
      <c r="F284" s="2">
        <v>39325</v>
      </c>
      <c r="G284" s="1" t="s">
        <v>11230</v>
      </c>
      <c r="H284" s="1">
        <f>+Temporalidad[[#This Row],[ID]]</f>
        <v>273</v>
      </c>
    </row>
    <row r="285" spans="1:8" hidden="1" x14ac:dyDescent="0.25">
      <c r="A285">
        <v>274</v>
      </c>
      <c r="B285" s="21" t="s">
        <v>11231</v>
      </c>
      <c r="C285" s="1" t="s">
        <v>8340</v>
      </c>
      <c r="D285" s="1" t="s">
        <v>8341</v>
      </c>
      <c r="E285" s="2">
        <v>39326</v>
      </c>
      <c r="F285" s="2">
        <v>39355</v>
      </c>
      <c r="G285" s="1" t="s">
        <v>11232</v>
      </c>
      <c r="H285" s="1">
        <f>+Temporalidad[[#This Row],[ID]]</f>
        <v>274</v>
      </c>
    </row>
    <row r="286" spans="1:8" hidden="1" x14ac:dyDescent="0.25">
      <c r="A286">
        <v>275</v>
      </c>
      <c r="B286" s="21" t="s">
        <v>11233</v>
      </c>
      <c r="C286" s="1" t="s">
        <v>8340</v>
      </c>
      <c r="D286" s="1" t="s">
        <v>8341</v>
      </c>
      <c r="E286" s="2">
        <v>39356</v>
      </c>
      <c r="F286" s="2">
        <v>39386</v>
      </c>
      <c r="G286" s="1" t="s">
        <v>11234</v>
      </c>
      <c r="H286" s="1">
        <f>+Temporalidad[[#This Row],[ID]]</f>
        <v>275</v>
      </c>
    </row>
    <row r="287" spans="1:8" hidden="1" x14ac:dyDescent="0.25">
      <c r="A287">
        <v>276</v>
      </c>
      <c r="B287" s="21" t="s">
        <v>11235</v>
      </c>
      <c r="C287" s="1" t="s">
        <v>8340</v>
      </c>
      <c r="D287" s="1" t="s">
        <v>8341</v>
      </c>
      <c r="E287" s="2">
        <v>39387</v>
      </c>
      <c r="F287" s="2">
        <v>39416</v>
      </c>
      <c r="G287" s="1" t="s">
        <v>11236</v>
      </c>
      <c r="H287" s="1">
        <f>+Temporalidad[[#This Row],[ID]]</f>
        <v>276</v>
      </c>
    </row>
    <row r="288" spans="1:8" hidden="1" x14ac:dyDescent="0.25">
      <c r="A288">
        <v>277</v>
      </c>
      <c r="B288" s="21" t="s">
        <v>11237</v>
      </c>
      <c r="C288" s="1" t="s">
        <v>8340</v>
      </c>
      <c r="D288" s="1" t="s">
        <v>8341</v>
      </c>
      <c r="E288" s="2">
        <v>39417</v>
      </c>
      <c r="F288" s="2">
        <v>39447</v>
      </c>
      <c r="G288" s="1" t="s">
        <v>11238</v>
      </c>
      <c r="H288" s="1">
        <f>+Temporalidad[[#This Row],[ID]]</f>
        <v>277</v>
      </c>
    </row>
    <row r="289" spans="1:8" hidden="1" x14ac:dyDescent="0.25">
      <c r="A289">
        <v>278</v>
      </c>
      <c r="B289" s="21" t="s">
        <v>11239</v>
      </c>
      <c r="C289" s="1" t="s">
        <v>8340</v>
      </c>
      <c r="D289" s="1" t="s">
        <v>8341</v>
      </c>
      <c r="E289" s="2">
        <v>39448</v>
      </c>
      <c r="F289" s="2">
        <v>39478</v>
      </c>
      <c r="G289" s="1" t="s">
        <v>11240</v>
      </c>
      <c r="H289" s="1">
        <f>+Temporalidad[[#This Row],[ID]]</f>
        <v>278</v>
      </c>
    </row>
    <row r="290" spans="1:8" hidden="1" x14ac:dyDescent="0.25">
      <c r="A290">
        <v>279</v>
      </c>
      <c r="B290" s="21" t="s">
        <v>11241</v>
      </c>
      <c r="C290" s="1" t="s">
        <v>8340</v>
      </c>
      <c r="D290" s="1" t="s">
        <v>8341</v>
      </c>
      <c r="E290" s="2">
        <v>39479</v>
      </c>
      <c r="F290" s="2">
        <v>39506</v>
      </c>
      <c r="G290" s="1" t="s">
        <v>11242</v>
      </c>
      <c r="H290" s="1">
        <f>+Temporalidad[[#This Row],[ID]]</f>
        <v>279</v>
      </c>
    </row>
    <row r="291" spans="1:8" hidden="1" x14ac:dyDescent="0.25">
      <c r="A291">
        <v>280</v>
      </c>
      <c r="B291" s="21" t="s">
        <v>11243</v>
      </c>
      <c r="C291" s="1" t="s">
        <v>8340</v>
      </c>
      <c r="D291" s="1" t="s">
        <v>8341</v>
      </c>
      <c r="E291" s="2">
        <v>39508</v>
      </c>
      <c r="F291" s="2">
        <v>39538</v>
      </c>
      <c r="G291" s="1" t="s">
        <v>11244</v>
      </c>
      <c r="H291" s="1">
        <f>+Temporalidad[[#This Row],[ID]]</f>
        <v>280</v>
      </c>
    </row>
    <row r="292" spans="1:8" hidden="1" x14ac:dyDescent="0.25">
      <c r="A292">
        <v>281</v>
      </c>
      <c r="B292" s="21" t="s">
        <v>11245</v>
      </c>
      <c r="C292" s="1" t="s">
        <v>8340</v>
      </c>
      <c r="D292" s="1" t="s">
        <v>8341</v>
      </c>
      <c r="E292" s="2">
        <v>39539</v>
      </c>
      <c r="F292" s="2">
        <v>39568</v>
      </c>
      <c r="G292" s="1" t="s">
        <v>11246</v>
      </c>
      <c r="H292" s="1">
        <f>+Temporalidad[[#This Row],[ID]]</f>
        <v>281</v>
      </c>
    </row>
    <row r="293" spans="1:8" hidden="1" x14ac:dyDescent="0.25">
      <c r="A293">
        <v>282</v>
      </c>
      <c r="B293" s="21" t="s">
        <v>11247</v>
      </c>
      <c r="C293" s="1" t="s">
        <v>8340</v>
      </c>
      <c r="D293" s="1" t="s">
        <v>8341</v>
      </c>
      <c r="E293" s="2">
        <v>39569</v>
      </c>
      <c r="F293" s="2">
        <v>39599</v>
      </c>
      <c r="G293" s="1" t="s">
        <v>11248</v>
      </c>
      <c r="H293" s="1">
        <f>+Temporalidad[[#This Row],[ID]]</f>
        <v>282</v>
      </c>
    </row>
    <row r="294" spans="1:8" hidden="1" x14ac:dyDescent="0.25">
      <c r="A294">
        <v>283</v>
      </c>
      <c r="B294" s="21" t="s">
        <v>11249</v>
      </c>
      <c r="C294" s="1" t="s">
        <v>8340</v>
      </c>
      <c r="D294" s="1" t="s">
        <v>8341</v>
      </c>
      <c r="E294" s="2">
        <v>39600</v>
      </c>
      <c r="F294" s="2">
        <v>39629</v>
      </c>
      <c r="G294" s="1" t="s">
        <v>11250</v>
      </c>
      <c r="H294" s="1">
        <f>+Temporalidad[[#This Row],[ID]]</f>
        <v>283</v>
      </c>
    </row>
    <row r="295" spans="1:8" hidden="1" x14ac:dyDescent="0.25">
      <c r="A295">
        <v>284</v>
      </c>
      <c r="B295" s="21" t="s">
        <v>11251</v>
      </c>
      <c r="C295" s="1" t="s">
        <v>8340</v>
      </c>
      <c r="D295" s="1" t="s">
        <v>8341</v>
      </c>
      <c r="E295" s="2">
        <v>39630</v>
      </c>
      <c r="F295" s="2">
        <v>39660</v>
      </c>
      <c r="G295" s="1" t="s">
        <v>11252</v>
      </c>
      <c r="H295" s="1">
        <f>+Temporalidad[[#This Row],[ID]]</f>
        <v>284</v>
      </c>
    </row>
    <row r="296" spans="1:8" hidden="1" x14ac:dyDescent="0.25">
      <c r="A296">
        <v>285</v>
      </c>
      <c r="B296" s="21" t="s">
        <v>11253</v>
      </c>
      <c r="C296" s="1" t="s">
        <v>8340</v>
      </c>
      <c r="D296" s="1" t="s">
        <v>8341</v>
      </c>
      <c r="E296" s="2">
        <v>39661</v>
      </c>
      <c r="F296" s="2">
        <v>39691</v>
      </c>
      <c r="G296" s="1" t="s">
        <v>11254</v>
      </c>
      <c r="H296" s="1">
        <f>+Temporalidad[[#This Row],[ID]]</f>
        <v>285</v>
      </c>
    </row>
    <row r="297" spans="1:8" hidden="1" x14ac:dyDescent="0.25">
      <c r="A297">
        <v>286</v>
      </c>
      <c r="B297" s="21" t="s">
        <v>11255</v>
      </c>
      <c r="C297" s="1" t="s">
        <v>8340</v>
      </c>
      <c r="D297" s="1" t="s">
        <v>8341</v>
      </c>
      <c r="E297" s="2">
        <v>39692</v>
      </c>
      <c r="F297" s="2">
        <v>39721</v>
      </c>
      <c r="G297" s="1" t="s">
        <v>11256</v>
      </c>
      <c r="H297" s="1">
        <f>+Temporalidad[[#This Row],[ID]]</f>
        <v>286</v>
      </c>
    </row>
    <row r="298" spans="1:8" hidden="1" x14ac:dyDescent="0.25">
      <c r="A298">
        <v>287</v>
      </c>
      <c r="B298" s="21" t="s">
        <v>11257</v>
      </c>
      <c r="C298" s="1" t="s">
        <v>8340</v>
      </c>
      <c r="D298" s="1" t="s">
        <v>8341</v>
      </c>
      <c r="E298" s="2">
        <v>39722</v>
      </c>
      <c r="F298" s="2">
        <v>39752</v>
      </c>
      <c r="G298" s="1" t="s">
        <v>11258</v>
      </c>
      <c r="H298" s="1">
        <f>+Temporalidad[[#This Row],[ID]]</f>
        <v>287</v>
      </c>
    </row>
    <row r="299" spans="1:8" hidden="1" x14ac:dyDescent="0.25">
      <c r="A299">
        <v>288</v>
      </c>
      <c r="B299" s="21" t="s">
        <v>11259</v>
      </c>
      <c r="C299" s="1" t="s">
        <v>8340</v>
      </c>
      <c r="D299" s="1" t="s">
        <v>8341</v>
      </c>
      <c r="E299" s="2">
        <v>39753</v>
      </c>
      <c r="F299" s="2">
        <v>39782</v>
      </c>
      <c r="G299" s="1" t="s">
        <v>11260</v>
      </c>
      <c r="H299" s="1">
        <f>+Temporalidad[[#This Row],[ID]]</f>
        <v>288</v>
      </c>
    </row>
    <row r="300" spans="1:8" hidden="1" x14ac:dyDescent="0.25">
      <c r="A300">
        <v>289</v>
      </c>
      <c r="B300" s="21" t="s">
        <v>11261</v>
      </c>
      <c r="C300" s="1" t="s">
        <v>8340</v>
      </c>
      <c r="D300" s="1" t="s">
        <v>8341</v>
      </c>
      <c r="E300" s="2">
        <v>39783</v>
      </c>
      <c r="F300" s="2">
        <v>39813</v>
      </c>
      <c r="G300" s="1" t="s">
        <v>11262</v>
      </c>
      <c r="H300" s="1">
        <f>+Temporalidad[[#This Row],[ID]]</f>
        <v>289</v>
      </c>
    </row>
    <row r="301" spans="1:8" hidden="1" x14ac:dyDescent="0.25">
      <c r="A301">
        <v>290</v>
      </c>
      <c r="B301" s="21" t="s">
        <v>11263</v>
      </c>
      <c r="C301" s="1" t="s">
        <v>8340</v>
      </c>
      <c r="D301" s="1" t="s">
        <v>8341</v>
      </c>
      <c r="E301" s="2">
        <v>39814</v>
      </c>
      <c r="F301" s="2">
        <v>39844</v>
      </c>
      <c r="G301" s="1" t="s">
        <v>11264</v>
      </c>
      <c r="H301" s="1">
        <f>+Temporalidad[[#This Row],[ID]]</f>
        <v>290</v>
      </c>
    </row>
    <row r="302" spans="1:8" hidden="1" x14ac:dyDescent="0.25">
      <c r="A302">
        <v>291</v>
      </c>
      <c r="B302" s="21" t="s">
        <v>11265</v>
      </c>
      <c r="C302" s="1" t="s">
        <v>8340</v>
      </c>
      <c r="D302" s="1" t="s">
        <v>8341</v>
      </c>
      <c r="E302" s="2">
        <v>39845</v>
      </c>
      <c r="F302" s="2">
        <v>39872</v>
      </c>
      <c r="G302" s="1" t="s">
        <v>11266</v>
      </c>
      <c r="H302" s="1">
        <f>+Temporalidad[[#This Row],[ID]]</f>
        <v>291</v>
      </c>
    </row>
    <row r="303" spans="1:8" hidden="1" x14ac:dyDescent="0.25">
      <c r="A303">
        <v>292</v>
      </c>
      <c r="B303" s="21" t="s">
        <v>11267</v>
      </c>
      <c r="C303" s="1" t="s">
        <v>8340</v>
      </c>
      <c r="D303" s="1" t="s">
        <v>8341</v>
      </c>
      <c r="E303" s="2">
        <v>39873</v>
      </c>
      <c r="F303" s="2">
        <v>39903</v>
      </c>
      <c r="G303" s="1" t="s">
        <v>11268</v>
      </c>
      <c r="H303" s="1">
        <f>+Temporalidad[[#This Row],[ID]]</f>
        <v>292</v>
      </c>
    </row>
    <row r="304" spans="1:8" hidden="1" x14ac:dyDescent="0.25">
      <c r="A304">
        <v>293</v>
      </c>
      <c r="B304" s="21" t="s">
        <v>11269</v>
      </c>
      <c r="C304" s="1" t="s">
        <v>8340</v>
      </c>
      <c r="D304" s="1" t="s">
        <v>8341</v>
      </c>
      <c r="E304" s="2">
        <v>39904</v>
      </c>
      <c r="F304" s="2">
        <v>39933</v>
      </c>
      <c r="G304" s="1" t="s">
        <v>11270</v>
      </c>
      <c r="H304" s="1">
        <f>+Temporalidad[[#This Row],[ID]]</f>
        <v>293</v>
      </c>
    </row>
    <row r="305" spans="1:8" hidden="1" x14ac:dyDescent="0.25">
      <c r="A305">
        <v>294</v>
      </c>
      <c r="B305" s="21" t="s">
        <v>11271</v>
      </c>
      <c r="C305" s="1" t="s">
        <v>8340</v>
      </c>
      <c r="D305" s="1" t="s">
        <v>8341</v>
      </c>
      <c r="E305" s="2">
        <v>39934</v>
      </c>
      <c r="F305" s="2">
        <v>39964</v>
      </c>
      <c r="G305" s="1" t="s">
        <v>11272</v>
      </c>
      <c r="H305" s="1">
        <f>+Temporalidad[[#This Row],[ID]]</f>
        <v>294</v>
      </c>
    </row>
    <row r="306" spans="1:8" hidden="1" x14ac:dyDescent="0.25">
      <c r="A306">
        <v>295</v>
      </c>
      <c r="B306" s="21" t="s">
        <v>11273</v>
      </c>
      <c r="C306" s="1" t="s">
        <v>8340</v>
      </c>
      <c r="D306" s="1" t="s">
        <v>8341</v>
      </c>
      <c r="E306" s="2">
        <v>39965</v>
      </c>
      <c r="F306" s="2">
        <v>39994</v>
      </c>
      <c r="G306" s="1" t="s">
        <v>11274</v>
      </c>
      <c r="H306" s="1">
        <f>+Temporalidad[[#This Row],[ID]]</f>
        <v>295</v>
      </c>
    </row>
    <row r="307" spans="1:8" hidden="1" x14ac:dyDescent="0.25">
      <c r="A307">
        <v>296</v>
      </c>
      <c r="B307" s="21" t="s">
        <v>11275</v>
      </c>
      <c r="C307" s="1" t="s">
        <v>8340</v>
      </c>
      <c r="D307" s="1" t="s">
        <v>8341</v>
      </c>
      <c r="E307" s="2">
        <v>39995</v>
      </c>
      <c r="F307" s="2">
        <v>40025</v>
      </c>
      <c r="G307" s="1" t="s">
        <v>11276</v>
      </c>
      <c r="H307" s="1">
        <f>+Temporalidad[[#This Row],[ID]]</f>
        <v>296</v>
      </c>
    </row>
    <row r="308" spans="1:8" hidden="1" x14ac:dyDescent="0.25">
      <c r="A308">
        <v>297</v>
      </c>
      <c r="B308" s="21" t="s">
        <v>11277</v>
      </c>
      <c r="C308" s="1" t="s">
        <v>8340</v>
      </c>
      <c r="D308" s="1" t="s">
        <v>8341</v>
      </c>
      <c r="E308" s="2">
        <v>40026</v>
      </c>
      <c r="F308" s="2">
        <v>40056</v>
      </c>
      <c r="G308" s="1" t="s">
        <v>11278</v>
      </c>
      <c r="H308" s="1">
        <f>+Temporalidad[[#This Row],[ID]]</f>
        <v>297</v>
      </c>
    </row>
    <row r="309" spans="1:8" hidden="1" x14ac:dyDescent="0.25">
      <c r="A309">
        <v>298</v>
      </c>
      <c r="B309" s="21" t="s">
        <v>11279</v>
      </c>
      <c r="C309" s="1" t="s">
        <v>8340</v>
      </c>
      <c r="D309" s="1" t="s">
        <v>8341</v>
      </c>
      <c r="E309" s="2">
        <v>40057</v>
      </c>
      <c r="F309" s="2">
        <v>40086</v>
      </c>
      <c r="G309" s="1" t="s">
        <v>11280</v>
      </c>
      <c r="H309" s="1">
        <f>+Temporalidad[[#This Row],[ID]]</f>
        <v>298</v>
      </c>
    </row>
    <row r="310" spans="1:8" hidden="1" x14ac:dyDescent="0.25">
      <c r="A310">
        <v>299</v>
      </c>
      <c r="B310" s="21" t="s">
        <v>11281</v>
      </c>
      <c r="C310" s="1" t="s">
        <v>8340</v>
      </c>
      <c r="D310" s="1" t="s">
        <v>8341</v>
      </c>
      <c r="E310" s="2">
        <v>40087</v>
      </c>
      <c r="F310" s="2">
        <v>40117</v>
      </c>
      <c r="G310" s="1" t="s">
        <v>11282</v>
      </c>
      <c r="H310" s="1">
        <f>+Temporalidad[[#This Row],[ID]]</f>
        <v>299</v>
      </c>
    </row>
    <row r="311" spans="1:8" hidden="1" x14ac:dyDescent="0.25">
      <c r="A311">
        <v>300</v>
      </c>
      <c r="B311" s="21" t="s">
        <v>11283</v>
      </c>
      <c r="C311" s="1" t="s">
        <v>8340</v>
      </c>
      <c r="D311" s="1" t="s">
        <v>8341</v>
      </c>
      <c r="E311" s="2">
        <v>40118</v>
      </c>
      <c r="F311" s="2">
        <v>40147</v>
      </c>
      <c r="G311" s="1" t="s">
        <v>11284</v>
      </c>
      <c r="H311" s="1">
        <f>+Temporalidad[[#This Row],[ID]]</f>
        <v>300</v>
      </c>
    </row>
    <row r="312" spans="1:8" hidden="1" x14ac:dyDescent="0.25">
      <c r="A312">
        <v>301</v>
      </c>
      <c r="B312" s="21" t="s">
        <v>11285</v>
      </c>
      <c r="C312" s="1" t="s">
        <v>8340</v>
      </c>
      <c r="D312" s="1" t="s">
        <v>8341</v>
      </c>
      <c r="E312" s="2">
        <v>40148</v>
      </c>
      <c r="F312" s="2">
        <v>40178</v>
      </c>
      <c r="G312" s="1" t="s">
        <v>11286</v>
      </c>
      <c r="H312" s="1">
        <f>+Temporalidad[[#This Row],[ID]]</f>
        <v>301</v>
      </c>
    </row>
    <row r="313" spans="1:8" hidden="1" x14ac:dyDescent="0.25">
      <c r="A313">
        <v>302</v>
      </c>
      <c r="B313" s="21" t="s">
        <v>11287</v>
      </c>
      <c r="C313" s="1" t="s">
        <v>8340</v>
      </c>
      <c r="D313" s="1" t="s">
        <v>8341</v>
      </c>
      <c r="E313" s="2">
        <v>40179</v>
      </c>
      <c r="F313" s="2">
        <v>40209</v>
      </c>
      <c r="G313" s="1" t="s">
        <v>11288</v>
      </c>
      <c r="H313" s="1">
        <f>+Temporalidad[[#This Row],[ID]]</f>
        <v>302</v>
      </c>
    </row>
    <row r="314" spans="1:8" hidden="1" x14ac:dyDescent="0.25">
      <c r="A314">
        <v>303</v>
      </c>
      <c r="B314" s="21" t="s">
        <v>11289</v>
      </c>
      <c r="C314" s="1" t="s">
        <v>8340</v>
      </c>
      <c r="D314" s="1" t="s">
        <v>8341</v>
      </c>
      <c r="E314" s="2">
        <v>40210</v>
      </c>
      <c r="F314" s="2">
        <v>40237</v>
      </c>
      <c r="G314" s="1" t="s">
        <v>11290</v>
      </c>
      <c r="H314" s="1">
        <f>+Temporalidad[[#This Row],[ID]]</f>
        <v>303</v>
      </c>
    </row>
    <row r="315" spans="1:8" hidden="1" x14ac:dyDescent="0.25">
      <c r="A315">
        <v>304</v>
      </c>
      <c r="B315" s="21" t="s">
        <v>11291</v>
      </c>
      <c r="C315" s="1" t="s">
        <v>8340</v>
      </c>
      <c r="D315" s="1" t="s">
        <v>8341</v>
      </c>
      <c r="E315" s="2">
        <v>40238</v>
      </c>
      <c r="F315" s="2">
        <v>40268</v>
      </c>
      <c r="G315" s="1" t="s">
        <v>11292</v>
      </c>
      <c r="H315" s="1">
        <f>+Temporalidad[[#This Row],[ID]]</f>
        <v>304</v>
      </c>
    </row>
    <row r="316" spans="1:8" hidden="1" x14ac:dyDescent="0.25">
      <c r="A316">
        <v>305</v>
      </c>
      <c r="B316" s="21" t="s">
        <v>11293</v>
      </c>
      <c r="C316" s="1" t="s">
        <v>8340</v>
      </c>
      <c r="D316" s="1" t="s">
        <v>8341</v>
      </c>
      <c r="E316" s="2">
        <v>40269</v>
      </c>
      <c r="F316" s="2">
        <v>40298</v>
      </c>
      <c r="G316" s="1" t="s">
        <v>11294</v>
      </c>
      <c r="H316" s="1">
        <f>+Temporalidad[[#This Row],[ID]]</f>
        <v>305</v>
      </c>
    </row>
    <row r="317" spans="1:8" hidden="1" x14ac:dyDescent="0.25">
      <c r="A317">
        <v>306</v>
      </c>
      <c r="B317" s="21" t="s">
        <v>11295</v>
      </c>
      <c r="C317" s="1" t="s">
        <v>8340</v>
      </c>
      <c r="D317" s="1" t="s">
        <v>8341</v>
      </c>
      <c r="E317" s="2">
        <v>40299</v>
      </c>
      <c r="F317" s="2">
        <v>40329</v>
      </c>
      <c r="G317" s="1" t="s">
        <v>11296</v>
      </c>
      <c r="H317" s="1">
        <f>+Temporalidad[[#This Row],[ID]]</f>
        <v>306</v>
      </c>
    </row>
    <row r="318" spans="1:8" hidden="1" x14ac:dyDescent="0.25">
      <c r="A318">
        <v>307</v>
      </c>
      <c r="B318" s="21" t="s">
        <v>11297</v>
      </c>
      <c r="C318" s="1" t="s">
        <v>8340</v>
      </c>
      <c r="D318" s="1" t="s">
        <v>8341</v>
      </c>
      <c r="E318" s="2">
        <v>40330</v>
      </c>
      <c r="F318" s="2">
        <v>40359</v>
      </c>
      <c r="G318" s="1" t="s">
        <v>11298</v>
      </c>
      <c r="H318" s="1">
        <f>+Temporalidad[[#This Row],[ID]]</f>
        <v>307</v>
      </c>
    </row>
    <row r="319" spans="1:8" hidden="1" x14ac:dyDescent="0.25">
      <c r="A319">
        <v>308</v>
      </c>
      <c r="B319" s="21" t="s">
        <v>11299</v>
      </c>
      <c r="C319" s="1" t="s">
        <v>8340</v>
      </c>
      <c r="D319" s="1" t="s">
        <v>8341</v>
      </c>
      <c r="E319" s="2">
        <v>40360</v>
      </c>
      <c r="F319" s="2">
        <v>40390</v>
      </c>
      <c r="G319" s="1" t="s">
        <v>11300</v>
      </c>
      <c r="H319" s="1">
        <f>+Temporalidad[[#This Row],[ID]]</f>
        <v>308</v>
      </c>
    </row>
    <row r="320" spans="1:8" hidden="1" x14ac:dyDescent="0.25">
      <c r="A320">
        <v>309</v>
      </c>
      <c r="B320" s="21" t="s">
        <v>11301</v>
      </c>
      <c r="C320" s="1" t="s">
        <v>8340</v>
      </c>
      <c r="D320" s="1" t="s">
        <v>8341</v>
      </c>
      <c r="E320" s="2">
        <v>40391</v>
      </c>
      <c r="F320" s="2">
        <v>40421</v>
      </c>
      <c r="G320" s="1" t="s">
        <v>11302</v>
      </c>
      <c r="H320" s="1">
        <f>+Temporalidad[[#This Row],[ID]]</f>
        <v>309</v>
      </c>
    </row>
    <row r="321" spans="1:8" hidden="1" x14ac:dyDescent="0.25">
      <c r="A321">
        <v>310</v>
      </c>
      <c r="B321" s="21" t="s">
        <v>11303</v>
      </c>
      <c r="C321" s="1" t="s">
        <v>8340</v>
      </c>
      <c r="D321" s="1" t="s">
        <v>8341</v>
      </c>
      <c r="E321" s="2">
        <v>40422</v>
      </c>
      <c r="F321" s="2">
        <v>40451</v>
      </c>
      <c r="G321" s="1" t="s">
        <v>11304</v>
      </c>
      <c r="H321" s="1">
        <f>+Temporalidad[[#This Row],[ID]]</f>
        <v>310</v>
      </c>
    </row>
    <row r="322" spans="1:8" hidden="1" x14ac:dyDescent="0.25">
      <c r="A322">
        <v>311</v>
      </c>
      <c r="B322" s="21" t="s">
        <v>11305</v>
      </c>
      <c r="C322" s="1" t="s">
        <v>8340</v>
      </c>
      <c r="D322" s="1" t="s">
        <v>8341</v>
      </c>
      <c r="E322" s="2">
        <v>40452</v>
      </c>
      <c r="F322" s="2">
        <v>40482</v>
      </c>
      <c r="G322" s="1" t="s">
        <v>11306</v>
      </c>
      <c r="H322" s="1">
        <f>+Temporalidad[[#This Row],[ID]]</f>
        <v>311</v>
      </c>
    </row>
    <row r="323" spans="1:8" hidden="1" x14ac:dyDescent="0.25">
      <c r="A323">
        <v>312</v>
      </c>
      <c r="B323" s="21" t="s">
        <v>11307</v>
      </c>
      <c r="C323" s="1" t="s">
        <v>8340</v>
      </c>
      <c r="D323" s="1" t="s">
        <v>8341</v>
      </c>
      <c r="E323" s="2">
        <v>40483</v>
      </c>
      <c r="F323" s="2">
        <v>40512</v>
      </c>
      <c r="G323" s="1" t="s">
        <v>11308</v>
      </c>
      <c r="H323" s="1">
        <f>+Temporalidad[[#This Row],[ID]]</f>
        <v>312</v>
      </c>
    </row>
    <row r="324" spans="1:8" hidden="1" x14ac:dyDescent="0.25">
      <c r="A324">
        <v>313</v>
      </c>
      <c r="B324" s="21" t="s">
        <v>11309</v>
      </c>
      <c r="C324" s="1" t="s">
        <v>8340</v>
      </c>
      <c r="D324" s="1" t="s">
        <v>8341</v>
      </c>
      <c r="E324" s="2">
        <v>40513</v>
      </c>
      <c r="F324" s="2">
        <v>40543</v>
      </c>
      <c r="G324" s="1" t="s">
        <v>11310</v>
      </c>
      <c r="H324" s="1">
        <f>+Temporalidad[[#This Row],[ID]]</f>
        <v>313</v>
      </c>
    </row>
    <row r="325" spans="1:8" hidden="1" x14ac:dyDescent="0.25">
      <c r="A325">
        <v>314</v>
      </c>
      <c r="B325" s="21" t="s">
        <v>11311</v>
      </c>
      <c r="C325" s="1" t="s">
        <v>8340</v>
      </c>
      <c r="D325" s="1" t="s">
        <v>8341</v>
      </c>
      <c r="E325" s="2">
        <v>40544</v>
      </c>
      <c r="F325" s="2">
        <v>40574</v>
      </c>
      <c r="G325" s="1" t="s">
        <v>11312</v>
      </c>
      <c r="H325" s="1">
        <f>+Temporalidad[[#This Row],[ID]]</f>
        <v>314</v>
      </c>
    </row>
    <row r="326" spans="1:8" hidden="1" x14ac:dyDescent="0.25">
      <c r="A326">
        <v>315</v>
      </c>
      <c r="B326" s="21" t="s">
        <v>11313</v>
      </c>
      <c r="C326" s="1" t="s">
        <v>8340</v>
      </c>
      <c r="D326" s="1" t="s">
        <v>8341</v>
      </c>
      <c r="E326" s="2">
        <v>40575</v>
      </c>
      <c r="F326" s="2">
        <v>40602</v>
      </c>
      <c r="G326" s="1" t="s">
        <v>11314</v>
      </c>
      <c r="H326" s="1">
        <f>+Temporalidad[[#This Row],[ID]]</f>
        <v>315</v>
      </c>
    </row>
    <row r="327" spans="1:8" hidden="1" x14ac:dyDescent="0.25">
      <c r="A327">
        <v>316</v>
      </c>
      <c r="B327" s="21" t="s">
        <v>11315</v>
      </c>
      <c r="C327" s="1" t="s">
        <v>8340</v>
      </c>
      <c r="D327" s="1" t="s">
        <v>8341</v>
      </c>
      <c r="E327" s="2">
        <v>40603</v>
      </c>
      <c r="F327" s="2">
        <v>40633</v>
      </c>
      <c r="G327" s="1" t="s">
        <v>11316</v>
      </c>
      <c r="H327" s="1">
        <f>+Temporalidad[[#This Row],[ID]]</f>
        <v>316</v>
      </c>
    </row>
    <row r="328" spans="1:8" hidden="1" x14ac:dyDescent="0.25">
      <c r="A328">
        <v>317</v>
      </c>
      <c r="B328" s="21" t="s">
        <v>11317</v>
      </c>
      <c r="C328" s="1" t="s">
        <v>8340</v>
      </c>
      <c r="D328" s="1" t="s">
        <v>8341</v>
      </c>
      <c r="E328" s="2">
        <v>40634</v>
      </c>
      <c r="F328" s="2">
        <v>40663</v>
      </c>
      <c r="G328" s="1" t="s">
        <v>11318</v>
      </c>
      <c r="H328" s="1">
        <f>+Temporalidad[[#This Row],[ID]]</f>
        <v>317</v>
      </c>
    </row>
    <row r="329" spans="1:8" hidden="1" x14ac:dyDescent="0.25">
      <c r="A329">
        <v>318</v>
      </c>
      <c r="B329" s="21" t="s">
        <v>11319</v>
      </c>
      <c r="C329" s="1" t="s">
        <v>8340</v>
      </c>
      <c r="D329" s="1" t="s">
        <v>8341</v>
      </c>
      <c r="E329" s="2">
        <v>40664</v>
      </c>
      <c r="F329" s="2">
        <v>40694</v>
      </c>
      <c r="G329" s="1" t="s">
        <v>11320</v>
      </c>
      <c r="H329" s="1">
        <f>+Temporalidad[[#This Row],[ID]]</f>
        <v>318</v>
      </c>
    </row>
    <row r="330" spans="1:8" hidden="1" x14ac:dyDescent="0.25">
      <c r="A330">
        <v>319</v>
      </c>
      <c r="B330" s="21" t="s">
        <v>11321</v>
      </c>
      <c r="C330" s="1" t="s">
        <v>8340</v>
      </c>
      <c r="D330" s="1" t="s">
        <v>8341</v>
      </c>
      <c r="E330" s="2">
        <v>40695</v>
      </c>
      <c r="F330" s="2">
        <v>40724</v>
      </c>
      <c r="G330" s="1" t="s">
        <v>11322</v>
      </c>
      <c r="H330" s="1">
        <f>+Temporalidad[[#This Row],[ID]]</f>
        <v>319</v>
      </c>
    </row>
    <row r="331" spans="1:8" hidden="1" x14ac:dyDescent="0.25">
      <c r="A331">
        <v>320</v>
      </c>
      <c r="B331" s="21" t="s">
        <v>11323</v>
      </c>
      <c r="C331" s="1" t="s">
        <v>8340</v>
      </c>
      <c r="D331" s="1" t="s">
        <v>8341</v>
      </c>
      <c r="E331" s="2">
        <v>40725</v>
      </c>
      <c r="F331" s="2">
        <v>40755</v>
      </c>
      <c r="G331" s="1" t="s">
        <v>11324</v>
      </c>
      <c r="H331" s="1">
        <f>+Temporalidad[[#This Row],[ID]]</f>
        <v>320</v>
      </c>
    </row>
    <row r="332" spans="1:8" hidden="1" x14ac:dyDescent="0.25">
      <c r="A332">
        <v>321</v>
      </c>
      <c r="B332" s="21" t="s">
        <v>11325</v>
      </c>
      <c r="C332" s="1" t="s">
        <v>8340</v>
      </c>
      <c r="D332" s="1" t="s">
        <v>8341</v>
      </c>
      <c r="E332" s="2">
        <v>40756</v>
      </c>
      <c r="F332" s="2">
        <v>40786</v>
      </c>
      <c r="G332" s="1" t="s">
        <v>11326</v>
      </c>
      <c r="H332" s="1">
        <f>+Temporalidad[[#This Row],[ID]]</f>
        <v>321</v>
      </c>
    </row>
    <row r="333" spans="1:8" hidden="1" x14ac:dyDescent="0.25">
      <c r="A333">
        <v>322</v>
      </c>
      <c r="B333" s="21" t="s">
        <v>11327</v>
      </c>
      <c r="C333" s="1" t="s">
        <v>8340</v>
      </c>
      <c r="D333" s="1" t="s">
        <v>8341</v>
      </c>
      <c r="E333" s="2">
        <v>40787</v>
      </c>
      <c r="F333" s="2">
        <v>40816</v>
      </c>
      <c r="G333" s="1" t="s">
        <v>11328</v>
      </c>
      <c r="H333" s="1">
        <f>+Temporalidad[[#This Row],[ID]]</f>
        <v>322</v>
      </c>
    </row>
    <row r="334" spans="1:8" hidden="1" x14ac:dyDescent="0.25">
      <c r="A334">
        <v>323</v>
      </c>
      <c r="B334" s="21" t="s">
        <v>11329</v>
      </c>
      <c r="C334" s="1" t="s">
        <v>8340</v>
      </c>
      <c r="D334" s="1" t="s">
        <v>8341</v>
      </c>
      <c r="E334" s="2">
        <v>40817</v>
      </c>
      <c r="F334" s="2">
        <v>40847</v>
      </c>
      <c r="G334" s="1" t="s">
        <v>11330</v>
      </c>
      <c r="H334" s="1">
        <f>+Temporalidad[[#This Row],[ID]]</f>
        <v>323</v>
      </c>
    </row>
    <row r="335" spans="1:8" hidden="1" x14ac:dyDescent="0.25">
      <c r="A335">
        <v>324</v>
      </c>
      <c r="B335" s="21" t="s">
        <v>11331</v>
      </c>
      <c r="C335" s="1" t="s">
        <v>8340</v>
      </c>
      <c r="D335" s="1" t="s">
        <v>8341</v>
      </c>
      <c r="E335" s="2">
        <v>40848</v>
      </c>
      <c r="F335" s="2">
        <v>40877</v>
      </c>
      <c r="G335" s="1" t="s">
        <v>11332</v>
      </c>
      <c r="H335" s="1">
        <f>+Temporalidad[[#This Row],[ID]]</f>
        <v>324</v>
      </c>
    </row>
    <row r="336" spans="1:8" hidden="1" x14ac:dyDescent="0.25">
      <c r="A336">
        <v>325</v>
      </c>
      <c r="B336" s="21" t="s">
        <v>11333</v>
      </c>
      <c r="C336" s="1" t="s">
        <v>8340</v>
      </c>
      <c r="D336" s="1" t="s">
        <v>8341</v>
      </c>
      <c r="E336" s="2">
        <v>40878</v>
      </c>
      <c r="F336" s="2">
        <v>40908</v>
      </c>
      <c r="G336" s="1" t="s">
        <v>11334</v>
      </c>
      <c r="H336" s="1">
        <f>+Temporalidad[[#This Row],[ID]]</f>
        <v>325</v>
      </c>
    </row>
    <row r="337" spans="1:8" hidden="1" x14ac:dyDescent="0.25">
      <c r="A337">
        <v>326</v>
      </c>
      <c r="B337" s="21" t="s">
        <v>11335</v>
      </c>
      <c r="C337" s="1" t="s">
        <v>8340</v>
      </c>
      <c r="D337" s="1" t="s">
        <v>8341</v>
      </c>
      <c r="E337" s="2">
        <v>40909</v>
      </c>
      <c r="F337" s="2">
        <v>40939</v>
      </c>
      <c r="G337" s="1" t="s">
        <v>11336</v>
      </c>
      <c r="H337" s="1">
        <f>+Temporalidad[[#This Row],[ID]]</f>
        <v>326</v>
      </c>
    </row>
    <row r="338" spans="1:8" hidden="1" x14ac:dyDescent="0.25">
      <c r="A338">
        <v>327</v>
      </c>
      <c r="B338" s="21" t="s">
        <v>11337</v>
      </c>
      <c r="C338" s="1" t="s">
        <v>8340</v>
      </c>
      <c r="D338" s="1" t="s">
        <v>8341</v>
      </c>
      <c r="E338" s="2">
        <v>40940</v>
      </c>
      <c r="F338" s="2">
        <v>40967</v>
      </c>
      <c r="G338" s="1" t="s">
        <v>11338</v>
      </c>
      <c r="H338" s="1">
        <f>+Temporalidad[[#This Row],[ID]]</f>
        <v>327</v>
      </c>
    </row>
    <row r="339" spans="1:8" hidden="1" x14ac:dyDescent="0.25">
      <c r="A339">
        <v>328</v>
      </c>
      <c r="B339" s="21" t="s">
        <v>11339</v>
      </c>
      <c r="C339" s="1" t="s">
        <v>8340</v>
      </c>
      <c r="D339" s="1" t="s">
        <v>8341</v>
      </c>
      <c r="E339" s="2">
        <v>40969</v>
      </c>
      <c r="F339" s="2">
        <v>40999</v>
      </c>
      <c r="G339" s="1" t="s">
        <v>11340</v>
      </c>
      <c r="H339" s="1">
        <f>+Temporalidad[[#This Row],[ID]]</f>
        <v>328</v>
      </c>
    </row>
    <row r="340" spans="1:8" hidden="1" x14ac:dyDescent="0.25">
      <c r="A340">
        <v>329</v>
      </c>
      <c r="B340" s="21" t="s">
        <v>11341</v>
      </c>
      <c r="C340" s="1" t="s">
        <v>8340</v>
      </c>
      <c r="D340" s="1" t="s">
        <v>8341</v>
      </c>
      <c r="E340" s="2">
        <v>41000</v>
      </c>
      <c r="F340" s="2">
        <v>41029</v>
      </c>
      <c r="G340" s="1" t="s">
        <v>11342</v>
      </c>
      <c r="H340" s="1">
        <f>+Temporalidad[[#This Row],[ID]]</f>
        <v>329</v>
      </c>
    </row>
    <row r="341" spans="1:8" hidden="1" x14ac:dyDescent="0.25">
      <c r="A341">
        <v>330</v>
      </c>
      <c r="B341" s="21" t="s">
        <v>11343</v>
      </c>
      <c r="C341" s="1" t="s">
        <v>8340</v>
      </c>
      <c r="D341" s="1" t="s">
        <v>8341</v>
      </c>
      <c r="E341" s="2">
        <v>41030</v>
      </c>
      <c r="F341" s="2">
        <v>41060</v>
      </c>
      <c r="G341" s="1" t="s">
        <v>11344</v>
      </c>
      <c r="H341" s="1">
        <f>+Temporalidad[[#This Row],[ID]]</f>
        <v>330</v>
      </c>
    </row>
    <row r="342" spans="1:8" hidden="1" x14ac:dyDescent="0.25">
      <c r="A342">
        <v>331</v>
      </c>
      <c r="B342" s="21" t="s">
        <v>11345</v>
      </c>
      <c r="C342" s="1" t="s">
        <v>8340</v>
      </c>
      <c r="D342" s="1" t="s">
        <v>8341</v>
      </c>
      <c r="E342" s="2">
        <v>41061</v>
      </c>
      <c r="F342" s="2">
        <v>41090</v>
      </c>
      <c r="G342" s="1" t="s">
        <v>11346</v>
      </c>
      <c r="H342" s="1">
        <f>+Temporalidad[[#This Row],[ID]]</f>
        <v>331</v>
      </c>
    </row>
    <row r="343" spans="1:8" hidden="1" x14ac:dyDescent="0.25">
      <c r="A343">
        <v>332</v>
      </c>
      <c r="B343" s="21" t="s">
        <v>11347</v>
      </c>
      <c r="C343" s="1" t="s">
        <v>8340</v>
      </c>
      <c r="D343" s="1" t="s">
        <v>8341</v>
      </c>
      <c r="E343" s="2">
        <v>41091</v>
      </c>
      <c r="F343" s="2">
        <v>41121</v>
      </c>
      <c r="G343" s="1" t="s">
        <v>11348</v>
      </c>
      <c r="H343" s="1">
        <f>+Temporalidad[[#This Row],[ID]]</f>
        <v>332</v>
      </c>
    </row>
    <row r="344" spans="1:8" hidden="1" x14ac:dyDescent="0.25">
      <c r="A344">
        <v>333</v>
      </c>
      <c r="B344" s="21" t="s">
        <v>11349</v>
      </c>
      <c r="C344" s="1" t="s">
        <v>8340</v>
      </c>
      <c r="D344" s="1" t="s">
        <v>8341</v>
      </c>
      <c r="E344" s="2">
        <v>41122</v>
      </c>
      <c r="F344" s="2">
        <v>41152</v>
      </c>
      <c r="G344" s="1" t="s">
        <v>11350</v>
      </c>
      <c r="H344" s="1">
        <f>+Temporalidad[[#This Row],[ID]]</f>
        <v>333</v>
      </c>
    </row>
    <row r="345" spans="1:8" hidden="1" x14ac:dyDescent="0.25">
      <c r="A345">
        <v>334</v>
      </c>
      <c r="B345" s="21" t="s">
        <v>11351</v>
      </c>
      <c r="C345" s="1" t="s">
        <v>8340</v>
      </c>
      <c r="D345" s="1" t="s">
        <v>8341</v>
      </c>
      <c r="E345" s="2">
        <v>41153</v>
      </c>
      <c r="F345" s="2">
        <v>41182</v>
      </c>
      <c r="G345" s="1" t="s">
        <v>11352</v>
      </c>
      <c r="H345" s="1">
        <f>+Temporalidad[[#This Row],[ID]]</f>
        <v>334</v>
      </c>
    </row>
    <row r="346" spans="1:8" hidden="1" x14ac:dyDescent="0.25">
      <c r="A346">
        <v>335</v>
      </c>
      <c r="B346" s="21" t="s">
        <v>11353</v>
      </c>
      <c r="C346" s="1" t="s">
        <v>8340</v>
      </c>
      <c r="D346" s="1" t="s">
        <v>8341</v>
      </c>
      <c r="E346" s="2">
        <v>41183</v>
      </c>
      <c r="F346" s="2">
        <v>41213</v>
      </c>
      <c r="G346" s="1" t="s">
        <v>11354</v>
      </c>
      <c r="H346" s="1">
        <f>+Temporalidad[[#This Row],[ID]]</f>
        <v>335</v>
      </c>
    </row>
    <row r="347" spans="1:8" hidden="1" x14ac:dyDescent="0.25">
      <c r="A347">
        <v>336</v>
      </c>
      <c r="B347" s="21" t="s">
        <v>11355</v>
      </c>
      <c r="C347" s="1" t="s">
        <v>8340</v>
      </c>
      <c r="D347" s="1" t="s">
        <v>8341</v>
      </c>
      <c r="E347" s="2">
        <v>41214</v>
      </c>
      <c r="F347" s="2">
        <v>41243</v>
      </c>
      <c r="G347" s="1" t="s">
        <v>11356</v>
      </c>
      <c r="H347" s="1">
        <f>+Temporalidad[[#This Row],[ID]]</f>
        <v>336</v>
      </c>
    </row>
    <row r="348" spans="1:8" hidden="1" x14ac:dyDescent="0.25">
      <c r="A348">
        <v>337</v>
      </c>
      <c r="B348" s="21" t="s">
        <v>11357</v>
      </c>
      <c r="C348" s="1" t="s">
        <v>8340</v>
      </c>
      <c r="D348" s="1" t="s">
        <v>8341</v>
      </c>
      <c r="E348" s="2">
        <v>41244</v>
      </c>
      <c r="F348" s="2">
        <v>41274</v>
      </c>
      <c r="G348" s="1" t="s">
        <v>11358</v>
      </c>
      <c r="H348" s="1">
        <f>+Temporalidad[[#This Row],[ID]]</f>
        <v>337</v>
      </c>
    </row>
    <row r="349" spans="1:8" hidden="1" x14ac:dyDescent="0.25">
      <c r="A349">
        <v>338</v>
      </c>
      <c r="B349" s="21" t="s">
        <v>11359</v>
      </c>
      <c r="C349" s="1" t="s">
        <v>8340</v>
      </c>
      <c r="D349" s="1" t="s">
        <v>8341</v>
      </c>
      <c r="E349" s="2">
        <v>41275</v>
      </c>
      <c r="F349" s="2">
        <v>41305</v>
      </c>
      <c r="G349" s="1" t="s">
        <v>11360</v>
      </c>
      <c r="H349" s="1">
        <f>+Temporalidad[[#This Row],[ID]]</f>
        <v>338</v>
      </c>
    </row>
    <row r="350" spans="1:8" hidden="1" x14ac:dyDescent="0.25">
      <c r="A350">
        <v>339</v>
      </c>
      <c r="B350" s="21" t="s">
        <v>11361</v>
      </c>
      <c r="C350" s="1" t="s">
        <v>8340</v>
      </c>
      <c r="D350" s="1" t="s">
        <v>8341</v>
      </c>
      <c r="E350" s="2">
        <v>41306</v>
      </c>
      <c r="F350" s="2">
        <v>41333</v>
      </c>
      <c r="G350" s="1" t="s">
        <v>11362</v>
      </c>
      <c r="H350" s="1">
        <f>+Temporalidad[[#This Row],[ID]]</f>
        <v>339</v>
      </c>
    </row>
    <row r="351" spans="1:8" hidden="1" x14ac:dyDescent="0.25">
      <c r="A351">
        <v>340</v>
      </c>
      <c r="B351" s="21" t="s">
        <v>11363</v>
      </c>
      <c r="C351" s="1" t="s">
        <v>8340</v>
      </c>
      <c r="D351" s="1" t="s">
        <v>8341</v>
      </c>
      <c r="E351" s="2">
        <v>41334</v>
      </c>
      <c r="F351" s="2">
        <v>41364</v>
      </c>
      <c r="G351" s="1" t="s">
        <v>11364</v>
      </c>
      <c r="H351" s="1">
        <f>+Temporalidad[[#This Row],[ID]]</f>
        <v>340</v>
      </c>
    </row>
    <row r="352" spans="1:8" hidden="1" x14ac:dyDescent="0.25">
      <c r="A352">
        <v>341</v>
      </c>
      <c r="B352" s="21" t="s">
        <v>11365</v>
      </c>
      <c r="C352" s="1" t="s">
        <v>8340</v>
      </c>
      <c r="D352" s="1" t="s">
        <v>8341</v>
      </c>
      <c r="E352" s="2">
        <v>41365</v>
      </c>
      <c r="F352" s="2">
        <v>41394</v>
      </c>
      <c r="G352" s="1" t="s">
        <v>11366</v>
      </c>
      <c r="H352" s="1">
        <f>+Temporalidad[[#This Row],[ID]]</f>
        <v>341</v>
      </c>
    </row>
    <row r="353" spans="1:8" hidden="1" x14ac:dyDescent="0.25">
      <c r="A353">
        <v>342</v>
      </c>
      <c r="B353" s="21" t="s">
        <v>11367</v>
      </c>
      <c r="C353" s="1" t="s">
        <v>8340</v>
      </c>
      <c r="D353" s="1" t="s">
        <v>8341</v>
      </c>
      <c r="E353" s="2">
        <v>41395</v>
      </c>
      <c r="F353" s="2">
        <v>41425</v>
      </c>
      <c r="G353" s="1" t="s">
        <v>11368</v>
      </c>
      <c r="H353" s="1">
        <f>+Temporalidad[[#This Row],[ID]]</f>
        <v>342</v>
      </c>
    </row>
    <row r="354" spans="1:8" hidden="1" x14ac:dyDescent="0.25">
      <c r="A354">
        <v>343</v>
      </c>
      <c r="B354" s="21" t="s">
        <v>11369</v>
      </c>
      <c r="C354" s="1" t="s">
        <v>8340</v>
      </c>
      <c r="D354" s="1" t="s">
        <v>8341</v>
      </c>
      <c r="E354" s="2">
        <v>41426</v>
      </c>
      <c r="F354" s="2">
        <v>41455</v>
      </c>
      <c r="G354" s="1" t="s">
        <v>11370</v>
      </c>
      <c r="H354" s="1">
        <f>+Temporalidad[[#This Row],[ID]]</f>
        <v>343</v>
      </c>
    </row>
    <row r="355" spans="1:8" hidden="1" x14ac:dyDescent="0.25">
      <c r="A355">
        <v>344</v>
      </c>
      <c r="B355" s="21" t="s">
        <v>11371</v>
      </c>
      <c r="C355" s="1" t="s">
        <v>8340</v>
      </c>
      <c r="D355" s="1" t="s">
        <v>8341</v>
      </c>
      <c r="E355" s="2">
        <v>41456</v>
      </c>
      <c r="F355" s="2">
        <v>41486</v>
      </c>
      <c r="G355" s="1" t="s">
        <v>11372</v>
      </c>
      <c r="H355" s="1">
        <f>+Temporalidad[[#This Row],[ID]]</f>
        <v>344</v>
      </c>
    </row>
    <row r="356" spans="1:8" hidden="1" x14ac:dyDescent="0.25">
      <c r="A356">
        <v>345</v>
      </c>
      <c r="B356" s="21" t="s">
        <v>11373</v>
      </c>
      <c r="C356" s="1" t="s">
        <v>8340</v>
      </c>
      <c r="D356" s="1" t="s">
        <v>8341</v>
      </c>
      <c r="E356" s="2">
        <v>41487</v>
      </c>
      <c r="F356" s="2">
        <v>41517</v>
      </c>
      <c r="G356" s="1" t="s">
        <v>11374</v>
      </c>
      <c r="H356" s="1">
        <f>+Temporalidad[[#This Row],[ID]]</f>
        <v>345</v>
      </c>
    </row>
    <row r="357" spans="1:8" hidden="1" x14ac:dyDescent="0.25">
      <c r="A357">
        <v>346</v>
      </c>
      <c r="B357" s="21" t="s">
        <v>11375</v>
      </c>
      <c r="C357" s="1" t="s">
        <v>8340</v>
      </c>
      <c r="D357" s="1" t="s">
        <v>8341</v>
      </c>
      <c r="E357" s="2">
        <v>41518</v>
      </c>
      <c r="F357" s="2">
        <v>41547</v>
      </c>
      <c r="G357" s="1" t="s">
        <v>11376</v>
      </c>
      <c r="H357" s="1">
        <f>+Temporalidad[[#This Row],[ID]]</f>
        <v>346</v>
      </c>
    </row>
    <row r="358" spans="1:8" hidden="1" x14ac:dyDescent="0.25">
      <c r="A358">
        <v>347</v>
      </c>
      <c r="B358" s="21" t="s">
        <v>11377</v>
      </c>
      <c r="C358" s="1" t="s">
        <v>8340</v>
      </c>
      <c r="D358" s="1" t="s">
        <v>8341</v>
      </c>
      <c r="E358" s="2">
        <v>41548</v>
      </c>
      <c r="F358" s="2">
        <v>41578</v>
      </c>
      <c r="G358" s="1" t="s">
        <v>11378</v>
      </c>
      <c r="H358" s="1">
        <f>+Temporalidad[[#This Row],[ID]]</f>
        <v>347</v>
      </c>
    </row>
    <row r="359" spans="1:8" hidden="1" x14ac:dyDescent="0.25">
      <c r="A359">
        <v>348</v>
      </c>
      <c r="B359" s="21" t="s">
        <v>11379</v>
      </c>
      <c r="C359" s="1" t="s">
        <v>8340</v>
      </c>
      <c r="D359" s="1" t="s">
        <v>8341</v>
      </c>
      <c r="E359" s="2">
        <v>41579</v>
      </c>
      <c r="F359" s="2">
        <v>41608</v>
      </c>
      <c r="G359" s="1" t="s">
        <v>11380</v>
      </c>
      <c r="H359" s="1">
        <f>+Temporalidad[[#This Row],[ID]]</f>
        <v>348</v>
      </c>
    </row>
    <row r="360" spans="1:8" hidden="1" x14ac:dyDescent="0.25">
      <c r="A360">
        <v>349</v>
      </c>
      <c r="B360" s="21" t="s">
        <v>11381</v>
      </c>
      <c r="C360" s="1" t="s">
        <v>8340</v>
      </c>
      <c r="D360" s="1" t="s">
        <v>8341</v>
      </c>
      <c r="E360" s="2">
        <v>41609</v>
      </c>
      <c r="F360" s="2">
        <v>41639</v>
      </c>
      <c r="G360" s="1" t="s">
        <v>11382</v>
      </c>
      <c r="H360" s="1">
        <f>+Temporalidad[[#This Row],[ID]]</f>
        <v>349</v>
      </c>
    </row>
    <row r="361" spans="1:8" hidden="1" x14ac:dyDescent="0.25">
      <c r="A361">
        <v>350</v>
      </c>
      <c r="B361" s="21" t="s">
        <v>11383</v>
      </c>
      <c r="C361" s="1" t="s">
        <v>8340</v>
      </c>
      <c r="D361" s="1" t="s">
        <v>8341</v>
      </c>
      <c r="E361" s="2">
        <v>41640</v>
      </c>
      <c r="F361" s="2">
        <v>41670</v>
      </c>
      <c r="G361" s="1" t="s">
        <v>11384</v>
      </c>
      <c r="H361" s="1">
        <f>+Temporalidad[[#This Row],[ID]]</f>
        <v>350</v>
      </c>
    </row>
    <row r="362" spans="1:8" hidden="1" x14ac:dyDescent="0.25">
      <c r="A362">
        <v>351</v>
      </c>
      <c r="B362" s="21" t="s">
        <v>11385</v>
      </c>
      <c r="C362" s="1" t="s">
        <v>8340</v>
      </c>
      <c r="D362" s="1" t="s">
        <v>8341</v>
      </c>
      <c r="E362" s="2">
        <v>41671</v>
      </c>
      <c r="F362" s="2">
        <v>41698</v>
      </c>
      <c r="G362" s="1" t="s">
        <v>11386</v>
      </c>
      <c r="H362" s="1">
        <f>+Temporalidad[[#This Row],[ID]]</f>
        <v>351</v>
      </c>
    </row>
    <row r="363" spans="1:8" hidden="1" x14ac:dyDescent="0.25">
      <c r="A363">
        <v>352</v>
      </c>
      <c r="B363" s="21" t="s">
        <v>11387</v>
      </c>
      <c r="C363" s="1" t="s">
        <v>8340</v>
      </c>
      <c r="D363" s="1" t="s">
        <v>8341</v>
      </c>
      <c r="E363" s="2">
        <v>41699</v>
      </c>
      <c r="F363" s="2">
        <v>41729</v>
      </c>
      <c r="G363" s="1" t="s">
        <v>11388</v>
      </c>
      <c r="H363" s="1">
        <f>+Temporalidad[[#This Row],[ID]]</f>
        <v>352</v>
      </c>
    </row>
    <row r="364" spans="1:8" hidden="1" x14ac:dyDescent="0.25">
      <c r="A364">
        <v>353</v>
      </c>
      <c r="B364" s="21" t="s">
        <v>11389</v>
      </c>
      <c r="C364" s="1" t="s">
        <v>8340</v>
      </c>
      <c r="D364" s="1" t="s">
        <v>8341</v>
      </c>
      <c r="E364" s="2">
        <v>41730</v>
      </c>
      <c r="F364" s="2">
        <v>41759</v>
      </c>
      <c r="G364" s="1" t="s">
        <v>11390</v>
      </c>
      <c r="H364" s="1">
        <f>+Temporalidad[[#This Row],[ID]]</f>
        <v>353</v>
      </c>
    </row>
    <row r="365" spans="1:8" hidden="1" x14ac:dyDescent="0.25">
      <c r="A365">
        <v>354</v>
      </c>
      <c r="B365" s="21" t="s">
        <v>11391</v>
      </c>
      <c r="C365" s="1" t="s">
        <v>8340</v>
      </c>
      <c r="D365" s="1" t="s">
        <v>8341</v>
      </c>
      <c r="E365" s="2">
        <v>41760</v>
      </c>
      <c r="F365" s="2">
        <v>41790</v>
      </c>
      <c r="G365" s="1" t="s">
        <v>11392</v>
      </c>
      <c r="H365" s="1">
        <f>+Temporalidad[[#This Row],[ID]]</f>
        <v>354</v>
      </c>
    </row>
    <row r="366" spans="1:8" hidden="1" x14ac:dyDescent="0.25">
      <c r="A366">
        <v>355</v>
      </c>
      <c r="B366" s="21" t="s">
        <v>11393</v>
      </c>
      <c r="C366" s="1" t="s">
        <v>8340</v>
      </c>
      <c r="D366" s="1" t="s">
        <v>8341</v>
      </c>
      <c r="E366" s="2">
        <v>41791</v>
      </c>
      <c r="F366" s="2">
        <v>41820</v>
      </c>
      <c r="G366" s="1" t="s">
        <v>11394</v>
      </c>
      <c r="H366" s="1">
        <f>+Temporalidad[[#This Row],[ID]]</f>
        <v>355</v>
      </c>
    </row>
    <row r="367" spans="1:8" hidden="1" x14ac:dyDescent="0.25">
      <c r="A367">
        <v>356</v>
      </c>
      <c r="B367" s="21" t="s">
        <v>11395</v>
      </c>
      <c r="C367" s="1" t="s">
        <v>8340</v>
      </c>
      <c r="D367" s="1" t="s">
        <v>8341</v>
      </c>
      <c r="E367" s="2">
        <v>41821</v>
      </c>
      <c r="F367" s="2">
        <v>41851</v>
      </c>
      <c r="G367" s="1" t="s">
        <v>11396</v>
      </c>
      <c r="H367" s="1">
        <f>+Temporalidad[[#This Row],[ID]]</f>
        <v>356</v>
      </c>
    </row>
    <row r="368" spans="1:8" hidden="1" x14ac:dyDescent="0.25">
      <c r="A368">
        <v>357</v>
      </c>
      <c r="B368" s="21" t="s">
        <v>11397</v>
      </c>
      <c r="C368" s="1" t="s">
        <v>8340</v>
      </c>
      <c r="D368" s="1" t="s">
        <v>8341</v>
      </c>
      <c r="E368" s="2">
        <v>41852</v>
      </c>
      <c r="F368" s="2">
        <v>41882</v>
      </c>
      <c r="G368" s="1" t="s">
        <v>11398</v>
      </c>
      <c r="H368" s="1">
        <f>+Temporalidad[[#This Row],[ID]]</f>
        <v>357</v>
      </c>
    </row>
    <row r="369" spans="1:8" hidden="1" x14ac:dyDescent="0.25">
      <c r="A369">
        <v>358</v>
      </c>
      <c r="B369" s="21" t="s">
        <v>11399</v>
      </c>
      <c r="C369" s="1" t="s">
        <v>8340</v>
      </c>
      <c r="D369" s="1" t="s">
        <v>8341</v>
      </c>
      <c r="E369" s="2">
        <v>41883</v>
      </c>
      <c r="F369" s="2">
        <v>41912</v>
      </c>
      <c r="G369" s="1" t="s">
        <v>11400</v>
      </c>
      <c r="H369" s="1">
        <f>+Temporalidad[[#This Row],[ID]]</f>
        <v>358</v>
      </c>
    </row>
    <row r="370" spans="1:8" hidden="1" x14ac:dyDescent="0.25">
      <c r="A370">
        <v>359</v>
      </c>
      <c r="B370" s="21" t="s">
        <v>11401</v>
      </c>
      <c r="C370" s="1" t="s">
        <v>8340</v>
      </c>
      <c r="D370" s="1" t="s">
        <v>8341</v>
      </c>
      <c r="E370" s="2">
        <v>41913</v>
      </c>
      <c r="F370" s="2">
        <v>41943</v>
      </c>
      <c r="G370" s="1" t="s">
        <v>11402</v>
      </c>
      <c r="H370" s="1">
        <f>+Temporalidad[[#This Row],[ID]]</f>
        <v>359</v>
      </c>
    </row>
    <row r="371" spans="1:8" hidden="1" x14ac:dyDescent="0.25">
      <c r="A371">
        <v>360</v>
      </c>
      <c r="B371" s="21" t="s">
        <v>11403</v>
      </c>
      <c r="C371" s="1" t="s">
        <v>8340</v>
      </c>
      <c r="D371" s="1" t="s">
        <v>8341</v>
      </c>
      <c r="E371" s="2">
        <v>41944</v>
      </c>
      <c r="F371" s="2">
        <v>41973</v>
      </c>
      <c r="G371" s="1" t="s">
        <v>11404</v>
      </c>
      <c r="H371" s="1">
        <f>+Temporalidad[[#This Row],[ID]]</f>
        <v>360</v>
      </c>
    </row>
    <row r="372" spans="1:8" hidden="1" x14ac:dyDescent="0.25">
      <c r="A372">
        <v>361</v>
      </c>
      <c r="B372" s="21" t="s">
        <v>11405</v>
      </c>
      <c r="C372" s="1" t="s">
        <v>8340</v>
      </c>
      <c r="D372" s="1" t="s">
        <v>8341</v>
      </c>
      <c r="E372" s="2">
        <v>41974</v>
      </c>
      <c r="F372" s="2">
        <v>42004</v>
      </c>
      <c r="G372" s="1" t="s">
        <v>11406</v>
      </c>
      <c r="H372" s="1">
        <f>+Temporalidad[[#This Row],[ID]]</f>
        <v>361</v>
      </c>
    </row>
    <row r="373" spans="1:8" hidden="1" x14ac:dyDescent="0.25">
      <c r="A373">
        <v>362</v>
      </c>
      <c r="B373" s="21" t="s">
        <v>11407</v>
      </c>
      <c r="C373" s="1" t="s">
        <v>8340</v>
      </c>
      <c r="D373" s="1" t="s">
        <v>8341</v>
      </c>
      <c r="E373" s="2">
        <v>42005</v>
      </c>
      <c r="F373" s="2">
        <v>42035</v>
      </c>
      <c r="G373" s="1" t="s">
        <v>11408</v>
      </c>
      <c r="H373" s="1">
        <f>+Temporalidad[[#This Row],[ID]]</f>
        <v>362</v>
      </c>
    </row>
    <row r="374" spans="1:8" hidden="1" x14ac:dyDescent="0.25">
      <c r="A374">
        <v>363</v>
      </c>
      <c r="B374" s="21" t="s">
        <v>11409</v>
      </c>
      <c r="C374" s="1" t="s">
        <v>8340</v>
      </c>
      <c r="D374" s="1" t="s">
        <v>8341</v>
      </c>
      <c r="E374" s="2">
        <v>42036</v>
      </c>
      <c r="F374" s="2">
        <v>42063</v>
      </c>
      <c r="G374" s="1" t="s">
        <v>11410</v>
      </c>
      <c r="H374" s="1">
        <f>+Temporalidad[[#This Row],[ID]]</f>
        <v>363</v>
      </c>
    </row>
    <row r="375" spans="1:8" hidden="1" x14ac:dyDescent="0.25">
      <c r="A375">
        <v>364</v>
      </c>
      <c r="B375" s="21" t="s">
        <v>11411</v>
      </c>
      <c r="C375" s="1" t="s">
        <v>8340</v>
      </c>
      <c r="D375" s="1" t="s">
        <v>8341</v>
      </c>
      <c r="E375" s="2">
        <v>42064</v>
      </c>
      <c r="F375" s="2">
        <v>42094</v>
      </c>
      <c r="G375" s="1" t="s">
        <v>11412</v>
      </c>
      <c r="H375" s="1">
        <f>+Temporalidad[[#This Row],[ID]]</f>
        <v>364</v>
      </c>
    </row>
    <row r="376" spans="1:8" hidden="1" x14ac:dyDescent="0.25">
      <c r="A376">
        <v>365</v>
      </c>
      <c r="B376" s="21" t="s">
        <v>11413</v>
      </c>
      <c r="C376" s="1" t="s">
        <v>8340</v>
      </c>
      <c r="D376" s="1" t="s">
        <v>8341</v>
      </c>
      <c r="E376" s="2">
        <v>42095</v>
      </c>
      <c r="F376" s="2">
        <v>42124</v>
      </c>
      <c r="G376" s="1" t="s">
        <v>11414</v>
      </c>
      <c r="H376" s="1">
        <f>+Temporalidad[[#This Row],[ID]]</f>
        <v>365</v>
      </c>
    </row>
    <row r="377" spans="1:8" hidden="1" x14ac:dyDescent="0.25">
      <c r="A377">
        <v>366</v>
      </c>
      <c r="B377" s="21" t="s">
        <v>11415</v>
      </c>
      <c r="C377" s="1" t="s">
        <v>8340</v>
      </c>
      <c r="D377" s="1" t="s">
        <v>8341</v>
      </c>
      <c r="E377" s="2">
        <v>42125</v>
      </c>
      <c r="F377" s="2">
        <v>42155</v>
      </c>
      <c r="G377" s="1" t="s">
        <v>11416</v>
      </c>
      <c r="H377" s="1">
        <f>+Temporalidad[[#This Row],[ID]]</f>
        <v>366</v>
      </c>
    </row>
    <row r="378" spans="1:8" hidden="1" x14ac:dyDescent="0.25">
      <c r="A378">
        <v>367</v>
      </c>
      <c r="B378" s="21" t="s">
        <v>11417</v>
      </c>
      <c r="C378" s="1" t="s">
        <v>8340</v>
      </c>
      <c r="D378" s="1" t="s">
        <v>8341</v>
      </c>
      <c r="E378" s="2">
        <v>42156</v>
      </c>
      <c r="F378" s="2">
        <v>42185</v>
      </c>
      <c r="G378" s="1" t="s">
        <v>11418</v>
      </c>
      <c r="H378" s="1">
        <f>+Temporalidad[[#This Row],[ID]]</f>
        <v>367</v>
      </c>
    </row>
    <row r="379" spans="1:8" hidden="1" x14ac:dyDescent="0.25">
      <c r="A379">
        <v>368</v>
      </c>
      <c r="B379" s="21" t="s">
        <v>11419</v>
      </c>
      <c r="C379" s="1" t="s">
        <v>8340</v>
      </c>
      <c r="D379" s="1" t="s">
        <v>8341</v>
      </c>
      <c r="E379" s="2">
        <v>42186</v>
      </c>
      <c r="F379" s="2">
        <v>42216</v>
      </c>
      <c r="G379" s="1" t="s">
        <v>11420</v>
      </c>
      <c r="H379" s="1">
        <f>+Temporalidad[[#This Row],[ID]]</f>
        <v>368</v>
      </c>
    </row>
    <row r="380" spans="1:8" hidden="1" x14ac:dyDescent="0.25">
      <c r="A380">
        <v>369</v>
      </c>
      <c r="B380" s="21" t="s">
        <v>11421</v>
      </c>
      <c r="C380" s="1" t="s">
        <v>8340</v>
      </c>
      <c r="D380" s="1" t="s">
        <v>8341</v>
      </c>
      <c r="E380" s="2">
        <v>42217</v>
      </c>
      <c r="F380" s="2">
        <v>42247</v>
      </c>
      <c r="G380" s="1" t="s">
        <v>11422</v>
      </c>
      <c r="H380" s="1">
        <f>+Temporalidad[[#This Row],[ID]]</f>
        <v>369</v>
      </c>
    </row>
    <row r="381" spans="1:8" hidden="1" x14ac:dyDescent="0.25">
      <c r="A381">
        <v>370</v>
      </c>
      <c r="B381" s="21" t="s">
        <v>11423</v>
      </c>
      <c r="C381" s="1" t="s">
        <v>8340</v>
      </c>
      <c r="D381" s="1" t="s">
        <v>8341</v>
      </c>
      <c r="E381" s="2">
        <v>42248</v>
      </c>
      <c r="F381" s="2">
        <v>42277</v>
      </c>
      <c r="G381" s="1" t="s">
        <v>11424</v>
      </c>
      <c r="H381" s="1">
        <f>+Temporalidad[[#This Row],[ID]]</f>
        <v>370</v>
      </c>
    </row>
    <row r="382" spans="1:8" hidden="1" x14ac:dyDescent="0.25">
      <c r="A382">
        <v>371</v>
      </c>
      <c r="B382" s="21" t="s">
        <v>11425</v>
      </c>
      <c r="C382" s="1" t="s">
        <v>8340</v>
      </c>
      <c r="D382" s="1" t="s">
        <v>8341</v>
      </c>
      <c r="E382" s="2">
        <v>42278</v>
      </c>
      <c r="F382" s="2">
        <v>42308</v>
      </c>
      <c r="G382" s="1" t="s">
        <v>11426</v>
      </c>
      <c r="H382" s="1">
        <f>+Temporalidad[[#This Row],[ID]]</f>
        <v>371</v>
      </c>
    </row>
    <row r="383" spans="1:8" hidden="1" x14ac:dyDescent="0.25">
      <c r="A383">
        <v>372</v>
      </c>
      <c r="B383" s="21" t="s">
        <v>11427</v>
      </c>
      <c r="C383" s="1" t="s">
        <v>8340</v>
      </c>
      <c r="D383" s="1" t="s">
        <v>8341</v>
      </c>
      <c r="E383" s="2">
        <v>42309</v>
      </c>
      <c r="F383" s="2">
        <v>42338</v>
      </c>
      <c r="G383" s="1" t="s">
        <v>11428</v>
      </c>
      <c r="H383" s="1">
        <f>+Temporalidad[[#This Row],[ID]]</f>
        <v>372</v>
      </c>
    </row>
    <row r="384" spans="1:8" hidden="1" x14ac:dyDescent="0.25">
      <c r="A384">
        <v>373</v>
      </c>
      <c r="B384" s="21" t="s">
        <v>11429</v>
      </c>
      <c r="C384" s="1" t="s">
        <v>8340</v>
      </c>
      <c r="D384" s="1" t="s">
        <v>8341</v>
      </c>
      <c r="E384" s="2">
        <v>42339</v>
      </c>
      <c r="F384" s="2">
        <v>42369</v>
      </c>
      <c r="G384" s="1" t="s">
        <v>11430</v>
      </c>
      <c r="H384" s="1">
        <f>+Temporalidad[[#This Row],[ID]]</f>
        <v>373</v>
      </c>
    </row>
    <row r="385" spans="1:8" hidden="1" x14ac:dyDescent="0.25">
      <c r="A385">
        <v>374</v>
      </c>
      <c r="B385" s="21" t="s">
        <v>11431</v>
      </c>
      <c r="C385" s="1" t="s">
        <v>8340</v>
      </c>
      <c r="D385" s="1" t="s">
        <v>8341</v>
      </c>
      <c r="E385" s="2">
        <v>42370</v>
      </c>
      <c r="F385" s="2">
        <v>42400</v>
      </c>
      <c r="G385" s="1" t="s">
        <v>11432</v>
      </c>
      <c r="H385" s="1">
        <f>+Temporalidad[[#This Row],[ID]]</f>
        <v>374</v>
      </c>
    </row>
    <row r="386" spans="1:8" hidden="1" x14ac:dyDescent="0.25">
      <c r="A386">
        <v>375</v>
      </c>
      <c r="B386" s="21" t="s">
        <v>11433</v>
      </c>
      <c r="C386" s="1" t="s">
        <v>8340</v>
      </c>
      <c r="D386" s="1" t="s">
        <v>8341</v>
      </c>
      <c r="E386" s="2">
        <v>42401</v>
      </c>
      <c r="F386" s="2">
        <v>42428</v>
      </c>
      <c r="G386" s="1" t="s">
        <v>11434</v>
      </c>
      <c r="H386" s="1">
        <f>+Temporalidad[[#This Row],[ID]]</f>
        <v>375</v>
      </c>
    </row>
    <row r="387" spans="1:8" hidden="1" x14ac:dyDescent="0.25">
      <c r="A387">
        <v>376</v>
      </c>
      <c r="B387" s="21" t="s">
        <v>11435</v>
      </c>
      <c r="C387" s="1" t="s">
        <v>8340</v>
      </c>
      <c r="D387" s="1" t="s">
        <v>8341</v>
      </c>
      <c r="E387" s="2">
        <v>42430</v>
      </c>
      <c r="F387" s="2">
        <v>42460</v>
      </c>
      <c r="G387" s="1" t="s">
        <v>11436</v>
      </c>
      <c r="H387" s="1">
        <f>+Temporalidad[[#This Row],[ID]]</f>
        <v>376</v>
      </c>
    </row>
    <row r="388" spans="1:8" hidden="1" x14ac:dyDescent="0.25">
      <c r="A388">
        <v>377</v>
      </c>
      <c r="B388" s="21" t="s">
        <v>11437</v>
      </c>
      <c r="C388" s="1" t="s">
        <v>8340</v>
      </c>
      <c r="D388" s="1" t="s">
        <v>8341</v>
      </c>
      <c r="E388" s="2">
        <v>42461</v>
      </c>
      <c r="F388" s="2">
        <v>42490</v>
      </c>
      <c r="G388" s="1" t="s">
        <v>11438</v>
      </c>
      <c r="H388" s="1">
        <f>+Temporalidad[[#This Row],[ID]]</f>
        <v>377</v>
      </c>
    </row>
    <row r="389" spans="1:8" hidden="1" x14ac:dyDescent="0.25">
      <c r="A389">
        <v>378</v>
      </c>
      <c r="B389" s="21" t="s">
        <v>11439</v>
      </c>
      <c r="C389" s="1" t="s">
        <v>8340</v>
      </c>
      <c r="D389" s="1" t="s">
        <v>8341</v>
      </c>
      <c r="E389" s="2">
        <v>42491</v>
      </c>
      <c r="F389" s="2">
        <v>42521</v>
      </c>
      <c r="G389" s="1" t="s">
        <v>11440</v>
      </c>
      <c r="H389" s="1">
        <f>+Temporalidad[[#This Row],[ID]]</f>
        <v>378</v>
      </c>
    </row>
    <row r="390" spans="1:8" hidden="1" x14ac:dyDescent="0.25">
      <c r="A390">
        <v>379</v>
      </c>
      <c r="B390" s="21" t="s">
        <v>11441</v>
      </c>
      <c r="C390" s="1" t="s">
        <v>8340</v>
      </c>
      <c r="D390" s="1" t="s">
        <v>8341</v>
      </c>
      <c r="E390" s="2">
        <v>42522</v>
      </c>
      <c r="F390" s="2">
        <v>42551</v>
      </c>
      <c r="G390" s="1" t="s">
        <v>11442</v>
      </c>
      <c r="H390" s="1">
        <f>+Temporalidad[[#This Row],[ID]]</f>
        <v>379</v>
      </c>
    </row>
    <row r="391" spans="1:8" hidden="1" x14ac:dyDescent="0.25">
      <c r="A391">
        <v>380</v>
      </c>
      <c r="B391" s="21" t="s">
        <v>11443</v>
      </c>
      <c r="C391" s="1" t="s">
        <v>8340</v>
      </c>
      <c r="D391" s="1" t="s">
        <v>8341</v>
      </c>
      <c r="E391" s="2">
        <v>42552</v>
      </c>
      <c r="F391" s="2">
        <v>42582</v>
      </c>
      <c r="G391" s="1" t="s">
        <v>11444</v>
      </c>
      <c r="H391" s="1">
        <f>+Temporalidad[[#This Row],[ID]]</f>
        <v>380</v>
      </c>
    </row>
    <row r="392" spans="1:8" hidden="1" x14ac:dyDescent="0.25">
      <c r="A392">
        <v>381</v>
      </c>
      <c r="B392" s="21" t="s">
        <v>11445</v>
      </c>
      <c r="C392" s="1" t="s">
        <v>8340</v>
      </c>
      <c r="D392" s="1" t="s">
        <v>8341</v>
      </c>
      <c r="E392" s="2">
        <v>42583</v>
      </c>
      <c r="F392" s="2">
        <v>42613</v>
      </c>
      <c r="G392" s="1" t="s">
        <v>11446</v>
      </c>
      <c r="H392" s="1">
        <f>+Temporalidad[[#This Row],[ID]]</f>
        <v>381</v>
      </c>
    </row>
    <row r="393" spans="1:8" hidden="1" x14ac:dyDescent="0.25">
      <c r="A393">
        <v>382</v>
      </c>
      <c r="B393" s="21" t="s">
        <v>11447</v>
      </c>
      <c r="C393" s="1" t="s">
        <v>8340</v>
      </c>
      <c r="D393" s="1" t="s">
        <v>8341</v>
      </c>
      <c r="E393" s="2">
        <v>42614</v>
      </c>
      <c r="F393" s="2">
        <v>42643</v>
      </c>
      <c r="G393" s="1" t="s">
        <v>11448</v>
      </c>
      <c r="H393" s="1">
        <f>+Temporalidad[[#This Row],[ID]]</f>
        <v>382</v>
      </c>
    </row>
    <row r="394" spans="1:8" hidden="1" x14ac:dyDescent="0.25">
      <c r="A394">
        <v>383</v>
      </c>
      <c r="B394" s="21" t="s">
        <v>11449</v>
      </c>
      <c r="C394" s="1" t="s">
        <v>8340</v>
      </c>
      <c r="D394" s="1" t="s">
        <v>8341</v>
      </c>
      <c r="E394" s="2">
        <v>42644</v>
      </c>
      <c r="F394" s="2">
        <v>42674</v>
      </c>
      <c r="G394" s="1" t="s">
        <v>11450</v>
      </c>
      <c r="H394" s="1">
        <f>+Temporalidad[[#This Row],[ID]]</f>
        <v>383</v>
      </c>
    </row>
    <row r="395" spans="1:8" hidden="1" x14ac:dyDescent="0.25">
      <c r="A395">
        <v>384</v>
      </c>
      <c r="B395" s="21" t="s">
        <v>11451</v>
      </c>
      <c r="C395" s="1" t="s">
        <v>8340</v>
      </c>
      <c r="D395" s="1" t="s">
        <v>8341</v>
      </c>
      <c r="E395" s="2">
        <v>42675</v>
      </c>
      <c r="F395" s="2">
        <v>42704</v>
      </c>
      <c r="G395" s="1" t="s">
        <v>11452</v>
      </c>
      <c r="H395" s="1">
        <f>+Temporalidad[[#This Row],[ID]]</f>
        <v>384</v>
      </c>
    </row>
    <row r="396" spans="1:8" hidden="1" x14ac:dyDescent="0.25">
      <c r="A396">
        <v>385</v>
      </c>
      <c r="B396" s="21" t="s">
        <v>11453</v>
      </c>
      <c r="C396" s="1" t="s">
        <v>8340</v>
      </c>
      <c r="D396" s="1" t="s">
        <v>8341</v>
      </c>
      <c r="E396" s="2">
        <v>42705</v>
      </c>
      <c r="F396" s="2">
        <v>42735</v>
      </c>
      <c r="G396" s="1" t="s">
        <v>11454</v>
      </c>
      <c r="H396" s="1">
        <f>+Temporalidad[[#This Row],[ID]]</f>
        <v>385</v>
      </c>
    </row>
    <row r="397" spans="1:8" hidden="1" x14ac:dyDescent="0.25">
      <c r="A397">
        <v>386</v>
      </c>
      <c r="B397" s="21" t="s">
        <v>11455</v>
      </c>
      <c r="C397" s="1" t="s">
        <v>8340</v>
      </c>
      <c r="D397" s="1" t="s">
        <v>8341</v>
      </c>
      <c r="E397" s="2">
        <v>42736</v>
      </c>
      <c r="F397" s="2">
        <v>42766</v>
      </c>
      <c r="G397" s="1" t="s">
        <v>11456</v>
      </c>
      <c r="H397" s="1">
        <f>+Temporalidad[[#This Row],[ID]]</f>
        <v>386</v>
      </c>
    </row>
    <row r="398" spans="1:8" hidden="1" x14ac:dyDescent="0.25">
      <c r="A398">
        <v>387</v>
      </c>
      <c r="B398" s="21" t="s">
        <v>11457</v>
      </c>
      <c r="C398" s="1" t="s">
        <v>8340</v>
      </c>
      <c r="D398" s="1" t="s">
        <v>8341</v>
      </c>
      <c r="E398" s="2">
        <v>42767</v>
      </c>
      <c r="F398" s="2">
        <v>42794</v>
      </c>
      <c r="G398" s="1" t="s">
        <v>11458</v>
      </c>
      <c r="H398" s="1">
        <f>+Temporalidad[[#This Row],[ID]]</f>
        <v>387</v>
      </c>
    </row>
    <row r="399" spans="1:8" hidden="1" x14ac:dyDescent="0.25">
      <c r="A399">
        <v>388</v>
      </c>
      <c r="B399" s="21" t="s">
        <v>11459</v>
      </c>
      <c r="C399" s="1" t="s">
        <v>8340</v>
      </c>
      <c r="D399" s="1" t="s">
        <v>8341</v>
      </c>
      <c r="E399" s="2">
        <v>42795</v>
      </c>
      <c r="F399" s="2">
        <v>42825</v>
      </c>
      <c r="G399" s="1" t="s">
        <v>11460</v>
      </c>
      <c r="H399" s="1">
        <f>+Temporalidad[[#This Row],[ID]]</f>
        <v>388</v>
      </c>
    </row>
    <row r="400" spans="1:8" hidden="1" x14ac:dyDescent="0.25">
      <c r="A400">
        <v>389</v>
      </c>
      <c r="B400" s="21" t="s">
        <v>11461</v>
      </c>
      <c r="C400" s="1" t="s">
        <v>8340</v>
      </c>
      <c r="D400" s="1" t="s">
        <v>8341</v>
      </c>
      <c r="E400" s="2">
        <v>42826</v>
      </c>
      <c r="F400" s="2">
        <v>42855</v>
      </c>
      <c r="G400" s="1" t="s">
        <v>11462</v>
      </c>
      <c r="H400" s="1">
        <f>+Temporalidad[[#This Row],[ID]]</f>
        <v>389</v>
      </c>
    </row>
    <row r="401" spans="1:8" hidden="1" x14ac:dyDescent="0.25">
      <c r="A401">
        <v>390</v>
      </c>
      <c r="B401" s="21" t="s">
        <v>11463</v>
      </c>
      <c r="C401" s="1" t="s">
        <v>8340</v>
      </c>
      <c r="D401" s="1" t="s">
        <v>8341</v>
      </c>
      <c r="E401" s="2">
        <v>42856</v>
      </c>
      <c r="F401" s="2">
        <v>42886</v>
      </c>
      <c r="G401" s="1" t="s">
        <v>11464</v>
      </c>
      <c r="H401" s="1">
        <f>+Temporalidad[[#This Row],[ID]]</f>
        <v>390</v>
      </c>
    </row>
    <row r="402" spans="1:8" hidden="1" x14ac:dyDescent="0.25">
      <c r="A402">
        <v>391</v>
      </c>
      <c r="B402" s="21" t="s">
        <v>11465</v>
      </c>
      <c r="C402" s="1" t="s">
        <v>8340</v>
      </c>
      <c r="D402" s="1" t="s">
        <v>8341</v>
      </c>
      <c r="E402" s="2">
        <v>42887</v>
      </c>
      <c r="F402" s="2">
        <v>42916</v>
      </c>
      <c r="G402" s="1" t="s">
        <v>11466</v>
      </c>
      <c r="H402" s="1">
        <f>+Temporalidad[[#This Row],[ID]]</f>
        <v>391</v>
      </c>
    </row>
    <row r="403" spans="1:8" hidden="1" x14ac:dyDescent="0.25">
      <c r="A403">
        <v>392</v>
      </c>
      <c r="B403" s="21" t="s">
        <v>11467</v>
      </c>
      <c r="C403" s="1" t="s">
        <v>8340</v>
      </c>
      <c r="D403" s="1" t="s">
        <v>8341</v>
      </c>
      <c r="E403" s="2">
        <v>42917</v>
      </c>
      <c r="F403" s="2">
        <v>42947</v>
      </c>
      <c r="G403" s="1" t="s">
        <v>11468</v>
      </c>
      <c r="H403" s="1">
        <f>+Temporalidad[[#This Row],[ID]]</f>
        <v>392</v>
      </c>
    </row>
    <row r="404" spans="1:8" hidden="1" x14ac:dyDescent="0.25">
      <c r="A404">
        <v>393</v>
      </c>
      <c r="B404" s="21" t="s">
        <v>11469</v>
      </c>
      <c r="C404" s="1" t="s">
        <v>8340</v>
      </c>
      <c r="D404" s="1" t="s">
        <v>8341</v>
      </c>
      <c r="E404" s="2">
        <v>42948</v>
      </c>
      <c r="F404" s="2">
        <v>42978</v>
      </c>
      <c r="G404" s="1" t="s">
        <v>11470</v>
      </c>
      <c r="H404" s="1">
        <f>+Temporalidad[[#This Row],[ID]]</f>
        <v>393</v>
      </c>
    </row>
    <row r="405" spans="1:8" hidden="1" x14ac:dyDescent="0.25">
      <c r="A405">
        <v>394</v>
      </c>
      <c r="B405" s="21" t="s">
        <v>11471</v>
      </c>
      <c r="C405" s="1" t="s">
        <v>8340</v>
      </c>
      <c r="D405" s="1" t="s">
        <v>8341</v>
      </c>
      <c r="E405" s="2">
        <v>42979</v>
      </c>
      <c r="F405" s="2">
        <v>43008</v>
      </c>
      <c r="G405" s="1" t="s">
        <v>11472</v>
      </c>
      <c r="H405" s="1">
        <f>+Temporalidad[[#This Row],[ID]]</f>
        <v>394</v>
      </c>
    </row>
    <row r="406" spans="1:8" hidden="1" x14ac:dyDescent="0.25">
      <c r="A406">
        <v>395</v>
      </c>
      <c r="B406" s="21" t="s">
        <v>11473</v>
      </c>
      <c r="C406" s="1" t="s">
        <v>8340</v>
      </c>
      <c r="D406" s="1" t="s">
        <v>8341</v>
      </c>
      <c r="E406" s="2">
        <v>43009</v>
      </c>
      <c r="F406" s="2">
        <v>43039</v>
      </c>
      <c r="G406" s="1" t="s">
        <v>11474</v>
      </c>
      <c r="H406" s="1">
        <f>+Temporalidad[[#This Row],[ID]]</f>
        <v>395</v>
      </c>
    </row>
    <row r="407" spans="1:8" hidden="1" x14ac:dyDescent="0.25">
      <c r="A407">
        <v>396</v>
      </c>
      <c r="B407" s="21" t="s">
        <v>11475</v>
      </c>
      <c r="C407" s="1" t="s">
        <v>8340</v>
      </c>
      <c r="D407" s="1" t="s">
        <v>8341</v>
      </c>
      <c r="E407" s="2">
        <v>43040</v>
      </c>
      <c r="F407" s="2">
        <v>43069</v>
      </c>
      <c r="G407" s="1" t="s">
        <v>11476</v>
      </c>
      <c r="H407" s="1">
        <f>+Temporalidad[[#This Row],[ID]]</f>
        <v>396</v>
      </c>
    </row>
    <row r="408" spans="1:8" hidden="1" x14ac:dyDescent="0.25">
      <c r="A408">
        <v>397</v>
      </c>
      <c r="B408" s="21" t="s">
        <v>11477</v>
      </c>
      <c r="C408" s="1" t="s">
        <v>8340</v>
      </c>
      <c r="D408" s="1" t="s">
        <v>8341</v>
      </c>
      <c r="E408" s="2">
        <v>43070</v>
      </c>
      <c r="F408" s="2">
        <v>43100</v>
      </c>
      <c r="G408" s="1" t="s">
        <v>11478</v>
      </c>
      <c r="H408" s="1">
        <f>+Temporalidad[[#This Row],[ID]]</f>
        <v>397</v>
      </c>
    </row>
    <row r="409" spans="1:8" hidden="1" x14ac:dyDescent="0.25">
      <c r="A409">
        <v>398</v>
      </c>
      <c r="B409" s="21" t="s">
        <v>11479</v>
      </c>
      <c r="C409" s="1" t="s">
        <v>8340</v>
      </c>
      <c r="D409" s="1" t="s">
        <v>8341</v>
      </c>
      <c r="E409" s="2">
        <v>43101</v>
      </c>
      <c r="F409" s="2">
        <v>43131</v>
      </c>
      <c r="G409" s="1" t="s">
        <v>11480</v>
      </c>
      <c r="H409" s="1">
        <f>+Temporalidad[[#This Row],[ID]]</f>
        <v>398</v>
      </c>
    </row>
    <row r="410" spans="1:8" hidden="1" x14ac:dyDescent="0.25">
      <c r="A410">
        <v>399</v>
      </c>
      <c r="B410" s="21" t="s">
        <v>11481</v>
      </c>
      <c r="C410" s="1" t="s">
        <v>8340</v>
      </c>
      <c r="D410" s="1" t="s">
        <v>8341</v>
      </c>
      <c r="E410" s="2">
        <v>43132</v>
      </c>
      <c r="F410" s="2">
        <v>43159</v>
      </c>
      <c r="G410" s="1" t="s">
        <v>11482</v>
      </c>
      <c r="H410" s="1">
        <f>+Temporalidad[[#This Row],[ID]]</f>
        <v>399</v>
      </c>
    </row>
    <row r="411" spans="1:8" hidden="1" x14ac:dyDescent="0.25">
      <c r="A411">
        <v>400</v>
      </c>
      <c r="B411" s="21" t="s">
        <v>11483</v>
      </c>
      <c r="C411" s="1" t="s">
        <v>8340</v>
      </c>
      <c r="D411" s="1" t="s">
        <v>8341</v>
      </c>
      <c r="E411" s="2">
        <v>43160</v>
      </c>
      <c r="F411" s="2">
        <v>43190</v>
      </c>
      <c r="G411" s="1" t="s">
        <v>11484</v>
      </c>
      <c r="H411" s="1">
        <f>+Temporalidad[[#This Row],[ID]]</f>
        <v>400</v>
      </c>
    </row>
    <row r="412" spans="1:8" hidden="1" x14ac:dyDescent="0.25">
      <c r="A412">
        <v>401</v>
      </c>
      <c r="B412" s="21" t="s">
        <v>11485</v>
      </c>
      <c r="C412" s="1" t="s">
        <v>8340</v>
      </c>
      <c r="D412" s="1" t="s">
        <v>8341</v>
      </c>
      <c r="E412" s="2">
        <v>43191</v>
      </c>
      <c r="F412" s="2">
        <v>43220</v>
      </c>
      <c r="G412" s="1" t="s">
        <v>11486</v>
      </c>
      <c r="H412" s="1">
        <f>+Temporalidad[[#This Row],[ID]]</f>
        <v>401</v>
      </c>
    </row>
    <row r="413" spans="1:8" hidden="1" x14ac:dyDescent="0.25">
      <c r="A413">
        <v>402</v>
      </c>
      <c r="B413" s="21" t="s">
        <v>11487</v>
      </c>
      <c r="C413" s="1" t="s">
        <v>8340</v>
      </c>
      <c r="D413" s="1" t="s">
        <v>8341</v>
      </c>
      <c r="E413" s="2">
        <v>43221</v>
      </c>
      <c r="F413" s="2">
        <v>43251</v>
      </c>
      <c r="G413" s="1" t="s">
        <v>11488</v>
      </c>
      <c r="H413" s="1">
        <f>+Temporalidad[[#This Row],[ID]]</f>
        <v>402</v>
      </c>
    </row>
    <row r="414" spans="1:8" hidden="1" x14ac:dyDescent="0.25">
      <c r="A414">
        <v>403</v>
      </c>
      <c r="B414" s="21" t="s">
        <v>11489</v>
      </c>
      <c r="C414" s="1" t="s">
        <v>8340</v>
      </c>
      <c r="D414" s="1" t="s">
        <v>8341</v>
      </c>
      <c r="E414" s="2">
        <v>43252</v>
      </c>
      <c r="F414" s="2">
        <v>43281</v>
      </c>
      <c r="G414" s="1" t="s">
        <v>11490</v>
      </c>
      <c r="H414" s="1">
        <f>+Temporalidad[[#This Row],[ID]]</f>
        <v>403</v>
      </c>
    </row>
    <row r="415" spans="1:8" hidden="1" x14ac:dyDescent="0.25">
      <c r="A415">
        <v>404</v>
      </c>
      <c r="B415" s="21" t="s">
        <v>11491</v>
      </c>
      <c r="C415" s="1" t="s">
        <v>8340</v>
      </c>
      <c r="D415" s="1" t="s">
        <v>8341</v>
      </c>
      <c r="E415" s="2">
        <v>43282</v>
      </c>
      <c r="F415" s="2">
        <v>43312</v>
      </c>
      <c r="G415" s="1" t="s">
        <v>11492</v>
      </c>
      <c r="H415" s="1">
        <f>+Temporalidad[[#This Row],[ID]]</f>
        <v>404</v>
      </c>
    </row>
    <row r="416" spans="1:8" hidden="1" x14ac:dyDescent="0.25">
      <c r="A416">
        <v>405</v>
      </c>
      <c r="B416" s="21" t="s">
        <v>11493</v>
      </c>
      <c r="C416" s="1" t="s">
        <v>8340</v>
      </c>
      <c r="D416" s="1" t="s">
        <v>8341</v>
      </c>
      <c r="E416" s="2">
        <v>43313</v>
      </c>
      <c r="F416" s="2">
        <v>43343</v>
      </c>
      <c r="G416" s="1" t="s">
        <v>11494</v>
      </c>
      <c r="H416" s="1">
        <f>+Temporalidad[[#This Row],[ID]]</f>
        <v>405</v>
      </c>
    </row>
    <row r="417" spans="1:8" hidden="1" x14ac:dyDescent="0.25">
      <c r="A417">
        <v>406</v>
      </c>
      <c r="B417" s="21" t="s">
        <v>11495</v>
      </c>
      <c r="C417" s="1" t="s">
        <v>8340</v>
      </c>
      <c r="D417" s="1" t="s">
        <v>8341</v>
      </c>
      <c r="E417" s="2">
        <v>43344</v>
      </c>
      <c r="F417" s="2">
        <v>43373</v>
      </c>
      <c r="G417" s="1" t="s">
        <v>11496</v>
      </c>
      <c r="H417" s="1">
        <f>+Temporalidad[[#This Row],[ID]]</f>
        <v>406</v>
      </c>
    </row>
    <row r="418" spans="1:8" hidden="1" x14ac:dyDescent="0.25">
      <c r="A418">
        <v>407</v>
      </c>
      <c r="B418" s="21" t="s">
        <v>11497</v>
      </c>
      <c r="C418" s="1" t="s">
        <v>8340</v>
      </c>
      <c r="D418" s="1" t="s">
        <v>8341</v>
      </c>
      <c r="E418" s="2">
        <v>43374</v>
      </c>
      <c r="F418" s="2">
        <v>43404</v>
      </c>
      <c r="G418" s="1" t="s">
        <v>11498</v>
      </c>
      <c r="H418" s="1">
        <f>+Temporalidad[[#This Row],[ID]]</f>
        <v>407</v>
      </c>
    </row>
    <row r="419" spans="1:8" hidden="1" x14ac:dyDescent="0.25">
      <c r="A419">
        <v>408</v>
      </c>
      <c r="B419" s="21" t="s">
        <v>11499</v>
      </c>
      <c r="C419" s="1" t="s">
        <v>8340</v>
      </c>
      <c r="D419" s="1" t="s">
        <v>8341</v>
      </c>
      <c r="E419" s="2">
        <v>43405</v>
      </c>
      <c r="F419" s="2">
        <v>43434</v>
      </c>
      <c r="G419" s="1" t="s">
        <v>11500</v>
      </c>
      <c r="H419" s="1">
        <f>+Temporalidad[[#This Row],[ID]]</f>
        <v>408</v>
      </c>
    </row>
    <row r="420" spans="1:8" hidden="1" x14ac:dyDescent="0.25">
      <c r="A420">
        <v>409</v>
      </c>
      <c r="B420" s="21" t="s">
        <v>11501</v>
      </c>
      <c r="C420" s="1" t="s">
        <v>8340</v>
      </c>
      <c r="D420" s="1" t="s">
        <v>8341</v>
      </c>
      <c r="E420" s="2">
        <v>43435</v>
      </c>
      <c r="F420" s="2">
        <v>43465</v>
      </c>
      <c r="G420" s="1" t="s">
        <v>11502</v>
      </c>
      <c r="H420" s="1">
        <f>+Temporalidad[[#This Row],[ID]]</f>
        <v>409</v>
      </c>
    </row>
    <row r="421" spans="1:8" hidden="1" x14ac:dyDescent="0.25">
      <c r="A421">
        <v>410</v>
      </c>
      <c r="B421" s="21" t="s">
        <v>11503</v>
      </c>
      <c r="C421" s="1" t="s">
        <v>8340</v>
      </c>
      <c r="D421" s="1" t="s">
        <v>8341</v>
      </c>
      <c r="E421" s="2">
        <v>43466</v>
      </c>
      <c r="F421" s="2">
        <v>43496</v>
      </c>
      <c r="G421" s="1" t="s">
        <v>11504</v>
      </c>
      <c r="H421" s="1">
        <f>+Temporalidad[[#This Row],[ID]]</f>
        <v>410</v>
      </c>
    </row>
    <row r="422" spans="1:8" hidden="1" x14ac:dyDescent="0.25">
      <c r="A422">
        <v>411</v>
      </c>
      <c r="B422" s="21" t="s">
        <v>11505</v>
      </c>
      <c r="C422" s="1" t="s">
        <v>8340</v>
      </c>
      <c r="D422" s="1" t="s">
        <v>8341</v>
      </c>
      <c r="E422" s="2">
        <v>43497</v>
      </c>
      <c r="F422" s="2">
        <v>43524</v>
      </c>
      <c r="G422" s="1" t="s">
        <v>11506</v>
      </c>
      <c r="H422" s="1">
        <f>+Temporalidad[[#This Row],[ID]]</f>
        <v>411</v>
      </c>
    </row>
    <row r="423" spans="1:8" hidden="1" x14ac:dyDescent="0.25">
      <c r="A423">
        <v>412</v>
      </c>
      <c r="B423" s="21" t="s">
        <v>11507</v>
      </c>
      <c r="C423" s="1" t="s">
        <v>8340</v>
      </c>
      <c r="D423" s="1" t="s">
        <v>8341</v>
      </c>
      <c r="E423" s="2">
        <v>43525</v>
      </c>
      <c r="F423" s="2">
        <v>43555</v>
      </c>
      <c r="G423" s="1" t="s">
        <v>11508</v>
      </c>
      <c r="H423" s="1">
        <f>+Temporalidad[[#This Row],[ID]]</f>
        <v>412</v>
      </c>
    </row>
    <row r="424" spans="1:8" hidden="1" x14ac:dyDescent="0.25">
      <c r="A424">
        <v>413</v>
      </c>
      <c r="B424" s="21" t="s">
        <v>11509</v>
      </c>
      <c r="C424" s="1" t="s">
        <v>8340</v>
      </c>
      <c r="D424" s="1" t="s">
        <v>8341</v>
      </c>
      <c r="E424" s="2">
        <v>43556</v>
      </c>
      <c r="F424" s="2">
        <v>43585</v>
      </c>
      <c r="G424" s="1" t="s">
        <v>11510</v>
      </c>
      <c r="H424" s="1">
        <f>+Temporalidad[[#This Row],[ID]]</f>
        <v>413</v>
      </c>
    </row>
    <row r="425" spans="1:8" hidden="1" x14ac:dyDescent="0.25">
      <c r="A425">
        <v>414</v>
      </c>
      <c r="B425" s="21" t="s">
        <v>11511</v>
      </c>
      <c r="C425" s="1" t="s">
        <v>8340</v>
      </c>
      <c r="D425" s="1" t="s">
        <v>8341</v>
      </c>
      <c r="E425" s="2">
        <v>43586</v>
      </c>
      <c r="F425" s="2">
        <v>43616</v>
      </c>
      <c r="G425" s="1" t="s">
        <v>11512</v>
      </c>
      <c r="H425" s="1">
        <f>+Temporalidad[[#This Row],[ID]]</f>
        <v>414</v>
      </c>
    </row>
    <row r="426" spans="1:8" hidden="1" x14ac:dyDescent="0.25">
      <c r="A426">
        <v>415</v>
      </c>
      <c r="B426" s="21" t="s">
        <v>11513</v>
      </c>
      <c r="C426" s="1" t="s">
        <v>8340</v>
      </c>
      <c r="D426" s="1" t="s">
        <v>8341</v>
      </c>
      <c r="E426" s="2">
        <v>43617</v>
      </c>
      <c r="F426" s="2">
        <v>43646</v>
      </c>
      <c r="G426" s="1" t="s">
        <v>11514</v>
      </c>
      <c r="H426" s="1">
        <f>+Temporalidad[[#This Row],[ID]]</f>
        <v>415</v>
      </c>
    </row>
    <row r="427" spans="1:8" hidden="1" x14ac:dyDescent="0.25">
      <c r="A427">
        <v>416</v>
      </c>
      <c r="B427" s="21" t="s">
        <v>11515</v>
      </c>
      <c r="C427" s="1" t="s">
        <v>8340</v>
      </c>
      <c r="D427" s="1" t="s">
        <v>8341</v>
      </c>
      <c r="E427" s="2">
        <v>43647</v>
      </c>
      <c r="F427" s="2">
        <v>43677</v>
      </c>
      <c r="G427" s="1" t="s">
        <v>11516</v>
      </c>
      <c r="H427" s="1">
        <f>+Temporalidad[[#This Row],[ID]]</f>
        <v>416</v>
      </c>
    </row>
    <row r="428" spans="1:8" hidden="1" x14ac:dyDescent="0.25">
      <c r="A428">
        <v>417</v>
      </c>
      <c r="B428" s="21" t="s">
        <v>11517</v>
      </c>
      <c r="C428" s="1" t="s">
        <v>8340</v>
      </c>
      <c r="D428" s="1" t="s">
        <v>8341</v>
      </c>
      <c r="E428" s="2">
        <v>43678</v>
      </c>
      <c r="F428" s="2">
        <v>43708</v>
      </c>
      <c r="G428" s="1" t="s">
        <v>11518</v>
      </c>
      <c r="H428" s="1">
        <f>+Temporalidad[[#This Row],[ID]]</f>
        <v>417</v>
      </c>
    </row>
    <row r="429" spans="1:8" hidden="1" x14ac:dyDescent="0.25">
      <c r="A429">
        <v>418</v>
      </c>
      <c r="B429" s="21" t="s">
        <v>11519</v>
      </c>
      <c r="C429" s="1" t="s">
        <v>8340</v>
      </c>
      <c r="D429" s="1" t="s">
        <v>8341</v>
      </c>
      <c r="E429" s="2">
        <v>43709</v>
      </c>
      <c r="F429" s="2">
        <v>43738</v>
      </c>
      <c r="G429" s="1" t="s">
        <v>11520</v>
      </c>
      <c r="H429" s="1">
        <f>+Temporalidad[[#This Row],[ID]]</f>
        <v>418</v>
      </c>
    </row>
    <row r="430" spans="1:8" hidden="1" x14ac:dyDescent="0.25">
      <c r="A430">
        <v>419</v>
      </c>
      <c r="B430" s="21" t="s">
        <v>11521</v>
      </c>
      <c r="C430" s="1" t="s">
        <v>8340</v>
      </c>
      <c r="D430" s="1" t="s">
        <v>8341</v>
      </c>
      <c r="E430" s="2">
        <v>43739</v>
      </c>
      <c r="F430" s="2">
        <v>43769</v>
      </c>
      <c r="G430" s="1" t="s">
        <v>11522</v>
      </c>
      <c r="H430" s="1">
        <f>+Temporalidad[[#This Row],[ID]]</f>
        <v>419</v>
      </c>
    </row>
    <row r="431" spans="1:8" hidden="1" x14ac:dyDescent="0.25">
      <c r="A431">
        <v>420</v>
      </c>
      <c r="B431" s="21" t="s">
        <v>11523</v>
      </c>
      <c r="C431" s="1" t="s">
        <v>8340</v>
      </c>
      <c r="D431" s="1" t="s">
        <v>8341</v>
      </c>
      <c r="E431" s="2">
        <v>43770</v>
      </c>
      <c r="F431" s="2">
        <v>43799</v>
      </c>
      <c r="G431" s="1" t="s">
        <v>11524</v>
      </c>
      <c r="H431" s="1">
        <f>+Temporalidad[[#This Row],[ID]]</f>
        <v>420</v>
      </c>
    </row>
    <row r="432" spans="1:8" hidden="1" x14ac:dyDescent="0.25">
      <c r="A432">
        <v>421</v>
      </c>
      <c r="B432" s="21" t="s">
        <v>11525</v>
      </c>
      <c r="C432" s="1" t="s">
        <v>8340</v>
      </c>
      <c r="D432" s="1" t="s">
        <v>8341</v>
      </c>
      <c r="E432" s="2">
        <v>43800</v>
      </c>
      <c r="F432" s="2">
        <v>43830</v>
      </c>
      <c r="G432" s="1" t="s">
        <v>11526</v>
      </c>
      <c r="H432" s="1">
        <f>+Temporalidad[[#This Row],[ID]]</f>
        <v>421</v>
      </c>
    </row>
    <row r="433" spans="1:8" hidden="1" x14ac:dyDescent="0.25">
      <c r="A433">
        <v>422</v>
      </c>
      <c r="B433" s="21" t="s">
        <v>11527</v>
      </c>
      <c r="C433" s="1" t="s">
        <v>8340</v>
      </c>
      <c r="D433" s="1" t="s">
        <v>8341</v>
      </c>
      <c r="E433" s="2">
        <v>43831</v>
      </c>
      <c r="F433" s="2">
        <v>43861</v>
      </c>
      <c r="G433" s="1" t="s">
        <v>11528</v>
      </c>
      <c r="H433" s="1">
        <f>+Temporalidad[[#This Row],[ID]]</f>
        <v>422</v>
      </c>
    </row>
    <row r="434" spans="1:8" hidden="1" x14ac:dyDescent="0.25">
      <c r="A434">
        <v>423</v>
      </c>
      <c r="B434" s="21" t="s">
        <v>11529</v>
      </c>
      <c r="C434" s="1" t="s">
        <v>8340</v>
      </c>
      <c r="D434" s="1" t="s">
        <v>8341</v>
      </c>
      <c r="E434" s="2">
        <v>43862</v>
      </c>
      <c r="F434" s="2">
        <v>43889</v>
      </c>
      <c r="G434" s="1" t="s">
        <v>11530</v>
      </c>
      <c r="H434" s="1">
        <f>+Temporalidad[[#This Row],[ID]]</f>
        <v>423</v>
      </c>
    </row>
    <row r="435" spans="1:8" hidden="1" x14ac:dyDescent="0.25">
      <c r="A435">
        <v>424</v>
      </c>
      <c r="B435" s="21" t="s">
        <v>11531</v>
      </c>
      <c r="C435" s="1" t="s">
        <v>8340</v>
      </c>
      <c r="D435" s="1" t="s">
        <v>8341</v>
      </c>
      <c r="E435" s="2">
        <v>43891</v>
      </c>
      <c r="F435" s="2">
        <v>43921</v>
      </c>
      <c r="G435" s="1" t="s">
        <v>11532</v>
      </c>
      <c r="H435" s="1">
        <f>+Temporalidad[[#This Row],[ID]]</f>
        <v>424</v>
      </c>
    </row>
    <row r="436" spans="1:8" hidden="1" x14ac:dyDescent="0.25">
      <c r="A436">
        <v>425</v>
      </c>
      <c r="B436" s="21" t="s">
        <v>11533</v>
      </c>
      <c r="C436" s="1" t="s">
        <v>8340</v>
      </c>
      <c r="D436" s="1" t="s">
        <v>8341</v>
      </c>
      <c r="E436" s="2">
        <v>43922</v>
      </c>
      <c r="F436" s="2">
        <v>43951</v>
      </c>
      <c r="G436" s="1" t="s">
        <v>11534</v>
      </c>
      <c r="H436" s="1">
        <f>+Temporalidad[[#This Row],[ID]]</f>
        <v>425</v>
      </c>
    </row>
    <row r="437" spans="1:8" hidden="1" x14ac:dyDescent="0.25">
      <c r="A437">
        <v>426</v>
      </c>
      <c r="B437" s="21" t="s">
        <v>11535</v>
      </c>
      <c r="C437" s="1" t="s">
        <v>8340</v>
      </c>
      <c r="D437" s="1" t="s">
        <v>8341</v>
      </c>
      <c r="E437" s="2">
        <v>43952</v>
      </c>
      <c r="F437" s="2">
        <v>43982</v>
      </c>
      <c r="G437" s="1" t="s">
        <v>11536</v>
      </c>
      <c r="H437" s="1">
        <f>+Temporalidad[[#This Row],[ID]]</f>
        <v>426</v>
      </c>
    </row>
    <row r="438" spans="1:8" hidden="1" x14ac:dyDescent="0.25">
      <c r="A438">
        <v>427</v>
      </c>
      <c r="B438" s="21" t="s">
        <v>11537</v>
      </c>
      <c r="C438" s="1" t="s">
        <v>8340</v>
      </c>
      <c r="D438" s="1" t="s">
        <v>8341</v>
      </c>
      <c r="E438" s="2">
        <v>43983</v>
      </c>
      <c r="F438" s="2">
        <v>44012</v>
      </c>
      <c r="G438" s="1" t="s">
        <v>11538</v>
      </c>
      <c r="H438" s="1">
        <f>+Temporalidad[[#This Row],[ID]]</f>
        <v>427</v>
      </c>
    </row>
    <row r="439" spans="1:8" hidden="1" x14ac:dyDescent="0.25">
      <c r="A439">
        <v>428</v>
      </c>
      <c r="B439" s="21" t="s">
        <v>11539</v>
      </c>
      <c r="C439" s="1" t="s">
        <v>8340</v>
      </c>
      <c r="D439" s="1" t="s">
        <v>8341</v>
      </c>
      <c r="E439" s="2">
        <v>44013</v>
      </c>
      <c r="F439" s="2">
        <v>44043</v>
      </c>
      <c r="G439" s="1" t="s">
        <v>11540</v>
      </c>
      <c r="H439" s="1">
        <f>+Temporalidad[[#This Row],[ID]]</f>
        <v>428</v>
      </c>
    </row>
    <row r="440" spans="1:8" hidden="1" x14ac:dyDescent="0.25">
      <c r="A440">
        <v>429</v>
      </c>
      <c r="B440" s="21" t="s">
        <v>11541</v>
      </c>
      <c r="C440" s="1" t="s">
        <v>8340</v>
      </c>
      <c r="D440" s="1" t="s">
        <v>8341</v>
      </c>
      <c r="E440" s="2">
        <v>44044</v>
      </c>
      <c r="F440" s="2">
        <v>44074</v>
      </c>
      <c r="G440" s="1" t="s">
        <v>11542</v>
      </c>
      <c r="H440" s="1">
        <f>+Temporalidad[[#This Row],[ID]]</f>
        <v>429</v>
      </c>
    </row>
    <row r="441" spans="1:8" hidden="1" x14ac:dyDescent="0.25">
      <c r="A441">
        <v>430</v>
      </c>
      <c r="B441" s="21" t="s">
        <v>11543</v>
      </c>
      <c r="C441" s="1" t="s">
        <v>8340</v>
      </c>
      <c r="D441" s="1" t="s">
        <v>8341</v>
      </c>
      <c r="E441" s="2">
        <v>44075</v>
      </c>
      <c r="F441" s="2">
        <v>44104</v>
      </c>
      <c r="G441" s="1" t="s">
        <v>11544</v>
      </c>
      <c r="H441" s="1">
        <f>+Temporalidad[[#This Row],[ID]]</f>
        <v>430</v>
      </c>
    </row>
    <row r="442" spans="1:8" hidden="1" x14ac:dyDescent="0.25">
      <c r="A442">
        <v>431</v>
      </c>
      <c r="B442" s="21" t="s">
        <v>11545</v>
      </c>
      <c r="C442" s="1" t="s">
        <v>8340</v>
      </c>
      <c r="D442" s="1" t="s">
        <v>8341</v>
      </c>
      <c r="E442" s="2">
        <v>44105</v>
      </c>
      <c r="F442" s="2">
        <v>44135</v>
      </c>
      <c r="G442" s="1" t="s">
        <v>11546</v>
      </c>
      <c r="H442" s="1">
        <f>+Temporalidad[[#This Row],[ID]]</f>
        <v>431</v>
      </c>
    </row>
    <row r="443" spans="1:8" hidden="1" x14ac:dyDescent="0.25">
      <c r="A443">
        <v>432</v>
      </c>
      <c r="B443" s="21" t="s">
        <v>11547</v>
      </c>
      <c r="C443" s="1" t="s">
        <v>8340</v>
      </c>
      <c r="D443" s="1" t="s">
        <v>8341</v>
      </c>
      <c r="E443" s="2">
        <v>44136</v>
      </c>
      <c r="F443" s="2">
        <v>44165</v>
      </c>
      <c r="G443" s="1" t="s">
        <v>11548</v>
      </c>
      <c r="H443" s="1">
        <f>+Temporalidad[[#This Row],[ID]]</f>
        <v>432</v>
      </c>
    </row>
    <row r="444" spans="1:8" hidden="1" x14ac:dyDescent="0.25">
      <c r="A444">
        <v>433</v>
      </c>
      <c r="B444" s="21" t="s">
        <v>11549</v>
      </c>
      <c r="C444" s="1" t="s">
        <v>8340</v>
      </c>
      <c r="D444" s="1" t="s">
        <v>8341</v>
      </c>
      <c r="E444" s="2">
        <v>44166</v>
      </c>
      <c r="F444" s="2">
        <v>44196</v>
      </c>
      <c r="G444" s="1" t="s">
        <v>11550</v>
      </c>
      <c r="H444" s="1">
        <f>+Temporalidad[[#This Row],[ID]]</f>
        <v>433</v>
      </c>
    </row>
    <row r="445" spans="1:8" hidden="1" x14ac:dyDescent="0.25">
      <c r="A445">
        <v>434</v>
      </c>
      <c r="B445" s="21" t="s">
        <v>11551</v>
      </c>
      <c r="C445" s="1" t="s">
        <v>8340</v>
      </c>
      <c r="D445" s="1" t="s">
        <v>8341</v>
      </c>
      <c r="E445" s="2">
        <v>44197</v>
      </c>
      <c r="F445" s="2">
        <v>44227</v>
      </c>
      <c r="G445" s="1" t="s">
        <v>11552</v>
      </c>
      <c r="H445" s="1">
        <f>+Temporalidad[[#This Row],[ID]]</f>
        <v>434</v>
      </c>
    </row>
    <row r="446" spans="1:8" hidden="1" x14ac:dyDescent="0.25">
      <c r="A446">
        <v>435</v>
      </c>
      <c r="B446" s="21" t="s">
        <v>11553</v>
      </c>
      <c r="C446" s="1" t="s">
        <v>8340</v>
      </c>
      <c r="D446" s="1" t="s">
        <v>8341</v>
      </c>
      <c r="E446" s="2">
        <v>44228</v>
      </c>
      <c r="F446" s="2">
        <v>44255</v>
      </c>
      <c r="G446" s="1" t="s">
        <v>11554</v>
      </c>
      <c r="H446" s="1">
        <f>+Temporalidad[[#This Row],[ID]]</f>
        <v>435</v>
      </c>
    </row>
    <row r="447" spans="1:8" hidden="1" x14ac:dyDescent="0.25">
      <c r="A447">
        <v>436</v>
      </c>
      <c r="B447" s="21" t="s">
        <v>11555</v>
      </c>
      <c r="C447" s="1" t="s">
        <v>8340</v>
      </c>
      <c r="D447" s="1" t="s">
        <v>8341</v>
      </c>
      <c r="E447" s="2">
        <v>44256</v>
      </c>
      <c r="F447" s="2">
        <v>44286</v>
      </c>
      <c r="G447" s="1" t="s">
        <v>11556</v>
      </c>
      <c r="H447" s="1">
        <f>+Temporalidad[[#This Row],[ID]]</f>
        <v>436</v>
      </c>
    </row>
    <row r="448" spans="1:8" hidden="1" x14ac:dyDescent="0.25">
      <c r="A448">
        <v>437</v>
      </c>
      <c r="B448" s="21" t="s">
        <v>11557</v>
      </c>
      <c r="C448" s="1" t="s">
        <v>8340</v>
      </c>
      <c r="D448" s="1" t="s">
        <v>8341</v>
      </c>
      <c r="E448" s="2">
        <v>44287</v>
      </c>
      <c r="F448" s="2">
        <v>44316</v>
      </c>
      <c r="G448" s="1" t="s">
        <v>11558</v>
      </c>
      <c r="H448" s="1">
        <f>+Temporalidad[[#This Row],[ID]]</f>
        <v>437</v>
      </c>
    </row>
    <row r="449" spans="1:8" hidden="1" x14ac:dyDescent="0.25">
      <c r="A449">
        <v>438</v>
      </c>
      <c r="B449" s="21" t="s">
        <v>11559</v>
      </c>
      <c r="C449" s="1" t="s">
        <v>8340</v>
      </c>
      <c r="D449" s="1" t="s">
        <v>8341</v>
      </c>
      <c r="E449" s="2">
        <v>44317</v>
      </c>
      <c r="F449" s="2">
        <v>44347</v>
      </c>
      <c r="G449" s="1" t="s">
        <v>11560</v>
      </c>
      <c r="H449" s="1">
        <f>+Temporalidad[[#This Row],[ID]]</f>
        <v>438</v>
      </c>
    </row>
    <row r="450" spans="1:8" hidden="1" x14ac:dyDescent="0.25">
      <c r="A450">
        <v>439</v>
      </c>
      <c r="B450" s="21" t="s">
        <v>11561</v>
      </c>
      <c r="C450" s="1" t="s">
        <v>8340</v>
      </c>
      <c r="D450" s="1" t="s">
        <v>8341</v>
      </c>
      <c r="E450" s="2">
        <v>44348</v>
      </c>
      <c r="F450" s="2">
        <v>44377</v>
      </c>
      <c r="G450" s="1" t="s">
        <v>11562</v>
      </c>
      <c r="H450" s="1">
        <f>+Temporalidad[[#This Row],[ID]]</f>
        <v>439</v>
      </c>
    </row>
    <row r="451" spans="1:8" hidden="1" x14ac:dyDescent="0.25">
      <c r="A451">
        <v>440</v>
      </c>
      <c r="B451" s="21" t="s">
        <v>11563</v>
      </c>
      <c r="C451" s="1" t="s">
        <v>8340</v>
      </c>
      <c r="D451" s="1" t="s">
        <v>8341</v>
      </c>
      <c r="E451" s="2">
        <v>44378</v>
      </c>
      <c r="F451" s="2">
        <v>44408</v>
      </c>
      <c r="G451" s="1" t="s">
        <v>11564</v>
      </c>
      <c r="H451" s="1">
        <f>+Temporalidad[[#This Row],[ID]]</f>
        <v>440</v>
      </c>
    </row>
    <row r="452" spans="1:8" hidden="1" x14ac:dyDescent="0.25">
      <c r="A452">
        <v>441</v>
      </c>
      <c r="B452" s="21" t="s">
        <v>11565</v>
      </c>
      <c r="C452" s="1" t="s">
        <v>8340</v>
      </c>
      <c r="D452" s="1" t="s">
        <v>8341</v>
      </c>
      <c r="E452" s="2">
        <v>44409</v>
      </c>
      <c r="F452" s="2">
        <v>44439</v>
      </c>
      <c r="G452" s="1" t="s">
        <v>11566</v>
      </c>
      <c r="H452" s="1">
        <f>+Temporalidad[[#This Row],[ID]]</f>
        <v>441</v>
      </c>
    </row>
    <row r="453" spans="1:8" hidden="1" x14ac:dyDescent="0.25">
      <c r="A453">
        <v>442</v>
      </c>
      <c r="B453" s="21" t="s">
        <v>11567</v>
      </c>
      <c r="C453" s="1" t="s">
        <v>8340</v>
      </c>
      <c r="D453" s="1" t="s">
        <v>8341</v>
      </c>
      <c r="E453" s="2">
        <v>44440</v>
      </c>
      <c r="F453" s="2">
        <v>44469</v>
      </c>
      <c r="G453" s="1" t="s">
        <v>11568</v>
      </c>
      <c r="H453" s="1">
        <f>+Temporalidad[[#This Row],[ID]]</f>
        <v>442</v>
      </c>
    </row>
    <row r="454" spans="1:8" hidden="1" x14ac:dyDescent="0.25">
      <c r="A454">
        <v>443</v>
      </c>
      <c r="B454" s="21" t="s">
        <v>11569</v>
      </c>
      <c r="C454" s="1" t="s">
        <v>8340</v>
      </c>
      <c r="D454" s="1" t="s">
        <v>8341</v>
      </c>
      <c r="E454" s="2">
        <v>44470</v>
      </c>
      <c r="F454" s="2">
        <v>44500</v>
      </c>
      <c r="G454" s="1" t="s">
        <v>11570</v>
      </c>
      <c r="H454" s="1">
        <f>+Temporalidad[[#This Row],[ID]]</f>
        <v>443</v>
      </c>
    </row>
    <row r="455" spans="1:8" hidden="1" x14ac:dyDescent="0.25">
      <c r="A455">
        <v>444</v>
      </c>
      <c r="B455" s="21" t="s">
        <v>11571</v>
      </c>
      <c r="C455" s="1" t="s">
        <v>8340</v>
      </c>
      <c r="D455" s="1" t="s">
        <v>8341</v>
      </c>
      <c r="E455" s="2">
        <v>44501</v>
      </c>
      <c r="F455" s="2">
        <v>44530</v>
      </c>
      <c r="G455" s="1" t="s">
        <v>11572</v>
      </c>
      <c r="H455" s="1">
        <f>+Temporalidad[[#This Row],[ID]]</f>
        <v>444</v>
      </c>
    </row>
    <row r="456" spans="1:8" hidden="1" x14ac:dyDescent="0.25">
      <c r="A456">
        <v>445</v>
      </c>
      <c r="B456" s="21" t="s">
        <v>11573</v>
      </c>
      <c r="C456" s="1" t="s">
        <v>8340</v>
      </c>
      <c r="D456" s="1" t="s">
        <v>8341</v>
      </c>
      <c r="E456" s="2">
        <v>44531</v>
      </c>
      <c r="F456" s="2">
        <v>44561</v>
      </c>
      <c r="G456" s="1" t="s">
        <v>11574</v>
      </c>
      <c r="H456" s="1">
        <f>+Temporalidad[[#This Row],[ID]]</f>
        <v>445</v>
      </c>
    </row>
    <row r="457" spans="1:8" hidden="1" x14ac:dyDescent="0.25">
      <c r="A457">
        <v>446</v>
      </c>
      <c r="B457" s="21" t="s">
        <v>11575</v>
      </c>
      <c r="C457" s="1" t="s">
        <v>8340</v>
      </c>
      <c r="D457" s="1" t="s">
        <v>8341</v>
      </c>
      <c r="E457" s="2">
        <v>44562</v>
      </c>
      <c r="F457" s="2">
        <v>44592</v>
      </c>
      <c r="G457" s="1" t="s">
        <v>11576</v>
      </c>
      <c r="H457" s="1">
        <f>+Temporalidad[[#This Row],[ID]]</f>
        <v>446</v>
      </c>
    </row>
    <row r="458" spans="1:8" hidden="1" x14ac:dyDescent="0.25">
      <c r="A458">
        <v>447</v>
      </c>
      <c r="B458" s="21" t="s">
        <v>11577</v>
      </c>
      <c r="C458" s="1" t="s">
        <v>8340</v>
      </c>
      <c r="D458" s="1" t="s">
        <v>8341</v>
      </c>
      <c r="E458" s="2">
        <v>44593</v>
      </c>
      <c r="F458" s="2">
        <v>44620</v>
      </c>
      <c r="G458" s="1" t="s">
        <v>11578</v>
      </c>
      <c r="H458" s="1">
        <f>+Temporalidad[[#This Row],[ID]]</f>
        <v>447</v>
      </c>
    </row>
    <row r="459" spans="1:8" hidden="1" x14ac:dyDescent="0.25">
      <c r="A459">
        <v>448</v>
      </c>
      <c r="B459" s="21" t="s">
        <v>11579</v>
      </c>
      <c r="C459" s="1" t="s">
        <v>8340</v>
      </c>
      <c r="D459" s="1" t="s">
        <v>8341</v>
      </c>
      <c r="E459" s="2">
        <v>44621</v>
      </c>
      <c r="F459" s="2">
        <v>44651</v>
      </c>
      <c r="G459" s="1" t="s">
        <v>11580</v>
      </c>
      <c r="H459" s="1">
        <f>+Temporalidad[[#This Row],[ID]]</f>
        <v>448</v>
      </c>
    </row>
    <row r="460" spans="1:8" hidden="1" x14ac:dyDescent="0.25">
      <c r="A460">
        <v>449</v>
      </c>
      <c r="B460" s="21" t="s">
        <v>11581</v>
      </c>
      <c r="C460" s="1" t="s">
        <v>8340</v>
      </c>
      <c r="D460" s="1" t="s">
        <v>8341</v>
      </c>
      <c r="E460" s="2">
        <v>44652</v>
      </c>
      <c r="F460" s="2">
        <v>44681</v>
      </c>
      <c r="G460" s="1" t="s">
        <v>11582</v>
      </c>
      <c r="H460" s="1">
        <f>+Temporalidad[[#This Row],[ID]]</f>
        <v>449</v>
      </c>
    </row>
    <row r="461" spans="1:8" hidden="1" x14ac:dyDescent="0.25">
      <c r="A461">
        <v>450</v>
      </c>
      <c r="B461" s="21" t="s">
        <v>11583</v>
      </c>
      <c r="C461" s="1" t="s">
        <v>8340</v>
      </c>
      <c r="D461" s="1" t="s">
        <v>8341</v>
      </c>
      <c r="E461" s="2">
        <v>44682</v>
      </c>
      <c r="F461" s="2">
        <v>44712</v>
      </c>
      <c r="G461" s="1" t="s">
        <v>11584</v>
      </c>
      <c r="H461" s="1">
        <f>+Temporalidad[[#This Row],[ID]]</f>
        <v>450</v>
      </c>
    </row>
    <row r="462" spans="1:8" hidden="1" x14ac:dyDescent="0.25">
      <c r="A462">
        <v>451</v>
      </c>
      <c r="B462" s="21" t="s">
        <v>11585</v>
      </c>
      <c r="C462" s="1" t="s">
        <v>8340</v>
      </c>
      <c r="D462" s="1" t="s">
        <v>8341</v>
      </c>
      <c r="E462" s="2">
        <v>44713</v>
      </c>
      <c r="F462" s="2">
        <v>44742</v>
      </c>
      <c r="G462" s="1" t="s">
        <v>11586</v>
      </c>
      <c r="H462" s="1">
        <f>+Temporalidad[[#This Row],[ID]]</f>
        <v>451</v>
      </c>
    </row>
    <row r="463" spans="1:8" hidden="1" x14ac:dyDescent="0.25">
      <c r="A463">
        <v>452</v>
      </c>
      <c r="B463" s="21" t="s">
        <v>11587</v>
      </c>
      <c r="C463" s="1" t="s">
        <v>8340</v>
      </c>
      <c r="D463" s="1" t="s">
        <v>8341</v>
      </c>
      <c r="E463" s="2">
        <v>44743</v>
      </c>
      <c r="F463" s="2">
        <v>44773</v>
      </c>
      <c r="G463" s="1" t="s">
        <v>11588</v>
      </c>
      <c r="H463" s="1">
        <f>+Temporalidad[[#This Row],[ID]]</f>
        <v>452</v>
      </c>
    </row>
    <row r="464" spans="1:8" hidden="1" x14ac:dyDescent="0.25">
      <c r="A464">
        <v>453</v>
      </c>
      <c r="B464" s="21" t="s">
        <v>11589</v>
      </c>
      <c r="C464" s="1" t="s">
        <v>8340</v>
      </c>
      <c r="D464" s="1" t="s">
        <v>8341</v>
      </c>
      <c r="E464" s="2">
        <v>44774</v>
      </c>
      <c r="F464" s="2">
        <v>44804</v>
      </c>
      <c r="G464" s="1" t="s">
        <v>11590</v>
      </c>
      <c r="H464" s="1">
        <f>+Temporalidad[[#This Row],[ID]]</f>
        <v>453</v>
      </c>
    </row>
    <row r="465" spans="1:8" hidden="1" x14ac:dyDescent="0.25">
      <c r="A465">
        <v>454</v>
      </c>
      <c r="B465" s="21" t="s">
        <v>11591</v>
      </c>
      <c r="C465" s="1" t="s">
        <v>8340</v>
      </c>
      <c r="D465" s="1" t="s">
        <v>8341</v>
      </c>
      <c r="E465" s="2">
        <v>44805</v>
      </c>
      <c r="F465" s="2">
        <v>44834</v>
      </c>
      <c r="G465" s="1" t="s">
        <v>11592</v>
      </c>
      <c r="H465" s="1">
        <f>+Temporalidad[[#This Row],[ID]]</f>
        <v>454</v>
      </c>
    </row>
    <row r="466" spans="1:8" hidden="1" x14ac:dyDescent="0.25">
      <c r="A466">
        <v>455</v>
      </c>
      <c r="B466" s="21" t="s">
        <v>11593</v>
      </c>
      <c r="C466" s="1" t="s">
        <v>8340</v>
      </c>
      <c r="D466" s="1" t="s">
        <v>8341</v>
      </c>
      <c r="E466" s="2">
        <v>44835</v>
      </c>
      <c r="F466" s="2">
        <v>44865</v>
      </c>
      <c r="G466" s="1" t="s">
        <v>11594</v>
      </c>
      <c r="H466" s="1">
        <f>+Temporalidad[[#This Row],[ID]]</f>
        <v>455</v>
      </c>
    </row>
    <row r="467" spans="1:8" hidden="1" x14ac:dyDescent="0.25">
      <c r="A467">
        <v>456</v>
      </c>
      <c r="B467" s="21" t="s">
        <v>11595</v>
      </c>
      <c r="C467" s="1" t="s">
        <v>8340</v>
      </c>
      <c r="D467" s="1" t="s">
        <v>8341</v>
      </c>
      <c r="E467" s="2">
        <v>44866</v>
      </c>
      <c r="F467" s="2">
        <v>44895</v>
      </c>
      <c r="G467" s="1" t="s">
        <v>11596</v>
      </c>
      <c r="H467" s="1">
        <f>+Temporalidad[[#This Row],[ID]]</f>
        <v>456</v>
      </c>
    </row>
    <row r="468" spans="1:8" hidden="1" x14ac:dyDescent="0.25">
      <c r="A468">
        <v>457</v>
      </c>
      <c r="B468" s="21" t="s">
        <v>11597</v>
      </c>
      <c r="C468" s="1" t="s">
        <v>8340</v>
      </c>
      <c r="D468" s="1" t="s">
        <v>8341</v>
      </c>
      <c r="E468" s="2">
        <v>44896</v>
      </c>
      <c r="F468" s="2">
        <v>44926</v>
      </c>
      <c r="G468" s="1" t="s">
        <v>11598</v>
      </c>
      <c r="H468" s="1">
        <f>+Temporalidad[[#This Row],[ID]]</f>
        <v>457</v>
      </c>
    </row>
    <row r="469" spans="1:8" hidden="1" x14ac:dyDescent="0.25">
      <c r="A469">
        <v>458</v>
      </c>
      <c r="B469" s="21" t="s">
        <v>11599</v>
      </c>
      <c r="C469" s="1" t="s">
        <v>8340</v>
      </c>
      <c r="D469" s="1" t="s">
        <v>8341</v>
      </c>
      <c r="E469" s="2">
        <v>44927</v>
      </c>
      <c r="F469" s="2">
        <v>44957</v>
      </c>
      <c r="G469" s="1" t="s">
        <v>11600</v>
      </c>
      <c r="H469" s="1">
        <f>+Temporalidad[[#This Row],[ID]]</f>
        <v>458</v>
      </c>
    </row>
    <row r="470" spans="1:8" hidden="1" x14ac:dyDescent="0.25">
      <c r="A470">
        <v>459</v>
      </c>
      <c r="B470" s="21" t="s">
        <v>11601</v>
      </c>
      <c r="C470" s="1" t="s">
        <v>8340</v>
      </c>
      <c r="D470" s="1" t="s">
        <v>8341</v>
      </c>
      <c r="E470" s="2">
        <v>44958</v>
      </c>
      <c r="F470" s="2">
        <v>44985</v>
      </c>
      <c r="G470" s="1" t="s">
        <v>11602</v>
      </c>
      <c r="H470" s="1">
        <f>+Temporalidad[[#This Row],[ID]]</f>
        <v>459</v>
      </c>
    </row>
    <row r="471" spans="1:8" hidden="1" x14ac:dyDescent="0.25">
      <c r="A471">
        <v>460</v>
      </c>
      <c r="B471" s="21" t="s">
        <v>11603</v>
      </c>
      <c r="C471" s="1" t="s">
        <v>8340</v>
      </c>
      <c r="D471" s="1" t="s">
        <v>8341</v>
      </c>
      <c r="E471" s="2">
        <v>44986</v>
      </c>
      <c r="F471" s="2">
        <v>45016</v>
      </c>
      <c r="G471" s="1" t="s">
        <v>11604</v>
      </c>
      <c r="H471" s="1">
        <f>+Temporalidad[[#This Row],[ID]]</f>
        <v>460</v>
      </c>
    </row>
    <row r="472" spans="1:8" hidden="1" x14ac:dyDescent="0.25">
      <c r="A472">
        <v>461</v>
      </c>
      <c r="B472" s="21" t="s">
        <v>11605</v>
      </c>
      <c r="C472" s="1" t="s">
        <v>8340</v>
      </c>
      <c r="D472" s="1" t="s">
        <v>8341</v>
      </c>
      <c r="E472" s="2">
        <v>45017</v>
      </c>
      <c r="F472" s="2">
        <v>45046</v>
      </c>
      <c r="G472" s="1" t="s">
        <v>11606</v>
      </c>
      <c r="H472" s="1">
        <f>+Temporalidad[[#This Row],[ID]]</f>
        <v>461</v>
      </c>
    </row>
    <row r="473" spans="1:8" hidden="1" x14ac:dyDescent="0.25">
      <c r="A473">
        <v>462</v>
      </c>
      <c r="B473" s="21" t="s">
        <v>11607</v>
      </c>
      <c r="C473" s="1" t="s">
        <v>8340</v>
      </c>
      <c r="D473" s="1" t="s">
        <v>8341</v>
      </c>
      <c r="E473" s="2">
        <v>45047</v>
      </c>
      <c r="F473" s="2">
        <v>45077</v>
      </c>
      <c r="G473" s="1" t="s">
        <v>11608</v>
      </c>
      <c r="H473" s="1">
        <f>+Temporalidad[[#This Row],[ID]]</f>
        <v>462</v>
      </c>
    </row>
    <row r="474" spans="1:8" hidden="1" x14ac:dyDescent="0.25">
      <c r="A474">
        <v>463</v>
      </c>
      <c r="B474" s="21" t="s">
        <v>11609</v>
      </c>
      <c r="C474" s="1" t="s">
        <v>8340</v>
      </c>
      <c r="D474" s="1" t="s">
        <v>8341</v>
      </c>
      <c r="E474" s="2">
        <v>45078</v>
      </c>
      <c r="F474" s="2">
        <v>45107</v>
      </c>
      <c r="G474" s="1" t="s">
        <v>11610</v>
      </c>
      <c r="H474" s="1">
        <f>+Temporalidad[[#This Row],[ID]]</f>
        <v>463</v>
      </c>
    </row>
    <row r="475" spans="1:8" hidden="1" x14ac:dyDescent="0.25">
      <c r="A475">
        <v>464</v>
      </c>
      <c r="B475" s="21" t="s">
        <v>11611</v>
      </c>
      <c r="C475" s="1" t="s">
        <v>8340</v>
      </c>
      <c r="D475" s="1" t="s">
        <v>8341</v>
      </c>
      <c r="E475" s="2">
        <v>45108</v>
      </c>
      <c r="F475" s="2">
        <v>45138</v>
      </c>
      <c r="G475" s="1" t="s">
        <v>11612</v>
      </c>
      <c r="H475" s="1">
        <f>+Temporalidad[[#This Row],[ID]]</f>
        <v>464</v>
      </c>
    </row>
    <row r="476" spans="1:8" hidden="1" x14ac:dyDescent="0.25">
      <c r="A476">
        <v>465</v>
      </c>
      <c r="B476" s="21" t="s">
        <v>11613</v>
      </c>
      <c r="C476" s="1" t="s">
        <v>8340</v>
      </c>
      <c r="D476" s="1" t="s">
        <v>8341</v>
      </c>
      <c r="E476" s="2">
        <v>45139</v>
      </c>
      <c r="F476" s="2">
        <v>45169</v>
      </c>
      <c r="G476" s="1" t="s">
        <v>11614</v>
      </c>
      <c r="H476" s="1">
        <f>+Temporalidad[[#This Row],[ID]]</f>
        <v>465</v>
      </c>
    </row>
    <row r="477" spans="1:8" hidden="1" x14ac:dyDescent="0.25">
      <c r="A477">
        <v>466</v>
      </c>
      <c r="B477" s="21" t="s">
        <v>11615</v>
      </c>
      <c r="C477" s="1" t="s">
        <v>8340</v>
      </c>
      <c r="D477" s="1" t="s">
        <v>8341</v>
      </c>
      <c r="E477" s="2">
        <v>45170</v>
      </c>
      <c r="F477" s="2">
        <v>45199</v>
      </c>
      <c r="G477" s="1" t="s">
        <v>11616</v>
      </c>
      <c r="H477" s="1">
        <f>+Temporalidad[[#This Row],[ID]]</f>
        <v>466</v>
      </c>
    </row>
    <row r="478" spans="1:8" hidden="1" x14ac:dyDescent="0.25">
      <c r="A478">
        <v>467</v>
      </c>
      <c r="B478" s="21" t="s">
        <v>11617</v>
      </c>
      <c r="C478" s="1" t="s">
        <v>8340</v>
      </c>
      <c r="D478" s="1" t="s">
        <v>8341</v>
      </c>
      <c r="E478" s="2">
        <v>45200</v>
      </c>
      <c r="F478" s="2">
        <v>45230</v>
      </c>
      <c r="G478" s="1" t="s">
        <v>11618</v>
      </c>
      <c r="H478" s="1">
        <f>+Temporalidad[[#This Row],[ID]]</f>
        <v>467</v>
      </c>
    </row>
    <row r="479" spans="1:8" hidden="1" x14ac:dyDescent="0.25">
      <c r="A479">
        <v>468</v>
      </c>
      <c r="B479" s="21" t="s">
        <v>11619</v>
      </c>
      <c r="C479" s="1" t="s">
        <v>8340</v>
      </c>
      <c r="D479" s="1" t="s">
        <v>8341</v>
      </c>
      <c r="E479" s="2">
        <v>45231</v>
      </c>
      <c r="F479" s="2">
        <v>45260</v>
      </c>
      <c r="G479" s="1" t="s">
        <v>11620</v>
      </c>
      <c r="H479" s="1">
        <f>+Temporalidad[[#This Row],[ID]]</f>
        <v>468</v>
      </c>
    </row>
    <row r="480" spans="1:8" hidden="1" x14ac:dyDescent="0.25">
      <c r="A480">
        <v>469</v>
      </c>
      <c r="B480" s="21" t="s">
        <v>11621</v>
      </c>
      <c r="C480" s="1" t="s">
        <v>8340</v>
      </c>
      <c r="D480" s="1" t="s">
        <v>8341</v>
      </c>
      <c r="E480" s="2">
        <v>45261</v>
      </c>
      <c r="F480" s="2">
        <v>45291</v>
      </c>
      <c r="G480" s="1" t="s">
        <v>11622</v>
      </c>
      <c r="H480" s="1">
        <f>+Temporalidad[[#This Row],[ID]]</f>
        <v>469</v>
      </c>
    </row>
    <row r="481" spans="1:8" hidden="1" x14ac:dyDescent="0.25">
      <c r="A481">
        <v>470</v>
      </c>
      <c r="B481" s="21" t="s">
        <v>11623</v>
      </c>
      <c r="C481" s="1" t="s">
        <v>8340</v>
      </c>
      <c r="D481" s="1" t="s">
        <v>8341</v>
      </c>
      <c r="E481" s="2">
        <v>45292</v>
      </c>
      <c r="F481" s="2">
        <v>45322</v>
      </c>
      <c r="G481" s="1" t="s">
        <v>11624</v>
      </c>
      <c r="H481" s="1">
        <f>+Temporalidad[[#This Row],[ID]]</f>
        <v>470</v>
      </c>
    </row>
    <row r="482" spans="1:8" hidden="1" x14ac:dyDescent="0.25">
      <c r="A482">
        <v>471</v>
      </c>
      <c r="B482" s="21" t="s">
        <v>11625</v>
      </c>
      <c r="C482" s="1" t="s">
        <v>8340</v>
      </c>
      <c r="D482" s="1" t="s">
        <v>8341</v>
      </c>
      <c r="E482" s="2">
        <v>45323</v>
      </c>
      <c r="F482" s="2">
        <v>45350</v>
      </c>
      <c r="G482" s="1" t="s">
        <v>11626</v>
      </c>
      <c r="H482" s="1">
        <f>+Temporalidad[[#This Row],[ID]]</f>
        <v>471</v>
      </c>
    </row>
    <row r="483" spans="1:8" hidden="1" x14ac:dyDescent="0.25">
      <c r="A483">
        <v>472</v>
      </c>
      <c r="B483" s="21" t="s">
        <v>11627</v>
      </c>
      <c r="C483" s="1" t="s">
        <v>8340</v>
      </c>
      <c r="D483" s="1" t="s">
        <v>8341</v>
      </c>
      <c r="E483" s="2">
        <v>45352</v>
      </c>
      <c r="F483" s="2">
        <v>45382</v>
      </c>
      <c r="G483" s="1" t="s">
        <v>11628</v>
      </c>
      <c r="H483" s="1">
        <f>+Temporalidad[[#This Row],[ID]]</f>
        <v>472</v>
      </c>
    </row>
    <row r="484" spans="1:8" hidden="1" x14ac:dyDescent="0.25">
      <c r="A484">
        <v>473</v>
      </c>
      <c r="B484" s="21" t="s">
        <v>11629</v>
      </c>
      <c r="C484" s="1" t="s">
        <v>8340</v>
      </c>
      <c r="D484" s="1" t="s">
        <v>8341</v>
      </c>
      <c r="E484" s="2">
        <v>45383</v>
      </c>
      <c r="F484" s="2">
        <v>45412</v>
      </c>
      <c r="G484" s="1" t="s">
        <v>11630</v>
      </c>
      <c r="H484" s="1">
        <f>+Temporalidad[[#This Row],[ID]]</f>
        <v>473</v>
      </c>
    </row>
    <row r="485" spans="1:8" hidden="1" x14ac:dyDescent="0.25">
      <c r="A485">
        <v>474</v>
      </c>
      <c r="B485" s="21" t="s">
        <v>11631</v>
      </c>
      <c r="C485" s="1" t="s">
        <v>8340</v>
      </c>
      <c r="D485" s="1" t="s">
        <v>8341</v>
      </c>
      <c r="E485" s="2">
        <v>45413</v>
      </c>
      <c r="F485" s="2">
        <v>45443</v>
      </c>
      <c r="G485" s="1" t="s">
        <v>11632</v>
      </c>
      <c r="H485" s="1">
        <f>+Temporalidad[[#This Row],[ID]]</f>
        <v>474</v>
      </c>
    </row>
    <row r="486" spans="1:8" hidden="1" x14ac:dyDescent="0.25">
      <c r="A486">
        <v>475</v>
      </c>
      <c r="B486" s="21" t="s">
        <v>11633</v>
      </c>
      <c r="C486" s="1" t="s">
        <v>8340</v>
      </c>
      <c r="D486" s="1" t="s">
        <v>8341</v>
      </c>
      <c r="E486" s="2">
        <v>45444</v>
      </c>
      <c r="F486" s="2">
        <v>45473</v>
      </c>
      <c r="G486" s="1" t="s">
        <v>11634</v>
      </c>
      <c r="H486" s="1">
        <f>+Temporalidad[[#This Row],[ID]]</f>
        <v>475</v>
      </c>
    </row>
    <row r="487" spans="1:8" hidden="1" x14ac:dyDescent="0.25">
      <c r="A487">
        <v>476</v>
      </c>
      <c r="B487" s="21" t="s">
        <v>11635</v>
      </c>
      <c r="C487" s="1" t="s">
        <v>8340</v>
      </c>
      <c r="D487" s="1" t="s">
        <v>8341</v>
      </c>
      <c r="E487" s="2">
        <v>45474</v>
      </c>
      <c r="F487" s="2">
        <v>45504</v>
      </c>
      <c r="G487" s="1" t="s">
        <v>11636</v>
      </c>
      <c r="H487" s="1">
        <f>+Temporalidad[[#This Row],[ID]]</f>
        <v>476</v>
      </c>
    </row>
    <row r="488" spans="1:8" hidden="1" x14ac:dyDescent="0.25">
      <c r="A488">
        <v>477</v>
      </c>
      <c r="B488" s="21" t="s">
        <v>11637</v>
      </c>
      <c r="C488" s="1" t="s">
        <v>8340</v>
      </c>
      <c r="D488" s="1" t="s">
        <v>8341</v>
      </c>
      <c r="E488" s="2">
        <v>45505</v>
      </c>
      <c r="F488" s="2">
        <v>45535</v>
      </c>
      <c r="G488" s="1" t="s">
        <v>11638</v>
      </c>
      <c r="H488" s="1">
        <f>+Temporalidad[[#This Row],[ID]]</f>
        <v>477</v>
      </c>
    </row>
    <row r="489" spans="1:8" hidden="1" x14ac:dyDescent="0.25">
      <c r="A489">
        <v>478</v>
      </c>
      <c r="B489" s="21" t="s">
        <v>11639</v>
      </c>
      <c r="C489" s="1" t="s">
        <v>8340</v>
      </c>
      <c r="D489" s="1" t="s">
        <v>8341</v>
      </c>
      <c r="E489" s="2">
        <v>45536</v>
      </c>
      <c r="F489" s="2">
        <v>45565</v>
      </c>
      <c r="G489" s="1" t="s">
        <v>11640</v>
      </c>
      <c r="H489" s="1">
        <f>+Temporalidad[[#This Row],[ID]]</f>
        <v>478</v>
      </c>
    </row>
    <row r="490" spans="1:8" hidden="1" x14ac:dyDescent="0.25">
      <c r="A490">
        <v>479</v>
      </c>
      <c r="B490" s="21" t="s">
        <v>11641</v>
      </c>
      <c r="C490" s="1" t="s">
        <v>8340</v>
      </c>
      <c r="D490" s="1" t="s">
        <v>8341</v>
      </c>
      <c r="E490" s="2">
        <v>45566</v>
      </c>
      <c r="F490" s="2">
        <v>45596</v>
      </c>
      <c r="G490" s="1" t="s">
        <v>11642</v>
      </c>
      <c r="H490" s="1">
        <f>+Temporalidad[[#This Row],[ID]]</f>
        <v>479</v>
      </c>
    </row>
    <row r="491" spans="1:8" hidden="1" x14ac:dyDescent="0.25">
      <c r="A491">
        <v>480</v>
      </c>
      <c r="B491" s="21" t="s">
        <v>11643</v>
      </c>
      <c r="C491" s="1" t="s">
        <v>8340</v>
      </c>
      <c r="D491" s="1" t="s">
        <v>8341</v>
      </c>
      <c r="E491" s="2">
        <v>45597</v>
      </c>
      <c r="F491" s="2">
        <v>45626</v>
      </c>
      <c r="G491" s="1" t="s">
        <v>11644</v>
      </c>
      <c r="H491" s="1">
        <f>+Temporalidad[[#This Row],[ID]]</f>
        <v>480</v>
      </c>
    </row>
    <row r="492" spans="1:8" hidden="1" x14ac:dyDescent="0.25">
      <c r="A492">
        <v>481</v>
      </c>
      <c r="B492" s="21" t="s">
        <v>11645</v>
      </c>
      <c r="C492" s="1" t="s">
        <v>8340</v>
      </c>
      <c r="D492" s="1" t="s">
        <v>8341</v>
      </c>
      <c r="E492" s="2">
        <v>45627</v>
      </c>
      <c r="F492" s="2">
        <v>45657</v>
      </c>
      <c r="G492" s="1" t="s">
        <v>11646</v>
      </c>
      <c r="H492" s="1">
        <f>+Temporalidad[[#This Row],[ID]]</f>
        <v>481</v>
      </c>
    </row>
    <row r="493" spans="1:8" hidden="1" x14ac:dyDescent="0.25">
      <c r="A493">
        <v>482</v>
      </c>
      <c r="B493" s="21" t="s">
        <v>11647</v>
      </c>
      <c r="C493" s="1" t="s">
        <v>8340</v>
      </c>
      <c r="D493" s="1" t="s">
        <v>8341</v>
      </c>
      <c r="E493" s="2">
        <v>45658</v>
      </c>
      <c r="F493" s="2">
        <v>45688</v>
      </c>
      <c r="G493" s="1" t="s">
        <v>11648</v>
      </c>
      <c r="H493" s="1">
        <f>+Temporalidad[[#This Row],[ID]]</f>
        <v>482</v>
      </c>
    </row>
    <row r="494" spans="1:8" hidden="1" x14ac:dyDescent="0.25">
      <c r="A494">
        <v>483</v>
      </c>
      <c r="B494" s="21" t="s">
        <v>11649</v>
      </c>
      <c r="C494" s="1" t="s">
        <v>8340</v>
      </c>
      <c r="D494" s="1" t="s">
        <v>8341</v>
      </c>
      <c r="E494" s="2">
        <v>45689</v>
      </c>
      <c r="F494" s="2">
        <v>45716</v>
      </c>
      <c r="G494" s="1" t="s">
        <v>11650</v>
      </c>
      <c r="H494" s="1">
        <f>+Temporalidad[[#This Row],[ID]]</f>
        <v>483</v>
      </c>
    </row>
    <row r="495" spans="1:8" hidden="1" x14ac:dyDescent="0.25">
      <c r="A495">
        <v>484</v>
      </c>
      <c r="B495" s="21" t="s">
        <v>11651</v>
      </c>
      <c r="C495" s="1" t="s">
        <v>8340</v>
      </c>
      <c r="D495" s="1" t="s">
        <v>8341</v>
      </c>
      <c r="E495" s="2">
        <v>45717</v>
      </c>
      <c r="F495" s="2">
        <v>45747</v>
      </c>
      <c r="G495" s="1" t="s">
        <v>11652</v>
      </c>
      <c r="H495" s="1">
        <f>+Temporalidad[[#This Row],[ID]]</f>
        <v>484</v>
      </c>
    </row>
    <row r="496" spans="1:8" hidden="1" x14ac:dyDescent="0.25">
      <c r="A496">
        <v>485</v>
      </c>
      <c r="B496" s="21" t="s">
        <v>11653</v>
      </c>
      <c r="C496" s="1" t="s">
        <v>8340</v>
      </c>
      <c r="D496" s="1" t="s">
        <v>8341</v>
      </c>
      <c r="E496" s="2">
        <v>45748</v>
      </c>
      <c r="F496" s="2">
        <v>45777</v>
      </c>
      <c r="G496" s="1" t="s">
        <v>11654</v>
      </c>
      <c r="H496" s="1">
        <f>+Temporalidad[[#This Row],[ID]]</f>
        <v>485</v>
      </c>
    </row>
    <row r="497" spans="1:8" hidden="1" x14ac:dyDescent="0.25">
      <c r="A497">
        <v>486</v>
      </c>
      <c r="B497" s="21" t="s">
        <v>11655</v>
      </c>
      <c r="C497" s="1" t="s">
        <v>8340</v>
      </c>
      <c r="D497" s="1" t="s">
        <v>8341</v>
      </c>
      <c r="E497" s="2">
        <v>45778</v>
      </c>
      <c r="F497" s="2">
        <v>45808</v>
      </c>
      <c r="G497" s="1" t="s">
        <v>11656</v>
      </c>
      <c r="H497" s="1">
        <f>+Temporalidad[[#This Row],[ID]]</f>
        <v>486</v>
      </c>
    </row>
    <row r="498" spans="1:8" hidden="1" x14ac:dyDescent="0.25">
      <c r="A498">
        <v>487</v>
      </c>
      <c r="B498" s="21" t="s">
        <v>11657</v>
      </c>
      <c r="C498" s="1" t="s">
        <v>8340</v>
      </c>
      <c r="D498" s="1" t="s">
        <v>8341</v>
      </c>
      <c r="E498" s="2">
        <v>45809</v>
      </c>
      <c r="F498" s="2">
        <v>45838</v>
      </c>
      <c r="G498" s="1" t="s">
        <v>11658</v>
      </c>
      <c r="H498" s="1">
        <f>+Temporalidad[[#This Row],[ID]]</f>
        <v>487</v>
      </c>
    </row>
    <row r="499" spans="1:8" hidden="1" x14ac:dyDescent="0.25">
      <c r="A499">
        <v>488</v>
      </c>
      <c r="B499" s="21" t="s">
        <v>11659</v>
      </c>
      <c r="C499" s="1" t="s">
        <v>8340</v>
      </c>
      <c r="D499" s="1" t="s">
        <v>8341</v>
      </c>
      <c r="E499" s="2">
        <v>45839</v>
      </c>
      <c r="F499" s="2">
        <v>45869</v>
      </c>
      <c r="G499" s="1" t="s">
        <v>11660</v>
      </c>
      <c r="H499" s="1">
        <f>+Temporalidad[[#This Row],[ID]]</f>
        <v>488</v>
      </c>
    </row>
    <row r="500" spans="1:8" hidden="1" x14ac:dyDescent="0.25">
      <c r="A500">
        <v>489</v>
      </c>
      <c r="B500" s="21" t="s">
        <v>11661</v>
      </c>
      <c r="C500" s="1" t="s">
        <v>8340</v>
      </c>
      <c r="D500" s="1" t="s">
        <v>8341</v>
      </c>
      <c r="E500" s="2">
        <v>45870</v>
      </c>
      <c r="F500" s="2">
        <v>45900</v>
      </c>
      <c r="G500" s="1" t="s">
        <v>11662</v>
      </c>
      <c r="H500" s="1">
        <f>+Temporalidad[[#This Row],[ID]]</f>
        <v>489</v>
      </c>
    </row>
    <row r="501" spans="1:8" hidden="1" x14ac:dyDescent="0.25">
      <c r="A501">
        <v>490</v>
      </c>
      <c r="B501" s="21" t="s">
        <v>11663</v>
      </c>
      <c r="C501" s="1" t="s">
        <v>8340</v>
      </c>
      <c r="D501" s="1" t="s">
        <v>8341</v>
      </c>
      <c r="E501" s="2">
        <v>45901</v>
      </c>
      <c r="F501" s="2">
        <v>45930</v>
      </c>
      <c r="G501" s="1" t="s">
        <v>11664</v>
      </c>
      <c r="H501" s="1">
        <f>+Temporalidad[[#This Row],[ID]]</f>
        <v>490</v>
      </c>
    </row>
    <row r="502" spans="1:8" hidden="1" x14ac:dyDescent="0.25">
      <c r="A502">
        <v>491</v>
      </c>
      <c r="B502" s="21" t="s">
        <v>11665</v>
      </c>
      <c r="C502" s="1" t="s">
        <v>8340</v>
      </c>
      <c r="D502" s="1" t="s">
        <v>8341</v>
      </c>
      <c r="E502" s="2">
        <v>45931</v>
      </c>
      <c r="F502" s="2">
        <v>45961</v>
      </c>
      <c r="G502" s="1" t="s">
        <v>11666</v>
      </c>
      <c r="H502" s="1">
        <f>+Temporalidad[[#This Row],[ID]]</f>
        <v>491</v>
      </c>
    </row>
    <row r="503" spans="1:8" hidden="1" x14ac:dyDescent="0.25">
      <c r="A503">
        <v>492</v>
      </c>
      <c r="B503" s="21" t="s">
        <v>11667</v>
      </c>
      <c r="C503" s="1" t="s">
        <v>8340</v>
      </c>
      <c r="D503" s="1" t="s">
        <v>8341</v>
      </c>
      <c r="E503" s="2">
        <v>45962</v>
      </c>
      <c r="F503" s="2">
        <v>45991</v>
      </c>
      <c r="G503" s="1" t="s">
        <v>11668</v>
      </c>
      <c r="H503" s="1">
        <f>+Temporalidad[[#This Row],[ID]]</f>
        <v>492</v>
      </c>
    </row>
    <row r="504" spans="1:8" hidden="1" x14ac:dyDescent="0.25">
      <c r="A504">
        <v>493</v>
      </c>
      <c r="B504" s="21" t="s">
        <v>11669</v>
      </c>
      <c r="C504" s="1" t="s">
        <v>8340</v>
      </c>
      <c r="D504" s="1" t="s">
        <v>8341</v>
      </c>
      <c r="E504" s="2">
        <v>45992</v>
      </c>
      <c r="F504" s="2">
        <v>46022</v>
      </c>
      <c r="G504" s="1" t="s">
        <v>11670</v>
      </c>
      <c r="H504" s="1">
        <f>+Temporalidad[[#This Row],[ID]]</f>
        <v>493</v>
      </c>
    </row>
    <row r="505" spans="1:8" hidden="1" x14ac:dyDescent="0.25">
      <c r="A505">
        <v>494</v>
      </c>
      <c r="B505" s="21" t="s">
        <v>11671</v>
      </c>
      <c r="C505" s="1" t="s">
        <v>8340</v>
      </c>
      <c r="D505" s="1" t="s">
        <v>8341</v>
      </c>
      <c r="E505" s="2">
        <v>46023</v>
      </c>
      <c r="F505" s="2">
        <v>46053</v>
      </c>
      <c r="G505" s="1" t="s">
        <v>11672</v>
      </c>
      <c r="H505" s="1">
        <f>+Temporalidad[[#This Row],[ID]]</f>
        <v>494</v>
      </c>
    </row>
    <row r="506" spans="1:8" hidden="1" x14ac:dyDescent="0.25">
      <c r="A506">
        <v>495</v>
      </c>
      <c r="B506" s="21" t="s">
        <v>11673</v>
      </c>
      <c r="C506" s="1" t="s">
        <v>8340</v>
      </c>
      <c r="D506" s="1" t="s">
        <v>8341</v>
      </c>
      <c r="E506" s="2">
        <v>46054</v>
      </c>
      <c r="F506" s="2">
        <v>46081</v>
      </c>
      <c r="G506" s="1" t="s">
        <v>11674</v>
      </c>
      <c r="H506" s="1">
        <f>+Temporalidad[[#This Row],[ID]]</f>
        <v>495</v>
      </c>
    </row>
    <row r="507" spans="1:8" hidden="1" x14ac:dyDescent="0.25">
      <c r="A507">
        <v>496</v>
      </c>
      <c r="B507" s="21" t="s">
        <v>11675</v>
      </c>
      <c r="C507" s="1" t="s">
        <v>8340</v>
      </c>
      <c r="D507" s="1" t="s">
        <v>8341</v>
      </c>
      <c r="E507" s="2">
        <v>46082</v>
      </c>
      <c r="F507" s="2">
        <v>46112</v>
      </c>
      <c r="G507" s="1" t="s">
        <v>11676</v>
      </c>
      <c r="H507" s="1">
        <f>+Temporalidad[[#This Row],[ID]]</f>
        <v>496</v>
      </c>
    </row>
    <row r="508" spans="1:8" hidden="1" x14ac:dyDescent="0.25">
      <c r="A508">
        <v>497</v>
      </c>
      <c r="B508" s="21" t="s">
        <v>11677</v>
      </c>
      <c r="C508" s="1" t="s">
        <v>8340</v>
      </c>
      <c r="D508" s="1" t="s">
        <v>8341</v>
      </c>
      <c r="E508" s="2">
        <v>46113</v>
      </c>
      <c r="F508" s="2">
        <v>46142</v>
      </c>
      <c r="G508" s="1" t="s">
        <v>11678</v>
      </c>
      <c r="H508" s="1">
        <f>+Temporalidad[[#This Row],[ID]]</f>
        <v>497</v>
      </c>
    </row>
    <row r="509" spans="1:8" hidden="1" x14ac:dyDescent="0.25">
      <c r="A509">
        <v>498</v>
      </c>
      <c r="B509" s="21" t="s">
        <v>11679</v>
      </c>
      <c r="C509" s="1" t="s">
        <v>8340</v>
      </c>
      <c r="D509" s="1" t="s">
        <v>8341</v>
      </c>
      <c r="E509" s="2">
        <v>46143</v>
      </c>
      <c r="F509" s="2">
        <v>46173</v>
      </c>
      <c r="G509" s="1" t="s">
        <v>11680</v>
      </c>
      <c r="H509" s="1">
        <f>+Temporalidad[[#This Row],[ID]]</f>
        <v>498</v>
      </c>
    </row>
    <row r="510" spans="1:8" hidden="1" x14ac:dyDescent="0.25">
      <c r="A510">
        <v>499</v>
      </c>
      <c r="B510" s="21" t="s">
        <v>11681</v>
      </c>
      <c r="C510" s="1" t="s">
        <v>8340</v>
      </c>
      <c r="D510" s="1" t="s">
        <v>8341</v>
      </c>
      <c r="E510" s="2">
        <v>46174</v>
      </c>
      <c r="F510" s="2">
        <v>46203</v>
      </c>
      <c r="G510" s="1" t="s">
        <v>11682</v>
      </c>
      <c r="H510" s="1">
        <f>+Temporalidad[[#This Row],[ID]]</f>
        <v>499</v>
      </c>
    </row>
    <row r="511" spans="1:8" hidden="1" x14ac:dyDescent="0.25">
      <c r="A511">
        <v>500</v>
      </c>
      <c r="B511" s="21" t="s">
        <v>11683</v>
      </c>
      <c r="C511" s="1" t="s">
        <v>8340</v>
      </c>
      <c r="D511" s="1" t="s">
        <v>8341</v>
      </c>
      <c r="E511" s="2">
        <v>46204</v>
      </c>
      <c r="F511" s="2">
        <v>46234</v>
      </c>
      <c r="G511" s="1" t="s">
        <v>11684</v>
      </c>
      <c r="H511" s="1">
        <f>+Temporalidad[[#This Row],[ID]]</f>
        <v>500</v>
      </c>
    </row>
    <row r="512" spans="1:8" hidden="1" x14ac:dyDescent="0.25">
      <c r="A512">
        <v>501</v>
      </c>
      <c r="B512" s="21" t="s">
        <v>11685</v>
      </c>
      <c r="C512" s="1" t="s">
        <v>8340</v>
      </c>
      <c r="D512" s="1" t="s">
        <v>8341</v>
      </c>
      <c r="E512" s="2">
        <v>46235</v>
      </c>
      <c r="F512" s="2">
        <v>46265</v>
      </c>
      <c r="G512" s="1" t="s">
        <v>11686</v>
      </c>
      <c r="H512" s="1">
        <f>+Temporalidad[[#This Row],[ID]]</f>
        <v>501</v>
      </c>
    </row>
    <row r="513" spans="1:8" hidden="1" x14ac:dyDescent="0.25">
      <c r="A513">
        <v>502</v>
      </c>
      <c r="B513" s="21" t="s">
        <v>11687</v>
      </c>
      <c r="C513" s="1" t="s">
        <v>8340</v>
      </c>
      <c r="D513" s="1" t="s">
        <v>8341</v>
      </c>
      <c r="E513" s="2">
        <v>46266</v>
      </c>
      <c r="F513" s="2">
        <v>46295</v>
      </c>
      <c r="G513" s="1" t="s">
        <v>11688</v>
      </c>
      <c r="H513" s="1">
        <f>+Temporalidad[[#This Row],[ID]]</f>
        <v>502</v>
      </c>
    </row>
    <row r="514" spans="1:8" hidden="1" x14ac:dyDescent="0.25">
      <c r="A514">
        <v>503</v>
      </c>
      <c r="B514" s="21" t="s">
        <v>11689</v>
      </c>
      <c r="C514" s="1" t="s">
        <v>8340</v>
      </c>
      <c r="D514" s="1" t="s">
        <v>8341</v>
      </c>
      <c r="E514" s="2">
        <v>46296</v>
      </c>
      <c r="F514" s="2">
        <v>46326</v>
      </c>
      <c r="G514" s="1" t="s">
        <v>11690</v>
      </c>
      <c r="H514" s="1">
        <f>+Temporalidad[[#This Row],[ID]]</f>
        <v>503</v>
      </c>
    </row>
    <row r="515" spans="1:8" hidden="1" x14ac:dyDescent="0.25">
      <c r="A515">
        <v>504</v>
      </c>
      <c r="B515" s="21" t="s">
        <v>11691</v>
      </c>
      <c r="C515" s="1" t="s">
        <v>8340</v>
      </c>
      <c r="D515" s="1" t="s">
        <v>8341</v>
      </c>
      <c r="E515" s="2">
        <v>46327</v>
      </c>
      <c r="F515" s="2">
        <v>46356</v>
      </c>
      <c r="G515" s="1" t="s">
        <v>11692</v>
      </c>
      <c r="H515" s="1">
        <f>+Temporalidad[[#This Row],[ID]]</f>
        <v>504</v>
      </c>
    </row>
    <row r="516" spans="1:8" hidden="1" x14ac:dyDescent="0.25">
      <c r="A516">
        <v>505</v>
      </c>
      <c r="B516" s="21" t="s">
        <v>11693</v>
      </c>
      <c r="C516" s="1" t="s">
        <v>8340</v>
      </c>
      <c r="D516" s="1" t="s">
        <v>8341</v>
      </c>
      <c r="E516" s="2">
        <v>46357</v>
      </c>
      <c r="F516" s="2">
        <v>46387</v>
      </c>
      <c r="G516" s="1" t="s">
        <v>11694</v>
      </c>
      <c r="H516" s="1">
        <f>+Temporalidad[[#This Row],[ID]]</f>
        <v>505</v>
      </c>
    </row>
    <row r="517" spans="1:8" hidden="1" x14ac:dyDescent="0.25">
      <c r="A517">
        <v>506</v>
      </c>
      <c r="B517" s="21" t="s">
        <v>11695</v>
      </c>
      <c r="C517" s="1" t="s">
        <v>8340</v>
      </c>
      <c r="D517" s="1" t="s">
        <v>8341</v>
      </c>
      <c r="E517" s="2">
        <v>46388</v>
      </c>
      <c r="F517" s="2">
        <v>46418</v>
      </c>
      <c r="G517" s="1" t="s">
        <v>11696</v>
      </c>
      <c r="H517" s="1">
        <f>+Temporalidad[[#This Row],[ID]]</f>
        <v>506</v>
      </c>
    </row>
    <row r="518" spans="1:8" hidden="1" x14ac:dyDescent="0.25">
      <c r="A518">
        <v>507</v>
      </c>
      <c r="B518" s="21" t="s">
        <v>11697</v>
      </c>
      <c r="C518" s="1" t="s">
        <v>8340</v>
      </c>
      <c r="D518" s="1" t="s">
        <v>8341</v>
      </c>
      <c r="E518" s="2">
        <v>46419</v>
      </c>
      <c r="F518" s="2">
        <v>46446</v>
      </c>
      <c r="G518" s="1" t="s">
        <v>11698</v>
      </c>
      <c r="H518" s="1">
        <f>+Temporalidad[[#This Row],[ID]]</f>
        <v>507</v>
      </c>
    </row>
    <row r="519" spans="1:8" hidden="1" x14ac:dyDescent="0.25">
      <c r="A519">
        <v>508</v>
      </c>
      <c r="B519" s="21" t="s">
        <v>11699</v>
      </c>
      <c r="C519" s="1" t="s">
        <v>8340</v>
      </c>
      <c r="D519" s="1" t="s">
        <v>8341</v>
      </c>
      <c r="E519" s="2">
        <v>46447</v>
      </c>
      <c r="F519" s="2">
        <v>46477</v>
      </c>
      <c r="G519" s="1" t="s">
        <v>11700</v>
      </c>
      <c r="H519" s="1">
        <f>+Temporalidad[[#This Row],[ID]]</f>
        <v>508</v>
      </c>
    </row>
    <row r="520" spans="1:8" hidden="1" x14ac:dyDescent="0.25">
      <c r="A520">
        <v>509</v>
      </c>
      <c r="B520" s="21" t="s">
        <v>11701</v>
      </c>
      <c r="C520" s="1" t="s">
        <v>8340</v>
      </c>
      <c r="D520" s="1" t="s">
        <v>8341</v>
      </c>
      <c r="E520" s="2">
        <v>46478</v>
      </c>
      <c r="F520" s="2">
        <v>46507</v>
      </c>
      <c r="G520" s="1" t="s">
        <v>11702</v>
      </c>
      <c r="H520" s="1">
        <f>+Temporalidad[[#This Row],[ID]]</f>
        <v>509</v>
      </c>
    </row>
    <row r="521" spans="1:8" hidden="1" x14ac:dyDescent="0.25">
      <c r="A521">
        <v>510</v>
      </c>
      <c r="B521" s="21" t="s">
        <v>11703</v>
      </c>
      <c r="C521" s="1" t="s">
        <v>8340</v>
      </c>
      <c r="D521" s="1" t="s">
        <v>8341</v>
      </c>
      <c r="E521" s="2">
        <v>46508</v>
      </c>
      <c r="F521" s="2">
        <v>46538</v>
      </c>
      <c r="G521" s="1" t="s">
        <v>11704</v>
      </c>
      <c r="H521" s="1">
        <f>+Temporalidad[[#This Row],[ID]]</f>
        <v>510</v>
      </c>
    </row>
    <row r="522" spans="1:8" hidden="1" x14ac:dyDescent="0.25">
      <c r="A522">
        <v>511</v>
      </c>
      <c r="B522" s="21" t="s">
        <v>11705</v>
      </c>
      <c r="C522" s="1" t="s">
        <v>8340</v>
      </c>
      <c r="D522" s="1" t="s">
        <v>8341</v>
      </c>
      <c r="E522" s="2">
        <v>46539</v>
      </c>
      <c r="F522" s="2">
        <v>46568</v>
      </c>
      <c r="G522" s="1" t="s">
        <v>11706</v>
      </c>
      <c r="H522" s="1">
        <f>+Temporalidad[[#This Row],[ID]]</f>
        <v>511</v>
      </c>
    </row>
    <row r="523" spans="1:8" hidden="1" x14ac:dyDescent="0.25">
      <c r="A523">
        <v>512</v>
      </c>
      <c r="B523" s="21" t="s">
        <v>11707</v>
      </c>
      <c r="C523" s="1" t="s">
        <v>8340</v>
      </c>
      <c r="D523" s="1" t="s">
        <v>8341</v>
      </c>
      <c r="E523" s="2">
        <v>46569</v>
      </c>
      <c r="F523" s="2">
        <v>46599</v>
      </c>
      <c r="G523" s="1" t="s">
        <v>11708</v>
      </c>
      <c r="H523" s="1">
        <f>+Temporalidad[[#This Row],[ID]]</f>
        <v>512</v>
      </c>
    </row>
    <row r="524" spans="1:8" hidden="1" x14ac:dyDescent="0.25">
      <c r="A524">
        <v>513</v>
      </c>
      <c r="B524" s="21" t="s">
        <v>11709</v>
      </c>
      <c r="C524" s="1" t="s">
        <v>8340</v>
      </c>
      <c r="D524" s="1" t="s">
        <v>8341</v>
      </c>
      <c r="E524" s="2">
        <v>46600</v>
      </c>
      <c r="F524" s="2">
        <v>46630</v>
      </c>
      <c r="G524" s="1" t="s">
        <v>11710</v>
      </c>
      <c r="H524" s="1">
        <f>+Temporalidad[[#This Row],[ID]]</f>
        <v>513</v>
      </c>
    </row>
    <row r="525" spans="1:8" hidden="1" x14ac:dyDescent="0.25">
      <c r="A525">
        <v>514</v>
      </c>
      <c r="B525" s="21" t="s">
        <v>11711</v>
      </c>
      <c r="C525" s="1" t="s">
        <v>8340</v>
      </c>
      <c r="D525" s="1" t="s">
        <v>8341</v>
      </c>
      <c r="E525" s="2">
        <v>46631</v>
      </c>
      <c r="F525" s="2">
        <v>46660</v>
      </c>
      <c r="G525" s="1" t="s">
        <v>11712</v>
      </c>
      <c r="H525" s="1">
        <f>+Temporalidad[[#This Row],[ID]]</f>
        <v>514</v>
      </c>
    </row>
    <row r="526" spans="1:8" hidden="1" x14ac:dyDescent="0.25">
      <c r="A526">
        <v>515</v>
      </c>
      <c r="B526" s="21" t="s">
        <v>11713</v>
      </c>
      <c r="C526" s="1" t="s">
        <v>8340</v>
      </c>
      <c r="D526" s="1" t="s">
        <v>8341</v>
      </c>
      <c r="E526" s="2">
        <v>46661</v>
      </c>
      <c r="F526" s="2">
        <v>46691</v>
      </c>
      <c r="G526" s="1" t="s">
        <v>11714</v>
      </c>
      <c r="H526" s="1">
        <f>+Temporalidad[[#This Row],[ID]]</f>
        <v>515</v>
      </c>
    </row>
    <row r="527" spans="1:8" hidden="1" x14ac:dyDescent="0.25">
      <c r="A527">
        <v>516</v>
      </c>
      <c r="B527" s="21" t="s">
        <v>11715</v>
      </c>
      <c r="C527" s="1" t="s">
        <v>8340</v>
      </c>
      <c r="D527" s="1" t="s">
        <v>8341</v>
      </c>
      <c r="E527" s="2">
        <v>46692</v>
      </c>
      <c r="F527" s="2">
        <v>46721</v>
      </c>
      <c r="G527" s="1" t="s">
        <v>11716</v>
      </c>
      <c r="H527" s="1">
        <f>+Temporalidad[[#This Row],[ID]]</f>
        <v>516</v>
      </c>
    </row>
    <row r="528" spans="1:8" hidden="1" x14ac:dyDescent="0.25">
      <c r="A528">
        <v>517</v>
      </c>
      <c r="B528" s="21" t="s">
        <v>11717</v>
      </c>
      <c r="C528" s="1" t="s">
        <v>8340</v>
      </c>
      <c r="D528" s="1" t="s">
        <v>8341</v>
      </c>
      <c r="E528" s="2">
        <v>46722</v>
      </c>
      <c r="F528" s="2">
        <v>46752</v>
      </c>
      <c r="G528" s="1" t="s">
        <v>11718</v>
      </c>
      <c r="H528" s="1">
        <f>+Temporalidad[[#This Row],[ID]]</f>
        <v>517</v>
      </c>
    </row>
    <row r="529" spans="1:8" hidden="1" x14ac:dyDescent="0.25">
      <c r="A529">
        <v>518</v>
      </c>
      <c r="B529" s="21" t="s">
        <v>11719</v>
      </c>
      <c r="C529" s="1" t="s">
        <v>8340</v>
      </c>
      <c r="D529" s="1" t="s">
        <v>8341</v>
      </c>
      <c r="E529" s="2">
        <v>46753</v>
      </c>
      <c r="F529" s="2">
        <v>46783</v>
      </c>
      <c r="G529" s="1" t="s">
        <v>11720</v>
      </c>
      <c r="H529" s="1">
        <f>+Temporalidad[[#This Row],[ID]]</f>
        <v>518</v>
      </c>
    </row>
    <row r="530" spans="1:8" hidden="1" x14ac:dyDescent="0.25">
      <c r="A530">
        <v>519</v>
      </c>
      <c r="B530" s="21" t="s">
        <v>11721</v>
      </c>
      <c r="C530" s="1" t="s">
        <v>8340</v>
      </c>
      <c r="D530" s="1" t="s">
        <v>8341</v>
      </c>
      <c r="E530" s="2">
        <v>46784</v>
      </c>
      <c r="F530" s="2">
        <v>46811</v>
      </c>
      <c r="G530" s="1" t="s">
        <v>11722</v>
      </c>
      <c r="H530" s="1">
        <f>+Temporalidad[[#This Row],[ID]]</f>
        <v>519</v>
      </c>
    </row>
    <row r="531" spans="1:8" hidden="1" x14ac:dyDescent="0.25">
      <c r="A531">
        <v>520</v>
      </c>
      <c r="B531" s="21" t="s">
        <v>11723</v>
      </c>
      <c r="C531" s="1" t="s">
        <v>8340</v>
      </c>
      <c r="D531" s="1" t="s">
        <v>8341</v>
      </c>
      <c r="E531" s="2">
        <v>46813</v>
      </c>
      <c r="F531" s="2">
        <v>46843</v>
      </c>
      <c r="G531" s="1" t="s">
        <v>11724</v>
      </c>
      <c r="H531" s="1">
        <f>+Temporalidad[[#This Row],[ID]]</f>
        <v>520</v>
      </c>
    </row>
    <row r="532" spans="1:8" hidden="1" x14ac:dyDescent="0.25">
      <c r="A532">
        <v>521</v>
      </c>
      <c r="B532" s="21" t="s">
        <v>11725</v>
      </c>
      <c r="C532" s="1" t="s">
        <v>8340</v>
      </c>
      <c r="D532" s="1" t="s">
        <v>8341</v>
      </c>
      <c r="E532" s="2">
        <v>46844</v>
      </c>
      <c r="F532" s="2">
        <v>46873</v>
      </c>
      <c r="G532" s="1" t="s">
        <v>11726</v>
      </c>
      <c r="H532" s="1">
        <f>+Temporalidad[[#This Row],[ID]]</f>
        <v>521</v>
      </c>
    </row>
    <row r="533" spans="1:8" hidden="1" x14ac:dyDescent="0.25">
      <c r="A533">
        <v>522</v>
      </c>
      <c r="B533" s="21" t="s">
        <v>11727</v>
      </c>
      <c r="C533" s="1" t="s">
        <v>8340</v>
      </c>
      <c r="D533" s="1" t="s">
        <v>8341</v>
      </c>
      <c r="E533" s="2">
        <v>46874</v>
      </c>
      <c r="F533" s="2">
        <v>46904</v>
      </c>
      <c r="G533" s="1" t="s">
        <v>11728</v>
      </c>
      <c r="H533" s="1">
        <f>+Temporalidad[[#This Row],[ID]]</f>
        <v>522</v>
      </c>
    </row>
    <row r="534" spans="1:8" hidden="1" x14ac:dyDescent="0.25">
      <c r="A534">
        <v>523</v>
      </c>
      <c r="B534" s="21" t="s">
        <v>11729</v>
      </c>
      <c r="C534" s="1" t="s">
        <v>8340</v>
      </c>
      <c r="D534" s="1" t="s">
        <v>8341</v>
      </c>
      <c r="E534" s="2">
        <v>46905</v>
      </c>
      <c r="F534" s="2">
        <v>46934</v>
      </c>
      <c r="G534" s="1" t="s">
        <v>11730</v>
      </c>
      <c r="H534" s="1">
        <f>+Temporalidad[[#This Row],[ID]]</f>
        <v>523</v>
      </c>
    </row>
    <row r="535" spans="1:8" hidden="1" x14ac:dyDescent="0.25">
      <c r="A535">
        <v>524</v>
      </c>
      <c r="B535" s="21" t="s">
        <v>11731</v>
      </c>
      <c r="C535" s="1" t="s">
        <v>8340</v>
      </c>
      <c r="D535" s="1" t="s">
        <v>8341</v>
      </c>
      <c r="E535" s="2">
        <v>46935</v>
      </c>
      <c r="F535" s="2">
        <v>46965</v>
      </c>
      <c r="G535" s="1" t="s">
        <v>11732</v>
      </c>
      <c r="H535" s="1">
        <f>+Temporalidad[[#This Row],[ID]]</f>
        <v>524</v>
      </c>
    </row>
    <row r="536" spans="1:8" hidden="1" x14ac:dyDescent="0.25">
      <c r="A536">
        <v>525</v>
      </c>
      <c r="B536" s="21" t="s">
        <v>11733</v>
      </c>
      <c r="C536" s="1" t="s">
        <v>8340</v>
      </c>
      <c r="D536" s="1" t="s">
        <v>8341</v>
      </c>
      <c r="E536" s="2">
        <v>46966</v>
      </c>
      <c r="F536" s="2">
        <v>46996</v>
      </c>
      <c r="G536" s="1" t="s">
        <v>11734</v>
      </c>
      <c r="H536" s="1">
        <f>+Temporalidad[[#This Row],[ID]]</f>
        <v>525</v>
      </c>
    </row>
    <row r="537" spans="1:8" hidden="1" x14ac:dyDescent="0.25">
      <c r="A537">
        <v>526</v>
      </c>
      <c r="B537" s="21" t="s">
        <v>11735</v>
      </c>
      <c r="C537" s="1" t="s">
        <v>8340</v>
      </c>
      <c r="D537" s="1" t="s">
        <v>8341</v>
      </c>
      <c r="E537" s="2">
        <v>46997</v>
      </c>
      <c r="F537" s="2">
        <v>47026</v>
      </c>
      <c r="G537" s="1" t="s">
        <v>11736</v>
      </c>
      <c r="H537" s="1">
        <f>+Temporalidad[[#This Row],[ID]]</f>
        <v>526</v>
      </c>
    </row>
    <row r="538" spans="1:8" hidden="1" x14ac:dyDescent="0.25">
      <c r="A538">
        <v>527</v>
      </c>
      <c r="B538" s="21" t="s">
        <v>11737</v>
      </c>
      <c r="C538" s="1" t="s">
        <v>8340</v>
      </c>
      <c r="D538" s="1" t="s">
        <v>8341</v>
      </c>
      <c r="E538" s="2">
        <v>47027</v>
      </c>
      <c r="F538" s="2">
        <v>47057</v>
      </c>
      <c r="G538" s="1" t="s">
        <v>11738</v>
      </c>
      <c r="H538" s="1">
        <f>+Temporalidad[[#This Row],[ID]]</f>
        <v>527</v>
      </c>
    </row>
    <row r="539" spans="1:8" hidden="1" x14ac:dyDescent="0.25">
      <c r="A539">
        <v>528</v>
      </c>
      <c r="B539" s="21" t="s">
        <v>11739</v>
      </c>
      <c r="C539" s="1" t="s">
        <v>8340</v>
      </c>
      <c r="D539" s="1" t="s">
        <v>8341</v>
      </c>
      <c r="E539" s="2">
        <v>47058</v>
      </c>
      <c r="F539" s="2">
        <v>47087</v>
      </c>
      <c r="G539" s="1" t="s">
        <v>11740</v>
      </c>
      <c r="H539" s="1">
        <f>+Temporalidad[[#This Row],[ID]]</f>
        <v>528</v>
      </c>
    </row>
    <row r="540" spans="1:8" hidden="1" x14ac:dyDescent="0.25">
      <c r="A540">
        <v>529</v>
      </c>
      <c r="B540" s="21" t="s">
        <v>11741</v>
      </c>
      <c r="C540" s="1" t="s">
        <v>8340</v>
      </c>
      <c r="D540" s="1" t="s">
        <v>8341</v>
      </c>
      <c r="E540" s="2">
        <v>47088</v>
      </c>
      <c r="F540" s="2">
        <v>47118</v>
      </c>
      <c r="G540" s="1" t="s">
        <v>11742</v>
      </c>
      <c r="H540" s="1">
        <f>+Temporalidad[[#This Row],[ID]]</f>
        <v>529</v>
      </c>
    </row>
    <row r="541" spans="1:8" hidden="1" x14ac:dyDescent="0.25">
      <c r="A541">
        <v>530</v>
      </c>
      <c r="B541" s="21" t="s">
        <v>11743</v>
      </c>
      <c r="C541" s="1" t="s">
        <v>8340</v>
      </c>
      <c r="D541" s="1" t="s">
        <v>8341</v>
      </c>
      <c r="E541" s="2">
        <v>47119</v>
      </c>
      <c r="F541" s="2">
        <v>47149</v>
      </c>
      <c r="G541" s="1" t="s">
        <v>11744</v>
      </c>
      <c r="H541" s="1">
        <f>+Temporalidad[[#This Row],[ID]]</f>
        <v>530</v>
      </c>
    </row>
    <row r="542" spans="1:8" hidden="1" x14ac:dyDescent="0.25">
      <c r="A542">
        <v>531</v>
      </c>
      <c r="B542" s="21" t="s">
        <v>11745</v>
      </c>
      <c r="C542" s="1" t="s">
        <v>8340</v>
      </c>
      <c r="D542" s="1" t="s">
        <v>8341</v>
      </c>
      <c r="E542" s="2">
        <v>47150</v>
      </c>
      <c r="F542" s="2">
        <v>47177</v>
      </c>
      <c r="G542" s="1" t="s">
        <v>11746</v>
      </c>
      <c r="H542" s="1">
        <f>+Temporalidad[[#This Row],[ID]]</f>
        <v>531</v>
      </c>
    </row>
    <row r="543" spans="1:8" hidden="1" x14ac:dyDescent="0.25">
      <c r="A543">
        <v>532</v>
      </c>
      <c r="B543" s="21" t="s">
        <v>11747</v>
      </c>
      <c r="C543" s="1" t="s">
        <v>8340</v>
      </c>
      <c r="D543" s="1" t="s">
        <v>8341</v>
      </c>
      <c r="E543" s="2">
        <v>47178</v>
      </c>
      <c r="F543" s="2">
        <v>47208</v>
      </c>
      <c r="G543" s="1" t="s">
        <v>11748</v>
      </c>
      <c r="H543" s="1">
        <f>+Temporalidad[[#This Row],[ID]]</f>
        <v>532</v>
      </c>
    </row>
    <row r="544" spans="1:8" hidden="1" x14ac:dyDescent="0.25">
      <c r="A544">
        <v>533</v>
      </c>
      <c r="B544" s="21" t="s">
        <v>11749</v>
      </c>
      <c r="C544" s="1" t="s">
        <v>8340</v>
      </c>
      <c r="D544" s="1" t="s">
        <v>8341</v>
      </c>
      <c r="E544" s="2">
        <v>47209</v>
      </c>
      <c r="F544" s="2">
        <v>47238</v>
      </c>
      <c r="G544" s="1" t="s">
        <v>11750</v>
      </c>
      <c r="H544" s="1">
        <f>+Temporalidad[[#This Row],[ID]]</f>
        <v>533</v>
      </c>
    </row>
    <row r="545" spans="1:8" hidden="1" x14ac:dyDescent="0.25">
      <c r="A545">
        <v>534</v>
      </c>
      <c r="B545" s="21" t="s">
        <v>11751</v>
      </c>
      <c r="C545" s="1" t="s">
        <v>8340</v>
      </c>
      <c r="D545" s="1" t="s">
        <v>8341</v>
      </c>
      <c r="E545" s="2">
        <v>47239</v>
      </c>
      <c r="F545" s="2">
        <v>47269</v>
      </c>
      <c r="G545" s="1" t="s">
        <v>11752</v>
      </c>
      <c r="H545" s="1">
        <f>+Temporalidad[[#This Row],[ID]]</f>
        <v>534</v>
      </c>
    </row>
    <row r="546" spans="1:8" hidden="1" x14ac:dyDescent="0.25">
      <c r="A546">
        <v>535</v>
      </c>
      <c r="B546" s="21" t="s">
        <v>11753</v>
      </c>
      <c r="C546" s="1" t="s">
        <v>8340</v>
      </c>
      <c r="D546" s="1" t="s">
        <v>8341</v>
      </c>
      <c r="E546" s="2">
        <v>47270</v>
      </c>
      <c r="F546" s="2">
        <v>47299</v>
      </c>
      <c r="G546" s="1" t="s">
        <v>11754</v>
      </c>
      <c r="H546" s="1">
        <f>+Temporalidad[[#This Row],[ID]]</f>
        <v>535</v>
      </c>
    </row>
    <row r="547" spans="1:8" hidden="1" x14ac:dyDescent="0.25">
      <c r="A547">
        <v>536</v>
      </c>
      <c r="B547" s="21" t="s">
        <v>11755</v>
      </c>
      <c r="C547" s="1" t="s">
        <v>8340</v>
      </c>
      <c r="D547" s="1" t="s">
        <v>8341</v>
      </c>
      <c r="E547" s="2">
        <v>47300</v>
      </c>
      <c r="F547" s="2">
        <v>47330</v>
      </c>
      <c r="G547" s="1" t="s">
        <v>11756</v>
      </c>
      <c r="H547" s="1">
        <f>+Temporalidad[[#This Row],[ID]]</f>
        <v>536</v>
      </c>
    </row>
    <row r="548" spans="1:8" hidden="1" x14ac:dyDescent="0.25">
      <c r="A548">
        <v>537</v>
      </c>
      <c r="B548" s="21" t="s">
        <v>11757</v>
      </c>
      <c r="C548" s="1" t="s">
        <v>8340</v>
      </c>
      <c r="D548" s="1" t="s">
        <v>8341</v>
      </c>
      <c r="E548" s="2">
        <v>47331</v>
      </c>
      <c r="F548" s="2">
        <v>47361</v>
      </c>
      <c r="G548" s="1" t="s">
        <v>11758</v>
      </c>
      <c r="H548" s="1">
        <f>+Temporalidad[[#This Row],[ID]]</f>
        <v>537</v>
      </c>
    </row>
    <row r="549" spans="1:8" hidden="1" x14ac:dyDescent="0.25">
      <c r="A549">
        <v>538</v>
      </c>
      <c r="B549" s="21" t="s">
        <v>11759</v>
      </c>
      <c r="C549" s="1" t="s">
        <v>8340</v>
      </c>
      <c r="D549" s="1" t="s">
        <v>8341</v>
      </c>
      <c r="E549" s="2">
        <v>47362</v>
      </c>
      <c r="F549" s="2">
        <v>47391</v>
      </c>
      <c r="G549" s="1" t="s">
        <v>11760</v>
      </c>
      <c r="H549" s="1">
        <f>+Temporalidad[[#This Row],[ID]]</f>
        <v>538</v>
      </c>
    </row>
    <row r="550" spans="1:8" hidden="1" x14ac:dyDescent="0.25">
      <c r="A550">
        <v>539</v>
      </c>
      <c r="B550" s="21" t="s">
        <v>11761</v>
      </c>
      <c r="C550" s="1" t="s">
        <v>8340</v>
      </c>
      <c r="D550" s="1" t="s">
        <v>8341</v>
      </c>
      <c r="E550" s="2">
        <v>47392</v>
      </c>
      <c r="F550" s="2">
        <v>47422</v>
      </c>
      <c r="G550" s="1" t="s">
        <v>11762</v>
      </c>
      <c r="H550" s="1">
        <f>+Temporalidad[[#This Row],[ID]]</f>
        <v>539</v>
      </c>
    </row>
    <row r="551" spans="1:8" hidden="1" x14ac:dyDescent="0.25">
      <c r="A551">
        <v>540</v>
      </c>
      <c r="B551" s="21" t="s">
        <v>11763</v>
      </c>
      <c r="C551" s="1" t="s">
        <v>8340</v>
      </c>
      <c r="D551" s="1" t="s">
        <v>8341</v>
      </c>
      <c r="E551" s="2">
        <v>47423</v>
      </c>
      <c r="F551" s="2">
        <v>47452</v>
      </c>
      <c r="G551" s="1" t="s">
        <v>11764</v>
      </c>
      <c r="H551" s="1">
        <f>+Temporalidad[[#This Row],[ID]]</f>
        <v>540</v>
      </c>
    </row>
    <row r="552" spans="1:8" hidden="1" x14ac:dyDescent="0.25">
      <c r="A552">
        <v>541</v>
      </c>
      <c r="B552" s="21" t="s">
        <v>11765</v>
      </c>
      <c r="C552" s="1" t="s">
        <v>8340</v>
      </c>
      <c r="D552" s="1" t="s">
        <v>8341</v>
      </c>
      <c r="E552" s="2">
        <v>47453</v>
      </c>
      <c r="F552" s="2">
        <v>47483</v>
      </c>
      <c r="G552" s="1" t="s">
        <v>11766</v>
      </c>
      <c r="H552" s="1">
        <f>+Temporalidad[[#This Row],[ID]]</f>
        <v>541</v>
      </c>
    </row>
    <row r="553" spans="1:8" hidden="1" x14ac:dyDescent="0.25">
      <c r="A553">
        <v>542</v>
      </c>
      <c r="B553" s="21" t="s">
        <v>11767</v>
      </c>
      <c r="C553" s="1" t="s">
        <v>8340</v>
      </c>
      <c r="D553" s="1" t="s">
        <v>8341</v>
      </c>
      <c r="E553" s="2">
        <v>47484</v>
      </c>
      <c r="F553" s="2">
        <v>47514</v>
      </c>
      <c r="G553" s="1" t="s">
        <v>11768</v>
      </c>
      <c r="H553" s="1">
        <f>+Temporalidad[[#This Row],[ID]]</f>
        <v>542</v>
      </c>
    </row>
    <row r="554" spans="1:8" hidden="1" x14ac:dyDescent="0.25">
      <c r="A554">
        <v>543</v>
      </c>
      <c r="B554" s="21" t="s">
        <v>11769</v>
      </c>
      <c r="C554" s="1" t="s">
        <v>8340</v>
      </c>
      <c r="D554" s="1" t="s">
        <v>8341</v>
      </c>
      <c r="E554" s="2">
        <v>47515</v>
      </c>
      <c r="F554" s="2">
        <v>47542</v>
      </c>
      <c r="G554" s="1" t="s">
        <v>11770</v>
      </c>
      <c r="H554" s="1">
        <f>+Temporalidad[[#This Row],[ID]]</f>
        <v>543</v>
      </c>
    </row>
    <row r="555" spans="1:8" hidden="1" x14ac:dyDescent="0.25">
      <c r="A555">
        <v>544</v>
      </c>
      <c r="B555" s="21" t="s">
        <v>11771</v>
      </c>
      <c r="C555" s="1" t="s">
        <v>8340</v>
      </c>
      <c r="D555" s="1" t="s">
        <v>8341</v>
      </c>
      <c r="E555" s="2">
        <v>47543</v>
      </c>
      <c r="F555" s="2">
        <v>47573</v>
      </c>
      <c r="G555" s="1" t="s">
        <v>11772</v>
      </c>
      <c r="H555" s="1">
        <f>+Temporalidad[[#This Row],[ID]]</f>
        <v>544</v>
      </c>
    </row>
    <row r="556" spans="1:8" hidden="1" x14ac:dyDescent="0.25">
      <c r="A556">
        <v>545</v>
      </c>
      <c r="B556" s="21" t="s">
        <v>11773</v>
      </c>
      <c r="C556" s="1" t="s">
        <v>8340</v>
      </c>
      <c r="D556" s="1" t="s">
        <v>8341</v>
      </c>
      <c r="E556" s="2">
        <v>47574</v>
      </c>
      <c r="F556" s="2">
        <v>47603</v>
      </c>
      <c r="G556" s="1" t="s">
        <v>11774</v>
      </c>
      <c r="H556" s="1">
        <f>+Temporalidad[[#This Row],[ID]]</f>
        <v>545</v>
      </c>
    </row>
    <row r="557" spans="1:8" hidden="1" x14ac:dyDescent="0.25">
      <c r="A557">
        <v>546</v>
      </c>
      <c r="B557" s="21" t="s">
        <v>11775</v>
      </c>
      <c r="C557" s="1" t="s">
        <v>8340</v>
      </c>
      <c r="D557" s="1" t="s">
        <v>8341</v>
      </c>
      <c r="E557" s="2">
        <v>47604</v>
      </c>
      <c r="F557" s="2">
        <v>47634</v>
      </c>
      <c r="G557" s="1" t="s">
        <v>11776</v>
      </c>
      <c r="H557" s="1">
        <f>+Temporalidad[[#This Row],[ID]]</f>
        <v>546</v>
      </c>
    </row>
    <row r="558" spans="1:8" hidden="1" x14ac:dyDescent="0.25">
      <c r="A558">
        <v>547</v>
      </c>
      <c r="B558" s="21" t="s">
        <v>11777</v>
      </c>
      <c r="C558" s="1" t="s">
        <v>8340</v>
      </c>
      <c r="D558" s="1" t="s">
        <v>8341</v>
      </c>
      <c r="E558" s="2">
        <v>47635</v>
      </c>
      <c r="F558" s="2">
        <v>47664</v>
      </c>
      <c r="G558" s="1" t="s">
        <v>11778</v>
      </c>
      <c r="H558" s="1">
        <f>+Temporalidad[[#This Row],[ID]]</f>
        <v>547</v>
      </c>
    </row>
    <row r="559" spans="1:8" hidden="1" x14ac:dyDescent="0.25">
      <c r="A559">
        <v>548</v>
      </c>
      <c r="B559" s="21" t="s">
        <v>11779</v>
      </c>
      <c r="C559" s="1" t="s">
        <v>8340</v>
      </c>
      <c r="D559" s="1" t="s">
        <v>8341</v>
      </c>
      <c r="E559" s="2">
        <v>47665</v>
      </c>
      <c r="F559" s="2">
        <v>47695</v>
      </c>
      <c r="G559" s="1" t="s">
        <v>11780</v>
      </c>
      <c r="H559" s="1">
        <f>+Temporalidad[[#This Row],[ID]]</f>
        <v>548</v>
      </c>
    </row>
    <row r="560" spans="1:8" hidden="1" x14ac:dyDescent="0.25">
      <c r="A560">
        <v>549</v>
      </c>
      <c r="B560" s="21" t="s">
        <v>11781</v>
      </c>
      <c r="C560" s="1" t="s">
        <v>8340</v>
      </c>
      <c r="D560" s="1" t="s">
        <v>8341</v>
      </c>
      <c r="E560" s="2">
        <v>47696</v>
      </c>
      <c r="F560" s="2">
        <v>47726</v>
      </c>
      <c r="G560" s="1" t="s">
        <v>11782</v>
      </c>
      <c r="H560" s="1">
        <f>+Temporalidad[[#This Row],[ID]]</f>
        <v>549</v>
      </c>
    </row>
    <row r="561" spans="1:8" hidden="1" x14ac:dyDescent="0.25">
      <c r="A561">
        <v>550</v>
      </c>
      <c r="B561" s="21" t="s">
        <v>11783</v>
      </c>
      <c r="C561" s="1" t="s">
        <v>8340</v>
      </c>
      <c r="D561" s="1" t="s">
        <v>8341</v>
      </c>
      <c r="E561" s="2">
        <v>47727</v>
      </c>
      <c r="F561" s="2">
        <v>47756</v>
      </c>
      <c r="G561" s="1" t="s">
        <v>11784</v>
      </c>
      <c r="H561" s="1">
        <f>+Temporalidad[[#This Row],[ID]]</f>
        <v>550</v>
      </c>
    </row>
    <row r="562" spans="1:8" hidden="1" x14ac:dyDescent="0.25">
      <c r="A562">
        <v>551</v>
      </c>
      <c r="B562" s="21" t="s">
        <v>11785</v>
      </c>
      <c r="C562" s="1" t="s">
        <v>8340</v>
      </c>
      <c r="D562" s="1" t="s">
        <v>8341</v>
      </c>
      <c r="E562" s="2">
        <v>47757</v>
      </c>
      <c r="F562" s="2">
        <v>47787</v>
      </c>
      <c r="G562" s="1" t="s">
        <v>11786</v>
      </c>
      <c r="H562" s="1">
        <f>+Temporalidad[[#This Row],[ID]]</f>
        <v>551</v>
      </c>
    </row>
    <row r="563" spans="1:8" hidden="1" x14ac:dyDescent="0.25">
      <c r="A563">
        <v>552</v>
      </c>
      <c r="B563" s="21" t="s">
        <v>11787</v>
      </c>
      <c r="C563" s="1" t="s">
        <v>8340</v>
      </c>
      <c r="D563" s="1" t="s">
        <v>8341</v>
      </c>
      <c r="E563" s="2">
        <v>47788</v>
      </c>
      <c r="F563" s="2">
        <v>47817</v>
      </c>
      <c r="G563" s="1" t="s">
        <v>11788</v>
      </c>
      <c r="H563" s="1">
        <f>+Temporalidad[[#This Row],[ID]]</f>
        <v>552</v>
      </c>
    </row>
    <row r="564" spans="1:8" hidden="1" x14ac:dyDescent="0.25">
      <c r="A564">
        <v>553</v>
      </c>
      <c r="B564" s="21" t="s">
        <v>11789</v>
      </c>
      <c r="C564" s="1" t="s">
        <v>8340</v>
      </c>
      <c r="D564" s="1" t="s">
        <v>8341</v>
      </c>
      <c r="E564" s="2">
        <v>47818</v>
      </c>
      <c r="F564" s="2">
        <v>47848</v>
      </c>
      <c r="G564" s="1" t="s">
        <v>11790</v>
      </c>
      <c r="H564" s="1">
        <f>+Temporalidad[[#This Row],[ID]]</f>
        <v>553</v>
      </c>
    </row>
    <row r="565" spans="1:8" hidden="1" x14ac:dyDescent="0.25">
      <c r="A565">
        <v>554</v>
      </c>
      <c r="B565" s="21" t="s">
        <v>11791</v>
      </c>
      <c r="C565" s="1" t="s">
        <v>8340</v>
      </c>
      <c r="D565" s="1" t="s">
        <v>8341</v>
      </c>
      <c r="E565" s="2">
        <v>47849</v>
      </c>
      <c r="F565" s="2">
        <v>47879</v>
      </c>
      <c r="G565" s="1" t="s">
        <v>11792</v>
      </c>
      <c r="H565" s="1">
        <f>+Temporalidad[[#This Row],[ID]]</f>
        <v>554</v>
      </c>
    </row>
    <row r="566" spans="1:8" hidden="1" x14ac:dyDescent="0.25">
      <c r="A566">
        <v>555</v>
      </c>
      <c r="B566" s="21" t="s">
        <v>11793</v>
      </c>
      <c r="C566" s="1" t="s">
        <v>8340</v>
      </c>
      <c r="D566" s="1" t="s">
        <v>8341</v>
      </c>
      <c r="E566" s="2">
        <v>47880</v>
      </c>
      <c r="F566" s="2">
        <v>47907</v>
      </c>
      <c r="G566" s="1" t="s">
        <v>11794</v>
      </c>
      <c r="H566" s="1">
        <f>+Temporalidad[[#This Row],[ID]]</f>
        <v>555</v>
      </c>
    </row>
    <row r="567" spans="1:8" hidden="1" x14ac:dyDescent="0.25">
      <c r="A567">
        <v>556</v>
      </c>
      <c r="B567" s="21" t="s">
        <v>11795</v>
      </c>
      <c r="C567" s="1" t="s">
        <v>8340</v>
      </c>
      <c r="D567" s="1" t="s">
        <v>8341</v>
      </c>
      <c r="E567" s="2">
        <v>47908</v>
      </c>
      <c r="F567" s="2">
        <v>47938</v>
      </c>
      <c r="G567" s="1" t="s">
        <v>11796</v>
      </c>
      <c r="H567" s="1">
        <f>+Temporalidad[[#This Row],[ID]]</f>
        <v>556</v>
      </c>
    </row>
    <row r="568" spans="1:8" hidden="1" x14ac:dyDescent="0.25">
      <c r="A568">
        <v>557</v>
      </c>
      <c r="B568" s="21" t="s">
        <v>11797</v>
      </c>
      <c r="C568" s="1" t="s">
        <v>8340</v>
      </c>
      <c r="D568" s="1" t="s">
        <v>8341</v>
      </c>
      <c r="E568" s="2">
        <v>47939</v>
      </c>
      <c r="F568" s="2">
        <v>47968</v>
      </c>
      <c r="G568" s="1" t="s">
        <v>11798</v>
      </c>
      <c r="H568" s="1">
        <f>+Temporalidad[[#This Row],[ID]]</f>
        <v>557</v>
      </c>
    </row>
    <row r="569" spans="1:8" hidden="1" x14ac:dyDescent="0.25">
      <c r="A569">
        <v>558</v>
      </c>
      <c r="B569" s="21" t="s">
        <v>11799</v>
      </c>
      <c r="C569" s="1" t="s">
        <v>8340</v>
      </c>
      <c r="D569" s="1" t="s">
        <v>8341</v>
      </c>
      <c r="E569" s="2">
        <v>47969</v>
      </c>
      <c r="F569" s="2">
        <v>47999</v>
      </c>
      <c r="G569" s="1" t="s">
        <v>11800</v>
      </c>
      <c r="H569" s="1">
        <f>+Temporalidad[[#This Row],[ID]]</f>
        <v>558</v>
      </c>
    </row>
    <row r="570" spans="1:8" hidden="1" x14ac:dyDescent="0.25">
      <c r="A570">
        <v>559</v>
      </c>
      <c r="B570" s="21" t="s">
        <v>11801</v>
      </c>
      <c r="C570" s="1" t="s">
        <v>8340</v>
      </c>
      <c r="D570" s="1" t="s">
        <v>8341</v>
      </c>
      <c r="E570" s="2">
        <v>48000</v>
      </c>
      <c r="F570" s="2">
        <v>48029</v>
      </c>
      <c r="G570" s="1" t="s">
        <v>11802</v>
      </c>
      <c r="H570" s="1">
        <f>+Temporalidad[[#This Row],[ID]]</f>
        <v>559</v>
      </c>
    </row>
    <row r="571" spans="1:8" hidden="1" x14ac:dyDescent="0.25">
      <c r="A571">
        <v>560</v>
      </c>
      <c r="B571" s="21" t="s">
        <v>11803</v>
      </c>
      <c r="C571" s="1" t="s">
        <v>8340</v>
      </c>
      <c r="D571" s="1" t="s">
        <v>8341</v>
      </c>
      <c r="E571" s="2">
        <v>48030</v>
      </c>
      <c r="F571" s="2">
        <v>48060</v>
      </c>
      <c r="G571" s="1" t="s">
        <v>11804</v>
      </c>
      <c r="H571" s="1">
        <f>+Temporalidad[[#This Row],[ID]]</f>
        <v>560</v>
      </c>
    </row>
    <row r="572" spans="1:8" hidden="1" x14ac:dyDescent="0.25">
      <c r="A572">
        <v>561</v>
      </c>
      <c r="B572" s="21" t="s">
        <v>11805</v>
      </c>
      <c r="C572" s="1" t="s">
        <v>8340</v>
      </c>
      <c r="D572" s="1" t="s">
        <v>8341</v>
      </c>
      <c r="E572" s="2">
        <v>48061</v>
      </c>
      <c r="F572" s="2">
        <v>48091</v>
      </c>
      <c r="G572" s="1" t="s">
        <v>11806</v>
      </c>
      <c r="H572" s="1">
        <f>+Temporalidad[[#This Row],[ID]]</f>
        <v>561</v>
      </c>
    </row>
    <row r="573" spans="1:8" hidden="1" x14ac:dyDescent="0.25">
      <c r="A573">
        <v>562</v>
      </c>
      <c r="B573" s="21" t="s">
        <v>11807</v>
      </c>
      <c r="C573" s="1" t="s">
        <v>8340</v>
      </c>
      <c r="D573" s="1" t="s">
        <v>8341</v>
      </c>
      <c r="E573" s="2">
        <v>48092</v>
      </c>
      <c r="F573" s="2">
        <v>48121</v>
      </c>
      <c r="G573" s="1" t="s">
        <v>11808</v>
      </c>
      <c r="H573" s="1">
        <f>+Temporalidad[[#This Row],[ID]]</f>
        <v>562</v>
      </c>
    </row>
    <row r="574" spans="1:8" hidden="1" x14ac:dyDescent="0.25">
      <c r="A574">
        <v>563</v>
      </c>
      <c r="B574" s="21" t="s">
        <v>11809</v>
      </c>
      <c r="C574" s="1" t="s">
        <v>8340</v>
      </c>
      <c r="D574" s="1" t="s">
        <v>8341</v>
      </c>
      <c r="E574" s="2">
        <v>48122</v>
      </c>
      <c r="F574" s="2">
        <v>48152</v>
      </c>
      <c r="G574" s="1" t="s">
        <v>11810</v>
      </c>
      <c r="H574" s="1">
        <f>+Temporalidad[[#This Row],[ID]]</f>
        <v>563</v>
      </c>
    </row>
    <row r="575" spans="1:8" hidden="1" x14ac:dyDescent="0.25">
      <c r="A575">
        <v>564</v>
      </c>
      <c r="B575" s="21" t="s">
        <v>11811</v>
      </c>
      <c r="C575" s="1" t="s">
        <v>8340</v>
      </c>
      <c r="D575" s="1" t="s">
        <v>8341</v>
      </c>
      <c r="E575" s="2">
        <v>48153</v>
      </c>
      <c r="F575" s="2">
        <v>48182</v>
      </c>
      <c r="G575" s="1" t="s">
        <v>11812</v>
      </c>
      <c r="H575" s="1">
        <f>+Temporalidad[[#This Row],[ID]]</f>
        <v>564</v>
      </c>
    </row>
    <row r="576" spans="1:8" hidden="1" x14ac:dyDescent="0.25">
      <c r="A576">
        <v>565</v>
      </c>
      <c r="B576" s="21" t="s">
        <v>11813</v>
      </c>
      <c r="C576" s="1" t="s">
        <v>8340</v>
      </c>
      <c r="D576" s="1" t="s">
        <v>8341</v>
      </c>
      <c r="E576" s="2">
        <v>48183</v>
      </c>
      <c r="F576" s="2">
        <v>48213</v>
      </c>
      <c r="G576" s="1" t="s">
        <v>11814</v>
      </c>
      <c r="H576" s="1">
        <f>+Temporalidad[[#This Row],[ID]]</f>
        <v>565</v>
      </c>
    </row>
    <row r="577" spans="1:8" hidden="1" x14ac:dyDescent="0.25">
      <c r="A577">
        <v>566</v>
      </c>
      <c r="B577" s="21" t="s">
        <v>11815</v>
      </c>
      <c r="C577" s="1" t="s">
        <v>8340</v>
      </c>
      <c r="D577" s="1" t="s">
        <v>8341</v>
      </c>
      <c r="E577" s="2">
        <v>48214</v>
      </c>
      <c r="F577" s="2">
        <v>48244</v>
      </c>
      <c r="G577" s="1" t="s">
        <v>11816</v>
      </c>
      <c r="H577" s="1">
        <f>+Temporalidad[[#This Row],[ID]]</f>
        <v>566</v>
      </c>
    </row>
    <row r="578" spans="1:8" hidden="1" x14ac:dyDescent="0.25">
      <c r="A578">
        <v>567</v>
      </c>
      <c r="B578" s="21" t="s">
        <v>11817</v>
      </c>
      <c r="C578" s="1" t="s">
        <v>8340</v>
      </c>
      <c r="D578" s="1" t="s">
        <v>8341</v>
      </c>
      <c r="E578" s="2">
        <v>48245</v>
      </c>
      <c r="F578" s="2">
        <v>48272</v>
      </c>
      <c r="G578" s="1" t="s">
        <v>11818</v>
      </c>
      <c r="H578" s="1">
        <f>+Temporalidad[[#This Row],[ID]]</f>
        <v>567</v>
      </c>
    </row>
    <row r="579" spans="1:8" hidden="1" x14ac:dyDescent="0.25">
      <c r="A579">
        <v>568</v>
      </c>
      <c r="B579" s="21" t="s">
        <v>11819</v>
      </c>
      <c r="C579" s="1" t="s">
        <v>8340</v>
      </c>
      <c r="D579" s="1" t="s">
        <v>8341</v>
      </c>
      <c r="E579" s="2">
        <v>48274</v>
      </c>
      <c r="F579" s="2">
        <v>48304</v>
      </c>
      <c r="G579" s="1" t="s">
        <v>11820</v>
      </c>
      <c r="H579" s="1">
        <f>+Temporalidad[[#This Row],[ID]]</f>
        <v>568</v>
      </c>
    </row>
    <row r="580" spans="1:8" hidden="1" x14ac:dyDescent="0.25">
      <c r="A580">
        <v>569</v>
      </c>
      <c r="B580" s="21" t="s">
        <v>11821</v>
      </c>
      <c r="C580" s="1" t="s">
        <v>8340</v>
      </c>
      <c r="D580" s="1" t="s">
        <v>8341</v>
      </c>
      <c r="E580" s="2">
        <v>48305</v>
      </c>
      <c r="F580" s="2">
        <v>48334</v>
      </c>
      <c r="G580" s="1" t="s">
        <v>11822</v>
      </c>
      <c r="H580" s="1">
        <f>+Temporalidad[[#This Row],[ID]]</f>
        <v>569</v>
      </c>
    </row>
    <row r="581" spans="1:8" hidden="1" x14ac:dyDescent="0.25">
      <c r="A581">
        <v>570</v>
      </c>
      <c r="B581" s="21" t="s">
        <v>11823</v>
      </c>
      <c r="C581" s="1" t="s">
        <v>8340</v>
      </c>
      <c r="D581" s="1" t="s">
        <v>8341</v>
      </c>
      <c r="E581" s="2">
        <v>48335</v>
      </c>
      <c r="F581" s="2">
        <v>48365</v>
      </c>
      <c r="G581" s="1" t="s">
        <v>11824</v>
      </c>
      <c r="H581" s="1">
        <f>+Temporalidad[[#This Row],[ID]]</f>
        <v>570</v>
      </c>
    </row>
    <row r="582" spans="1:8" hidden="1" x14ac:dyDescent="0.25">
      <c r="A582">
        <v>571</v>
      </c>
      <c r="B582" s="21" t="s">
        <v>11825</v>
      </c>
      <c r="C582" s="1" t="s">
        <v>8340</v>
      </c>
      <c r="D582" s="1" t="s">
        <v>8341</v>
      </c>
      <c r="E582" s="2">
        <v>48366</v>
      </c>
      <c r="F582" s="2">
        <v>48395</v>
      </c>
      <c r="G582" s="1" t="s">
        <v>11826</v>
      </c>
      <c r="H582" s="1">
        <f>+Temporalidad[[#This Row],[ID]]</f>
        <v>571</v>
      </c>
    </row>
    <row r="583" spans="1:8" hidden="1" x14ac:dyDescent="0.25">
      <c r="A583">
        <v>572</v>
      </c>
      <c r="B583" s="21" t="s">
        <v>11827</v>
      </c>
      <c r="C583" s="1" t="s">
        <v>8340</v>
      </c>
      <c r="D583" s="1" t="s">
        <v>8341</v>
      </c>
      <c r="E583" s="2">
        <v>48396</v>
      </c>
      <c r="F583" s="2">
        <v>48426</v>
      </c>
      <c r="G583" s="1" t="s">
        <v>11828</v>
      </c>
      <c r="H583" s="1">
        <f>+Temporalidad[[#This Row],[ID]]</f>
        <v>572</v>
      </c>
    </row>
    <row r="584" spans="1:8" hidden="1" x14ac:dyDescent="0.25">
      <c r="A584">
        <v>573</v>
      </c>
      <c r="B584" s="21" t="s">
        <v>11829</v>
      </c>
      <c r="C584" s="1" t="s">
        <v>8340</v>
      </c>
      <c r="D584" s="1" t="s">
        <v>8341</v>
      </c>
      <c r="E584" s="2">
        <v>48427</v>
      </c>
      <c r="F584" s="2">
        <v>48457</v>
      </c>
      <c r="G584" s="1" t="s">
        <v>11830</v>
      </c>
      <c r="H584" s="1">
        <f>+Temporalidad[[#This Row],[ID]]</f>
        <v>573</v>
      </c>
    </row>
    <row r="585" spans="1:8" hidden="1" x14ac:dyDescent="0.25">
      <c r="A585">
        <v>574</v>
      </c>
      <c r="B585" s="21" t="s">
        <v>11831</v>
      </c>
      <c r="C585" s="1" t="s">
        <v>8340</v>
      </c>
      <c r="D585" s="1" t="s">
        <v>8341</v>
      </c>
      <c r="E585" s="2">
        <v>48458</v>
      </c>
      <c r="F585" s="2">
        <v>48487</v>
      </c>
      <c r="G585" s="1" t="s">
        <v>11832</v>
      </c>
      <c r="H585" s="1">
        <f>+Temporalidad[[#This Row],[ID]]</f>
        <v>574</v>
      </c>
    </row>
    <row r="586" spans="1:8" hidden="1" x14ac:dyDescent="0.25">
      <c r="A586">
        <v>575</v>
      </c>
      <c r="B586" s="21" t="s">
        <v>11833</v>
      </c>
      <c r="C586" s="1" t="s">
        <v>8340</v>
      </c>
      <c r="D586" s="1" t="s">
        <v>8341</v>
      </c>
      <c r="E586" s="2">
        <v>48488</v>
      </c>
      <c r="F586" s="2">
        <v>48518</v>
      </c>
      <c r="G586" s="1" t="s">
        <v>11834</v>
      </c>
      <c r="H586" s="1">
        <f>+Temporalidad[[#This Row],[ID]]</f>
        <v>575</v>
      </c>
    </row>
    <row r="587" spans="1:8" hidden="1" x14ac:dyDescent="0.25">
      <c r="A587">
        <v>576</v>
      </c>
      <c r="B587" s="21" t="s">
        <v>11835</v>
      </c>
      <c r="C587" s="1" t="s">
        <v>8340</v>
      </c>
      <c r="D587" s="1" t="s">
        <v>8341</v>
      </c>
      <c r="E587" s="2">
        <v>48519</v>
      </c>
      <c r="F587" s="2">
        <v>48548</v>
      </c>
      <c r="G587" s="1" t="s">
        <v>11836</v>
      </c>
      <c r="H587" s="1">
        <f>+Temporalidad[[#This Row],[ID]]</f>
        <v>576</v>
      </c>
    </row>
    <row r="588" spans="1:8" hidden="1" x14ac:dyDescent="0.25">
      <c r="A588">
        <v>577</v>
      </c>
      <c r="B588" s="21" t="s">
        <v>11837</v>
      </c>
      <c r="C588" s="1" t="s">
        <v>8340</v>
      </c>
      <c r="D588" s="1" t="s">
        <v>8341</v>
      </c>
      <c r="E588" s="2">
        <v>48549</v>
      </c>
      <c r="F588" s="2">
        <v>48579</v>
      </c>
      <c r="G588" s="1" t="s">
        <v>11838</v>
      </c>
      <c r="H588" s="1">
        <f>+Temporalidad[[#This Row],[ID]]</f>
        <v>577</v>
      </c>
    </row>
    <row r="589" spans="1:8" hidden="1" x14ac:dyDescent="0.25">
      <c r="A589">
        <v>578</v>
      </c>
      <c r="B589" s="21" t="s">
        <v>11839</v>
      </c>
      <c r="C589" s="1" t="s">
        <v>8340</v>
      </c>
      <c r="D589" s="1" t="s">
        <v>8341</v>
      </c>
      <c r="E589" s="2">
        <v>48580</v>
      </c>
      <c r="F589" s="2">
        <v>48610</v>
      </c>
      <c r="G589" s="1" t="s">
        <v>11840</v>
      </c>
      <c r="H589" s="1">
        <f>+Temporalidad[[#This Row],[ID]]</f>
        <v>578</v>
      </c>
    </row>
    <row r="590" spans="1:8" hidden="1" x14ac:dyDescent="0.25">
      <c r="A590">
        <v>579</v>
      </c>
      <c r="B590" s="21" t="s">
        <v>11841</v>
      </c>
      <c r="C590" s="1" t="s">
        <v>8340</v>
      </c>
      <c r="D590" s="1" t="s">
        <v>8341</v>
      </c>
      <c r="E590" s="2">
        <v>48611</v>
      </c>
      <c r="F590" s="2">
        <v>48638</v>
      </c>
      <c r="G590" s="1" t="s">
        <v>11842</v>
      </c>
      <c r="H590" s="1">
        <f>+Temporalidad[[#This Row],[ID]]</f>
        <v>579</v>
      </c>
    </row>
    <row r="591" spans="1:8" hidden="1" x14ac:dyDescent="0.25">
      <c r="A591">
        <v>580</v>
      </c>
      <c r="B591" s="21" t="s">
        <v>11843</v>
      </c>
      <c r="C591" s="1" t="s">
        <v>8340</v>
      </c>
      <c r="D591" s="1" t="s">
        <v>8341</v>
      </c>
      <c r="E591" s="2">
        <v>48639</v>
      </c>
      <c r="F591" s="2">
        <v>48669</v>
      </c>
      <c r="G591" s="1" t="s">
        <v>11844</v>
      </c>
      <c r="H591" s="1">
        <f>+Temporalidad[[#This Row],[ID]]</f>
        <v>580</v>
      </c>
    </row>
    <row r="592" spans="1:8" hidden="1" x14ac:dyDescent="0.25">
      <c r="A592">
        <v>581</v>
      </c>
      <c r="B592" s="21" t="s">
        <v>11845</v>
      </c>
      <c r="C592" s="1" t="s">
        <v>8340</v>
      </c>
      <c r="D592" s="1" t="s">
        <v>8341</v>
      </c>
      <c r="E592" s="2">
        <v>48670</v>
      </c>
      <c r="F592" s="2">
        <v>48699</v>
      </c>
      <c r="G592" s="1" t="s">
        <v>11846</v>
      </c>
      <c r="H592" s="1">
        <f>+Temporalidad[[#This Row],[ID]]</f>
        <v>581</v>
      </c>
    </row>
    <row r="593" spans="1:8" hidden="1" x14ac:dyDescent="0.25">
      <c r="A593">
        <v>582</v>
      </c>
      <c r="B593" s="21" t="s">
        <v>11847</v>
      </c>
      <c r="C593" s="1" t="s">
        <v>8340</v>
      </c>
      <c r="D593" s="1" t="s">
        <v>8341</v>
      </c>
      <c r="E593" s="2">
        <v>48700</v>
      </c>
      <c r="F593" s="2">
        <v>48730</v>
      </c>
      <c r="G593" s="1" t="s">
        <v>11848</v>
      </c>
      <c r="H593" s="1">
        <f>+Temporalidad[[#This Row],[ID]]</f>
        <v>582</v>
      </c>
    </row>
    <row r="594" spans="1:8" hidden="1" x14ac:dyDescent="0.25">
      <c r="A594">
        <v>583</v>
      </c>
      <c r="B594" s="21" t="s">
        <v>11849</v>
      </c>
      <c r="C594" s="1" t="s">
        <v>8340</v>
      </c>
      <c r="D594" s="1" t="s">
        <v>8341</v>
      </c>
      <c r="E594" s="2">
        <v>48731</v>
      </c>
      <c r="F594" s="2">
        <v>48760</v>
      </c>
      <c r="G594" s="1" t="s">
        <v>11850</v>
      </c>
      <c r="H594" s="1">
        <f>+Temporalidad[[#This Row],[ID]]</f>
        <v>583</v>
      </c>
    </row>
    <row r="595" spans="1:8" hidden="1" x14ac:dyDescent="0.25">
      <c r="A595">
        <v>584</v>
      </c>
      <c r="B595" s="21" t="s">
        <v>11851</v>
      </c>
      <c r="C595" s="1" t="s">
        <v>8340</v>
      </c>
      <c r="D595" s="1" t="s">
        <v>8341</v>
      </c>
      <c r="E595" s="2">
        <v>48761</v>
      </c>
      <c r="F595" s="2">
        <v>48791</v>
      </c>
      <c r="G595" s="1" t="s">
        <v>11852</v>
      </c>
      <c r="H595" s="1">
        <f>+Temporalidad[[#This Row],[ID]]</f>
        <v>584</v>
      </c>
    </row>
    <row r="596" spans="1:8" hidden="1" x14ac:dyDescent="0.25">
      <c r="A596">
        <v>585</v>
      </c>
      <c r="B596" s="21" t="s">
        <v>11853</v>
      </c>
      <c r="C596" s="1" t="s">
        <v>8340</v>
      </c>
      <c r="D596" s="1" t="s">
        <v>8341</v>
      </c>
      <c r="E596" s="2">
        <v>48792</v>
      </c>
      <c r="F596" s="2">
        <v>48822</v>
      </c>
      <c r="G596" s="1" t="s">
        <v>11854</v>
      </c>
      <c r="H596" s="1">
        <f>+Temporalidad[[#This Row],[ID]]</f>
        <v>585</v>
      </c>
    </row>
    <row r="597" spans="1:8" hidden="1" x14ac:dyDescent="0.25">
      <c r="A597">
        <v>586</v>
      </c>
      <c r="B597" s="21" t="s">
        <v>11855</v>
      </c>
      <c r="C597" s="1" t="s">
        <v>8340</v>
      </c>
      <c r="D597" s="1" t="s">
        <v>8341</v>
      </c>
      <c r="E597" s="2">
        <v>48823</v>
      </c>
      <c r="F597" s="2">
        <v>48852</v>
      </c>
      <c r="G597" s="1" t="s">
        <v>11856</v>
      </c>
      <c r="H597" s="1">
        <f>+Temporalidad[[#This Row],[ID]]</f>
        <v>586</v>
      </c>
    </row>
    <row r="598" spans="1:8" hidden="1" x14ac:dyDescent="0.25">
      <c r="A598">
        <v>587</v>
      </c>
      <c r="B598" s="21" t="s">
        <v>11857</v>
      </c>
      <c r="C598" s="1" t="s">
        <v>8340</v>
      </c>
      <c r="D598" s="1" t="s">
        <v>8341</v>
      </c>
      <c r="E598" s="2">
        <v>48853</v>
      </c>
      <c r="F598" s="2">
        <v>48883</v>
      </c>
      <c r="G598" s="1" t="s">
        <v>11858</v>
      </c>
      <c r="H598" s="1">
        <f>+Temporalidad[[#This Row],[ID]]</f>
        <v>587</v>
      </c>
    </row>
    <row r="599" spans="1:8" hidden="1" x14ac:dyDescent="0.25">
      <c r="A599">
        <v>588</v>
      </c>
      <c r="B599" s="21" t="s">
        <v>11859</v>
      </c>
      <c r="C599" s="1" t="s">
        <v>8340</v>
      </c>
      <c r="D599" s="1" t="s">
        <v>8341</v>
      </c>
      <c r="E599" s="2">
        <v>48884</v>
      </c>
      <c r="F599" s="2">
        <v>48913</v>
      </c>
      <c r="G599" s="1" t="s">
        <v>11860</v>
      </c>
      <c r="H599" s="1">
        <f>+Temporalidad[[#This Row],[ID]]</f>
        <v>588</v>
      </c>
    </row>
    <row r="600" spans="1:8" hidden="1" x14ac:dyDescent="0.25">
      <c r="A600">
        <v>589</v>
      </c>
      <c r="B600" s="21" t="s">
        <v>11861</v>
      </c>
      <c r="C600" s="1" t="s">
        <v>8340</v>
      </c>
      <c r="D600" s="1" t="s">
        <v>8341</v>
      </c>
      <c r="E600" s="2">
        <v>48914</v>
      </c>
      <c r="F600" s="2">
        <v>48944</v>
      </c>
      <c r="G600" s="1" t="s">
        <v>11862</v>
      </c>
      <c r="H600" s="1">
        <f>+Temporalidad[[#This Row],[ID]]</f>
        <v>589</v>
      </c>
    </row>
    <row r="601" spans="1:8" hidden="1" x14ac:dyDescent="0.25">
      <c r="A601">
        <v>590</v>
      </c>
      <c r="B601" s="21" t="s">
        <v>11863</v>
      </c>
      <c r="C601" s="1" t="s">
        <v>8340</v>
      </c>
      <c r="D601" s="1" t="s">
        <v>8341</v>
      </c>
      <c r="E601" s="2">
        <v>48945</v>
      </c>
      <c r="F601" s="2">
        <v>48975</v>
      </c>
      <c r="G601" s="1" t="s">
        <v>11864</v>
      </c>
      <c r="H601" s="1">
        <f>+Temporalidad[[#This Row],[ID]]</f>
        <v>590</v>
      </c>
    </row>
    <row r="602" spans="1:8" hidden="1" x14ac:dyDescent="0.25">
      <c r="A602">
        <v>591</v>
      </c>
      <c r="B602" s="21" t="s">
        <v>11865</v>
      </c>
      <c r="C602" s="1" t="s">
        <v>8340</v>
      </c>
      <c r="D602" s="1" t="s">
        <v>8341</v>
      </c>
      <c r="E602" s="2">
        <v>48976</v>
      </c>
      <c r="F602" s="2">
        <v>49003</v>
      </c>
      <c r="G602" s="1" t="s">
        <v>11866</v>
      </c>
      <c r="H602" s="1">
        <f>+Temporalidad[[#This Row],[ID]]</f>
        <v>591</v>
      </c>
    </row>
    <row r="603" spans="1:8" hidden="1" x14ac:dyDescent="0.25">
      <c r="A603">
        <v>592</v>
      </c>
      <c r="B603" s="21" t="s">
        <v>11867</v>
      </c>
      <c r="C603" s="1" t="s">
        <v>8340</v>
      </c>
      <c r="D603" s="1" t="s">
        <v>8341</v>
      </c>
      <c r="E603" s="2">
        <v>49004</v>
      </c>
      <c r="F603" s="2">
        <v>49034</v>
      </c>
      <c r="G603" s="1" t="s">
        <v>11868</v>
      </c>
      <c r="H603" s="1">
        <f>+Temporalidad[[#This Row],[ID]]</f>
        <v>592</v>
      </c>
    </row>
    <row r="604" spans="1:8" hidden="1" x14ac:dyDescent="0.25">
      <c r="A604">
        <v>593</v>
      </c>
      <c r="B604" s="21" t="s">
        <v>11869</v>
      </c>
      <c r="C604" s="1" t="s">
        <v>8340</v>
      </c>
      <c r="D604" s="1" t="s">
        <v>8341</v>
      </c>
      <c r="E604" s="2">
        <v>49035</v>
      </c>
      <c r="F604" s="2">
        <v>49064</v>
      </c>
      <c r="G604" s="1" t="s">
        <v>11870</v>
      </c>
      <c r="H604" s="1">
        <f>+Temporalidad[[#This Row],[ID]]</f>
        <v>593</v>
      </c>
    </row>
    <row r="605" spans="1:8" hidden="1" x14ac:dyDescent="0.25">
      <c r="A605">
        <v>594</v>
      </c>
      <c r="B605" s="21" t="s">
        <v>11871</v>
      </c>
      <c r="C605" s="1" t="s">
        <v>8340</v>
      </c>
      <c r="D605" s="1" t="s">
        <v>8341</v>
      </c>
      <c r="E605" s="2">
        <v>49065</v>
      </c>
      <c r="F605" s="2">
        <v>49095</v>
      </c>
      <c r="G605" s="1" t="s">
        <v>11872</v>
      </c>
      <c r="H605" s="1">
        <f>+Temporalidad[[#This Row],[ID]]</f>
        <v>594</v>
      </c>
    </row>
    <row r="606" spans="1:8" hidden="1" x14ac:dyDescent="0.25">
      <c r="A606">
        <v>595</v>
      </c>
      <c r="B606" s="21" t="s">
        <v>11873</v>
      </c>
      <c r="C606" s="1" t="s">
        <v>8340</v>
      </c>
      <c r="D606" s="1" t="s">
        <v>8341</v>
      </c>
      <c r="E606" s="2">
        <v>49096</v>
      </c>
      <c r="F606" s="2">
        <v>49125</v>
      </c>
      <c r="G606" s="1" t="s">
        <v>11874</v>
      </c>
      <c r="H606" s="1">
        <f>+Temporalidad[[#This Row],[ID]]</f>
        <v>595</v>
      </c>
    </row>
    <row r="607" spans="1:8" hidden="1" x14ac:dyDescent="0.25">
      <c r="A607">
        <v>596</v>
      </c>
      <c r="B607" s="21" t="s">
        <v>11875</v>
      </c>
      <c r="C607" s="1" t="s">
        <v>8340</v>
      </c>
      <c r="D607" s="1" t="s">
        <v>8341</v>
      </c>
      <c r="E607" s="2">
        <v>49126</v>
      </c>
      <c r="F607" s="2">
        <v>49156</v>
      </c>
      <c r="G607" s="1" t="s">
        <v>11876</v>
      </c>
      <c r="H607" s="1">
        <f>+Temporalidad[[#This Row],[ID]]</f>
        <v>596</v>
      </c>
    </row>
    <row r="608" spans="1:8" hidden="1" x14ac:dyDescent="0.25">
      <c r="A608">
        <v>597</v>
      </c>
      <c r="B608" s="21" t="s">
        <v>11877</v>
      </c>
      <c r="C608" s="1" t="s">
        <v>8340</v>
      </c>
      <c r="D608" s="1" t="s">
        <v>8341</v>
      </c>
      <c r="E608" s="2">
        <v>49157</v>
      </c>
      <c r="F608" s="2">
        <v>49187</v>
      </c>
      <c r="G608" s="1" t="s">
        <v>11878</v>
      </c>
      <c r="H608" s="1">
        <f>+Temporalidad[[#This Row],[ID]]</f>
        <v>597</v>
      </c>
    </row>
    <row r="609" spans="1:8" hidden="1" x14ac:dyDescent="0.25">
      <c r="A609">
        <v>598</v>
      </c>
      <c r="B609" s="21" t="s">
        <v>11879</v>
      </c>
      <c r="C609" s="1" t="s">
        <v>8340</v>
      </c>
      <c r="D609" s="1" t="s">
        <v>8341</v>
      </c>
      <c r="E609" s="2">
        <v>49188</v>
      </c>
      <c r="F609" s="2">
        <v>49217</v>
      </c>
      <c r="G609" s="1" t="s">
        <v>11880</v>
      </c>
      <c r="H609" s="1">
        <f>+Temporalidad[[#This Row],[ID]]</f>
        <v>598</v>
      </c>
    </row>
    <row r="610" spans="1:8" hidden="1" x14ac:dyDescent="0.25">
      <c r="A610">
        <v>599</v>
      </c>
      <c r="B610" s="21" t="s">
        <v>11881</v>
      </c>
      <c r="C610" s="1" t="s">
        <v>8340</v>
      </c>
      <c r="D610" s="1" t="s">
        <v>8341</v>
      </c>
      <c r="E610" s="2">
        <v>49218</v>
      </c>
      <c r="F610" s="2">
        <v>49248</v>
      </c>
      <c r="G610" s="1" t="s">
        <v>11882</v>
      </c>
      <c r="H610" s="1">
        <f>+Temporalidad[[#This Row],[ID]]</f>
        <v>599</v>
      </c>
    </row>
    <row r="611" spans="1:8" hidden="1" x14ac:dyDescent="0.25">
      <c r="A611">
        <v>600</v>
      </c>
      <c r="B611" s="21" t="s">
        <v>11883</v>
      </c>
      <c r="C611" s="1" t="s">
        <v>8340</v>
      </c>
      <c r="D611" s="1" t="s">
        <v>8341</v>
      </c>
      <c r="E611" s="2">
        <v>49249</v>
      </c>
      <c r="F611" s="2">
        <v>49278</v>
      </c>
      <c r="G611" s="1" t="s">
        <v>11884</v>
      </c>
      <c r="H611" s="1">
        <f>+Temporalidad[[#This Row],[ID]]</f>
        <v>600</v>
      </c>
    </row>
    <row r="612" spans="1:8" hidden="1" x14ac:dyDescent="0.25">
      <c r="A612">
        <v>601</v>
      </c>
      <c r="B612" s="21" t="s">
        <v>11885</v>
      </c>
      <c r="C612" s="1" t="s">
        <v>8340</v>
      </c>
      <c r="D612" s="1" t="s">
        <v>8341</v>
      </c>
      <c r="E612" s="2">
        <v>49279</v>
      </c>
      <c r="F612" s="2">
        <v>49309</v>
      </c>
      <c r="G612" s="1" t="s">
        <v>11886</v>
      </c>
      <c r="H612" s="1">
        <f>+Temporalidad[[#This Row],[ID]]</f>
        <v>601</v>
      </c>
    </row>
    <row r="613" spans="1:8" hidden="1" x14ac:dyDescent="0.25">
      <c r="A613">
        <v>602</v>
      </c>
      <c r="B613" s="21" t="s">
        <v>11887</v>
      </c>
      <c r="C613" s="1" t="s">
        <v>8340</v>
      </c>
      <c r="D613" s="1" t="s">
        <v>8341</v>
      </c>
      <c r="E613" s="2">
        <v>49310</v>
      </c>
      <c r="F613" s="2">
        <v>49340</v>
      </c>
      <c r="G613" s="1" t="s">
        <v>11888</v>
      </c>
      <c r="H613" s="1">
        <f>+Temporalidad[[#This Row],[ID]]</f>
        <v>602</v>
      </c>
    </row>
    <row r="614" spans="1:8" hidden="1" x14ac:dyDescent="0.25">
      <c r="A614">
        <v>603</v>
      </c>
      <c r="B614" s="21" t="s">
        <v>11889</v>
      </c>
      <c r="C614" s="1" t="s">
        <v>8340</v>
      </c>
      <c r="D614" s="1" t="s">
        <v>8341</v>
      </c>
      <c r="E614" s="2">
        <v>49341</v>
      </c>
      <c r="F614" s="2">
        <v>49368</v>
      </c>
      <c r="G614" s="1" t="s">
        <v>11890</v>
      </c>
      <c r="H614" s="1">
        <f>+Temporalidad[[#This Row],[ID]]</f>
        <v>603</v>
      </c>
    </row>
    <row r="615" spans="1:8" hidden="1" x14ac:dyDescent="0.25">
      <c r="A615">
        <v>604</v>
      </c>
      <c r="B615" s="21" t="s">
        <v>11891</v>
      </c>
      <c r="C615" s="1" t="s">
        <v>8340</v>
      </c>
      <c r="D615" s="1" t="s">
        <v>8341</v>
      </c>
      <c r="E615" s="2">
        <v>49369</v>
      </c>
      <c r="F615" s="2">
        <v>49399</v>
      </c>
      <c r="G615" s="1" t="s">
        <v>11892</v>
      </c>
      <c r="H615" s="1">
        <f>+Temporalidad[[#This Row],[ID]]</f>
        <v>604</v>
      </c>
    </row>
    <row r="616" spans="1:8" hidden="1" x14ac:dyDescent="0.25">
      <c r="A616">
        <v>605</v>
      </c>
      <c r="B616" s="21" t="s">
        <v>11893</v>
      </c>
      <c r="C616" s="1" t="s">
        <v>8340</v>
      </c>
      <c r="D616" s="1" t="s">
        <v>8341</v>
      </c>
      <c r="E616" s="2">
        <v>49400</v>
      </c>
      <c r="F616" s="2">
        <v>49429</v>
      </c>
      <c r="G616" s="1" t="s">
        <v>11894</v>
      </c>
      <c r="H616" s="1">
        <f>+Temporalidad[[#This Row],[ID]]</f>
        <v>605</v>
      </c>
    </row>
    <row r="617" spans="1:8" hidden="1" x14ac:dyDescent="0.25">
      <c r="A617">
        <v>606</v>
      </c>
      <c r="B617" s="21" t="s">
        <v>11895</v>
      </c>
      <c r="C617" s="1" t="s">
        <v>8340</v>
      </c>
      <c r="D617" s="1" t="s">
        <v>8341</v>
      </c>
      <c r="E617" s="2">
        <v>49430</v>
      </c>
      <c r="F617" s="2">
        <v>49460</v>
      </c>
      <c r="G617" s="1" t="s">
        <v>11896</v>
      </c>
      <c r="H617" s="1">
        <f>+Temporalidad[[#This Row],[ID]]</f>
        <v>606</v>
      </c>
    </row>
    <row r="618" spans="1:8" hidden="1" x14ac:dyDescent="0.25">
      <c r="A618">
        <v>607</v>
      </c>
      <c r="B618" s="21" t="s">
        <v>11897</v>
      </c>
      <c r="C618" s="1" t="s">
        <v>8340</v>
      </c>
      <c r="D618" s="1" t="s">
        <v>8341</v>
      </c>
      <c r="E618" s="2">
        <v>49461</v>
      </c>
      <c r="F618" s="2">
        <v>49490</v>
      </c>
      <c r="G618" s="1" t="s">
        <v>11898</v>
      </c>
      <c r="H618" s="1">
        <f>+Temporalidad[[#This Row],[ID]]</f>
        <v>607</v>
      </c>
    </row>
    <row r="619" spans="1:8" hidden="1" x14ac:dyDescent="0.25">
      <c r="A619">
        <v>608</v>
      </c>
      <c r="B619" s="21" t="s">
        <v>11899</v>
      </c>
      <c r="C619" s="1" t="s">
        <v>8340</v>
      </c>
      <c r="D619" s="1" t="s">
        <v>8341</v>
      </c>
      <c r="E619" s="2">
        <v>49491</v>
      </c>
      <c r="F619" s="2">
        <v>49521</v>
      </c>
      <c r="G619" s="1" t="s">
        <v>11900</v>
      </c>
      <c r="H619" s="1">
        <f>+Temporalidad[[#This Row],[ID]]</f>
        <v>608</v>
      </c>
    </row>
    <row r="620" spans="1:8" hidden="1" x14ac:dyDescent="0.25">
      <c r="A620">
        <v>609</v>
      </c>
      <c r="B620" s="21" t="s">
        <v>11901</v>
      </c>
      <c r="C620" s="1" t="s">
        <v>8340</v>
      </c>
      <c r="D620" s="1" t="s">
        <v>8341</v>
      </c>
      <c r="E620" s="2">
        <v>49522</v>
      </c>
      <c r="F620" s="2">
        <v>49552</v>
      </c>
      <c r="G620" s="1" t="s">
        <v>11902</v>
      </c>
      <c r="H620" s="1">
        <f>+Temporalidad[[#This Row],[ID]]</f>
        <v>609</v>
      </c>
    </row>
    <row r="621" spans="1:8" hidden="1" x14ac:dyDescent="0.25">
      <c r="A621">
        <v>610</v>
      </c>
      <c r="B621" s="21" t="s">
        <v>11903</v>
      </c>
      <c r="C621" s="1" t="s">
        <v>8340</v>
      </c>
      <c r="D621" s="1" t="s">
        <v>8341</v>
      </c>
      <c r="E621" s="2">
        <v>49553</v>
      </c>
      <c r="F621" s="2">
        <v>49582</v>
      </c>
      <c r="G621" s="1" t="s">
        <v>11904</v>
      </c>
      <c r="H621" s="1">
        <f>+Temporalidad[[#This Row],[ID]]</f>
        <v>610</v>
      </c>
    </row>
    <row r="622" spans="1:8" hidden="1" x14ac:dyDescent="0.25">
      <c r="A622">
        <v>611</v>
      </c>
      <c r="B622" s="21" t="s">
        <v>11905</v>
      </c>
      <c r="C622" s="1" t="s">
        <v>8340</v>
      </c>
      <c r="D622" s="1" t="s">
        <v>8341</v>
      </c>
      <c r="E622" s="2">
        <v>49583</v>
      </c>
      <c r="F622" s="2">
        <v>49613</v>
      </c>
      <c r="G622" s="1" t="s">
        <v>11906</v>
      </c>
      <c r="H622" s="1">
        <f>+Temporalidad[[#This Row],[ID]]</f>
        <v>611</v>
      </c>
    </row>
    <row r="623" spans="1:8" hidden="1" x14ac:dyDescent="0.25">
      <c r="A623">
        <v>612</v>
      </c>
      <c r="B623" s="21" t="s">
        <v>11907</v>
      </c>
      <c r="C623" s="1" t="s">
        <v>8340</v>
      </c>
      <c r="D623" s="1" t="s">
        <v>8341</v>
      </c>
      <c r="E623" s="2">
        <v>49614</v>
      </c>
      <c r="F623" s="2">
        <v>49643</v>
      </c>
      <c r="G623" s="1" t="s">
        <v>11908</v>
      </c>
      <c r="H623" s="1">
        <f>+Temporalidad[[#This Row],[ID]]</f>
        <v>612</v>
      </c>
    </row>
    <row r="624" spans="1:8" hidden="1" x14ac:dyDescent="0.25">
      <c r="A624">
        <v>613</v>
      </c>
      <c r="B624" s="21" t="s">
        <v>11909</v>
      </c>
      <c r="C624" s="1" t="s">
        <v>8340</v>
      </c>
      <c r="D624" s="1" t="s">
        <v>8341</v>
      </c>
      <c r="E624" s="2">
        <v>49644</v>
      </c>
      <c r="F624" s="2">
        <v>49674</v>
      </c>
      <c r="G624" s="1" t="s">
        <v>11910</v>
      </c>
      <c r="H624" s="1">
        <f>+Temporalidad[[#This Row],[ID]]</f>
        <v>613</v>
      </c>
    </row>
    <row r="625" spans="1:8" hidden="1" x14ac:dyDescent="0.25">
      <c r="A625">
        <v>614</v>
      </c>
      <c r="B625" s="21" t="s">
        <v>11911</v>
      </c>
      <c r="C625" s="1" t="s">
        <v>8340</v>
      </c>
      <c r="D625" s="1" t="s">
        <v>8341</v>
      </c>
      <c r="E625" s="2">
        <v>49675</v>
      </c>
      <c r="F625" s="2">
        <v>49705</v>
      </c>
      <c r="G625" s="1" t="s">
        <v>11912</v>
      </c>
      <c r="H625" s="1">
        <f>+Temporalidad[[#This Row],[ID]]</f>
        <v>614</v>
      </c>
    </row>
    <row r="626" spans="1:8" hidden="1" x14ac:dyDescent="0.25">
      <c r="A626">
        <v>615</v>
      </c>
      <c r="B626" s="21" t="s">
        <v>11913</v>
      </c>
      <c r="C626" s="1" t="s">
        <v>8340</v>
      </c>
      <c r="D626" s="1" t="s">
        <v>8341</v>
      </c>
      <c r="E626" s="2">
        <v>49706</v>
      </c>
      <c r="F626" s="2">
        <v>49733</v>
      </c>
      <c r="G626" s="1" t="s">
        <v>11914</v>
      </c>
      <c r="H626" s="1">
        <f>+Temporalidad[[#This Row],[ID]]</f>
        <v>615</v>
      </c>
    </row>
    <row r="627" spans="1:8" hidden="1" x14ac:dyDescent="0.25">
      <c r="A627">
        <v>616</v>
      </c>
      <c r="B627" s="21" t="s">
        <v>11915</v>
      </c>
      <c r="C627" s="1" t="s">
        <v>8340</v>
      </c>
      <c r="D627" s="1" t="s">
        <v>8341</v>
      </c>
      <c r="E627" s="2">
        <v>49735</v>
      </c>
      <c r="F627" s="2">
        <v>49765</v>
      </c>
      <c r="G627" s="1" t="s">
        <v>11916</v>
      </c>
      <c r="H627" s="1">
        <f>+Temporalidad[[#This Row],[ID]]</f>
        <v>616</v>
      </c>
    </row>
    <row r="628" spans="1:8" hidden="1" x14ac:dyDescent="0.25">
      <c r="A628">
        <v>617</v>
      </c>
      <c r="B628" s="21" t="s">
        <v>11917</v>
      </c>
      <c r="C628" s="1" t="s">
        <v>8340</v>
      </c>
      <c r="D628" s="1" t="s">
        <v>8341</v>
      </c>
      <c r="E628" s="2">
        <v>49766</v>
      </c>
      <c r="F628" s="2">
        <v>49795</v>
      </c>
      <c r="G628" s="1" t="s">
        <v>11918</v>
      </c>
      <c r="H628" s="1">
        <f>+Temporalidad[[#This Row],[ID]]</f>
        <v>617</v>
      </c>
    </row>
    <row r="629" spans="1:8" hidden="1" x14ac:dyDescent="0.25">
      <c r="A629">
        <v>618</v>
      </c>
      <c r="B629" s="21" t="s">
        <v>11919</v>
      </c>
      <c r="C629" s="1" t="s">
        <v>8340</v>
      </c>
      <c r="D629" s="1" t="s">
        <v>8341</v>
      </c>
      <c r="E629" s="2">
        <v>49796</v>
      </c>
      <c r="F629" s="2">
        <v>49826</v>
      </c>
      <c r="G629" s="1" t="s">
        <v>11920</v>
      </c>
      <c r="H629" s="1">
        <f>+Temporalidad[[#This Row],[ID]]</f>
        <v>618</v>
      </c>
    </row>
    <row r="630" spans="1:8" hidden="1" x14ac:dyDescent="0.25">
      <c r="A630">
        <v>619</v>
      </c>
      <c r="B630" s="21" t="s">
        <v>11921</v>
      </c>
      <c r="C630" s="1" t="s">
        <v>8340</v>
      </c>
      <c r="D630" s="1" t="s">
        <v>8341</v>
      </c>
      <c r="E630" s="2">
        <v>49827</v>
      </c>
      <c r="F630" s="2">
        <v>49856</v>
      </c>
      <c r="G630" s="1" t="s">
        <v>11922</v>
      </c>
      <c r="H630" s="1">
        <f>+Temporalidad[[#This Row],[ID]]</f>
        <v>619</v>
      </c>
    </row>
    <row r="631" spans="1:8" hidden="1" x14ac:dyDescent="0.25">
      <c r="A631">
        <v>620</v>
      </c>
      <c r="B631" s="21" t="s">
        <v>11923</v>
      </c>
      <c r="C631" s="1" t="s">
        <v>8340</v>
      </c>
      <c r="D631" s="1" t="s">
        <v>8341</v>
      </c>
      <c r="E631" s="2">
        <v>49857</v>
      </c>
      <c r="F631" s="2">
        <v>49887</v>
      </c>
      <c r="G631" s="1" t="s">
        <v>11924</v>
      </c>
      <c r="H631" s="1">
        <f>+Temporalidad[[#This Row],[ID]]</f>
        <v>620</v>
      </c>
    </row>
    <row r="632" spans="1:8" hidden="1" x14ac:dyDescent="0.25">
      <c r="A632">
        <v>621</v>
      </c>
      <c r="B632" s="21" t="s">
        <v>11925</v>
      </c>
      <c r="C632" s="1" t="s">
        <v>8340</v>
      </c>
      <c r="D632" s="1" t="s">
        <v>8341</v>
      </c>
      <c r="E632" s="2">
        <v>49888</v>
      </c>
      <c r="F632" s="2">
        <v>49918</v>
      </c>
      <c r="G632" s="1" t="s">
        <v>11926</v>
      </c>
      <c r="H632" s="1">
        <f>+Temporalidad[[#This Row],[ID]]</f>
        <v>621</v>
      </c>
    </row>
    <row r="633" spans="1:8" hidden="1" x14ac:dyDescent="0.25">
      <c r="A633">
        <v>622</v>
      </c>
      <c r="B633" s="21" t="s">
        <v>11927</v>
      </c>
      <c r="C633" s="1" t="s">
        <v>8340</v>
      </c>
      <c r="D633" s="1" t="s">
        <v>8341</v>
      </c>
      <c r="E633" s="2">
        <v>49919</v>
      </c>
      <c r="F633" s="2">
        <v>49948</v>
      </c>
      <c r="G633" s="1" t="s">
        <v>11928</v>
      </c>
      <c r="H633" s="1">
        <f>+Temporalidad[[#This Row],[ID]]</f>
        <v>622</v>
      </c>
    </row>
    <row r="634" spans="1:8" hidden="1" x14ac:dyDescent="0.25">
      <c r="A634">
        <v>623</v>
      </c>
      <c r="B634" s="21" t="s">
        <v>11929</v>
      </c>
      <c r="C634" s="1" t="s">
        <v>8340</v>
      </c>
      <c r="D634" s="1" t="s">
        <v>8341</v>
      </c>
      <c r="E634" s="2">
        <v>49949</v>
      </c>
      <c r="F634" s="2">
        <v>49979</v>
      </c>
      <c r="G634" s="1" t="s">
        <v>11930</v>
      </c>
      <c r="H634" s="1">
        <f>+Temporalidad[[#This Row],[ID]]</f>
        <v>623</v>
      </c>
    </row>
    <row r="635" spans="1:8" hidden="1" x14ac:dyDescent="0.25">
      <c r="A635">
        <v>624</v>
      </c>
      <c r="B635" s="21" t="s">
        <v>11931</v>
      </c>
      <c r="C635" s="1" t="s">
        <v>8340</v>
      </c>
      <c r="D635" s="1" t="s">
        <v>8341</v>
      </c>
      <c r="E635" s="2">
        <v>49980</v>
      </c>
      <c r="F635" s="2">
        <v>50009</v>
      </c>
      <c r="G635" s="1" t="s">
        <v>11932</v>
      </c>
      <c r="H635" s="1">
        <f>+Temporalidad[[#This Row],[ID]]</f>
        <v>624</v>
      </c>
    </row>
    <row r="636" spans="1:8" hidden="1" x14ac:dyDescent="0.25">
      <c r="A636">
        <v>625</v>
      </c>
      <c r="B636" s="21" t="s">
        <v>11933</v>
      </c>
      <c r="C636" s="1" t="s">
        <v>8340</v>
      </c>
      <c r="D636" s="1" t="s">
        <v>8341</v>
      </c>
      <c r="E636" s="2">
        <v>50010</v>
      </c>
      <c r="F636" s="2">
        <v>50040</v>
      </c>
      <c r="G636" s="1" t="s">
        <v>11934</v>
      </c>
      <c r="H636" s="1">
        <f>+Temporalidad[[#This Row],[ID]]</f>
        <v>625</v>
      </c>
    </row>
    <row r="637" spans="1:8" hidden="1" x14ac:dyDescent="0.25">
      <c r="A637">
        <v>626</v>
      </c>
      <c r="B637" s="21" t="s">
        <v>11935</v>
      </c>
      <c r="C637" s="1" t="s">
        <v>8340</v>
      </c>
      <c r="D637" s="1" t="s">
        <v>8341</v>
      </c>
      <c r="E637" s="2">
        <v>50041</v>
      </c>
      <c r="F637" s="2">
        <v>50071</v>
      </c>
      <c r="G637" s="1" t="s">
        <v>11936</v>
      </c>
      <c r="H637" s="1">
        <f>+Temporalidad[[#This Row],[ID]]</f>
        <v>626</v>
      </c>
    </row>
    <row r="638" spans="1:8" hidden="1" x14ac:dyDescent="0.25">
      <c r="A638">
        <v>627</v>
      </c>
      <c r="B638" s="21" t="s">
        <v>11937</v>
      </c>
      <c r="C638" s="1" t="s">
        <v>8340</v>
      </c>
      <c r="D638" s="1" t="s">
        <v>8341</v>
      </c>
      <c r="E638" s="2">
        <v>50072</v>
      </c>
      <c r="F638" s="2">
        <v>50099</v>
      </c>
      <c r="G638" s="1" t="s">
        <v>11938</v>
      </c>
      <c r="H638" s="1">
        <f>+Temporalidad[[#This Row],[ID]]</f>
        <v>627</v>
      </c>
    </row>
    <row r="639" spans="1:8" hidden="1" x14ac:dyDescent="0.25">
      <c r="A639">
        <v>628</v>
      </c>
      <c r="B639" s="21" t="s">
        <v>11939</v>
      </c>
      <c r="C639" s="1" t="s">
        <v>8340</v>
      </c>
      <c r="D639" s="1" t="s">
        <v>8341</v>
      </c>
      <c r="E639" s="2">
        <v>50100</v>
      </c>
      <c r="F639" s="2">
        <v>50130</v>
      </c>
      <c r="G639" s="1" t="s">
        <v>11940</v>
      </c>
      <c r="H639" s="1">
        <f>+Temporalidad[[#This Row],[ID]]</f>
        <v>628</v>
      </c>
    </row>
    <row r="640" spans="1:8" hidden="1" x14ac:dyDescent="0.25">
      <c r="A640">
        <v>629</v>
      </c>
      <c r="B640" s="21" t="s">
        <v>11941</v>
      </c>
      <c r="C640" s="1" t="s">
        <v>8340</v>
      </c>
      <c r="D640" s="1" t="s">
        <v>8341</v>
      </c>
      <c r="E640" s="2">
        <v>50131</v>
      </c>
      <c r="F640" s="2">
        <v>50160</v>
      </c>
      <c r="G640" s="1" t="s">
        <v>11942</v>
      </c>
      <c r="H640" s="1">
        <f>+Temporalidad[[#This Row],[ID]]</f>
        <v>629</v>
      </c>
    </row>
    <row r="641" spans="1:8" hidden="1" x14ac:dyDescent="0.25">
      <c r="A641">
        <v>630</v>
      </c>
      <c r="B641" s="21" t="s">
        <v>11943</v>
      </c>
      <c r="C641" s="1" t="s">
        <v>8340</v>
      </c>
      <c r="D641" s="1" t="s">
        <v>8341</v>
      </c>
      <c r="E641" s="2">
        <v>50161</v>
      </c>
      <c r="F641" s="2">
        <v>50191</v>
      </c>
      <c r="G641" s="1" t="s">
        <v>11944</v>
      </c>
      <c r="H641" s="1">
        <f>+Temporalidad[[#This Row],[ID]]</f>
        <v>630</v>
      </c>
    </row>
    <row r="642" spans="1:8" hidden="1" x14ac:dyDescent="0.25">
      <c r="A642">
        <v>631</v>
      </c>
      <c r="B642" s="21" t="s">
        <v>11945</v>
      </c>
      <c r="C642" s="1" t="s">
        <v>8340</v>
      </c>
      <c r="D642" s="1" t="s">
        <v>8341</v>
      </c>
      <c r="E642" s="2">
        <v>50192</v>
      </c>
      <c r="F642" s="2">
        <v>50221</v>
      </c>
      <c r="G642" s="1" t="s">
        <v>11946</v>
      </c>
      <c r="H642" s="1">
        <f>+Temporalidad[[#This Row],[ID]]</f>
        <v>631</v>
      </c>
    </row>
    <row r="643" spans="1:8" hidden="1" x14ac:dyDescent="0.25">
      <c r="A643">
        <v>632</v>
      </c>
      <c r="B643" s="21" t="s">
        <v>11947</v>
      </c>
      <c r="C643" s="1" t="s">
        <v>8340</v>
      </c>
      <c r="D643" s="1" t="s">
        <v>8341</v>
      </c>
      <c r="E643" s="2">
        <v>50222</v>
      </c>
      <c r="F643" s="2">
        <v>50252</v>
      </c>
      <c r="G643" s="1" t="s">
        <v>11948</v>
      </c>
      <c r="H643" s="1">
        <f>+Temporalidad[[#This Row],[ID]]</f>
        <v>632</v>
      </c>
    </row>
    <row r="644" spans="1:8" hidden="1" x14ac:dyDescent="0.25">
      <c r="A644">
        <v>633</v>
      </c>
      <c r="B644" s="21" t="s">
        <v>11949</v>
      </c>
      <c r="C644" s="1" t="s">
        <v>8340</v>
      </c>
      <c r="D644" s="1" t="s">
        <v>8341</v>
      </c>
      <c r="E644" s="2">
        <v>50253</v>
      </c>
      <c r="F644" s="2">
        <v>50283</v>
      </c>
      <c r="G644" s="1" t="s">
        <v>11950</v>
      </c>
      <c r="H644" s="1">
        <f>+Temporalidad[[#This Row],[ID]]</f>
        <v>633</v>
      </c>
    </row>
    <row r="645" spans="1:8" hidden="1" x14ac:dyDescent="0.25">
      <c r="A645">
        <v>634</v>
      </c>
      <c r="B645" s="21" t="s">
        <v>11951</v>
      </c>
      <c r="C645" s="1" t="s">
        <v>8340</v>
      </c>
      <c r="D645" s="1" t="s">
        <v>8341</v>
      </c>
      <c r="E645" s="2">
        <v>50284</v>
      </c>
      <c r="F645" s="2">
        <v>50313</v>
      </c>
      <c r="G645" s="1" t="s">
        <v>11952</v>
      </c>
      <c r="H645" s="1">
        <f>+Temporalidad[[#This Row],[ID]]</f>
        <v>634</v>
      </c>
    </row>
    <row r="646" spans="1:8" hidden="1" x14ac:dyDescent="0.25">
      <c r="A646">
        <v>635</v>
      </c>
      <c r="B646" s="21" t="s">
        <v>11953</v>
      </c>
      <c r="C646" s="1" t="s">
        <v>8340</v>
      </c>
      <c r="D646" s="1" t="s">
        <v>8341</v>
      </c>
      <c r="E646" s="2">
        <v>50314</v>
      </c>
      <c r="F646" s="2">
        <v>50344</v>
      </c>
      <c r="G646" s="1" t="s">
        <v>11954</v>
      </c>
      <c r="H646" s="1">
        <f>+Temporalidad[[#This Row],[ID]]</f>
        <v>635</v>
      </c>
    </row>
    <row r="647" spans="1:8" hidden="1" x14ac:dyDescent="0.25">
      <c r="A647">
        <v>636</v>
      </c>
      <c r="B647" s="21" t="s">
        <v>11955</v>
      </c>
      <c r="C647" s="1" t="s">
        <v>8340</v>
      </c>
      <c r="D647" s="1" t="s">
        <v>8341</v>
      </c>
      <c r="E647" s="2">
        <v>50345</v>
      </c>
      <c r="F647" s="2">
        <v>50374</v>
      </c>
      <c r="G647" s="1" t="s">
        <v>11956</v>
      </c>
      <c r="H647" s="1">
        <f>+Temporalidad[[#This Row],[ID]]</f>
        <v>636</v>
      </c>
    </row>
    <row r="648" spans="1:8" hidden="1" x14ac:dyDescent="0.25">
      <c r="A648">
        <v>637</v>
      </c>
      <c r="B648" s="21" t="s">
        <v>11957</v>
      </c>
      <c r="C648" s="1" t="s">
        <v>8340</v>
      </c>
      <c r="D648" s="1" t="s">
        <v>8341</v>
      </c>
      <c r="E648" s="2">
        <v>50375</v>
      </c>
      <c r="F648" s="2">
        <v>50405</v>
      </c>
      <c r="G648" s="1" t="s">
        <v>11958</v>
      </c>
      <c r="H648" s="1">
        <f>+Temporalidad[[#This Row],[ID]]</f>
        <v>637</v>
      </c>
    </row>
    <row r="649" spans="1:8" hidden="1" x14ac:dyDescent="0.25">
      <c r="A649">
        <v>638</v>
      </c>
      <c r="B649" s="21" t="s">
        <v>11959</v>
      </c>
      <c r="C649" s="1" t="s">
        <v>8340</v>
      </c>
      <c r="D649" s="1" t="s">
        <v>8341</v>
      </c>
      <c r="E649" s="2">
        <v>50406</v>
      </c>
      <c r="F649" s="2">
        <v>50436</v>
      </c>
      <c r="G649" s="1" t="s">
        <v>11960</v>
      </c>
      <c r="H649" s="1">
        <f>+Temporalidad[[#This Row],[ID]]</f>
        <v>638</v>
      </c>
    </row>
    <row r="650" spans="1:8" hidden="1" x14ac:dyDescent="0.25">
      <c r="A650">
        <v>639</v>
      </c>
      <c r="B650" s="21" t="s">
        <v>11961</v>
      </c>
      <c r="C650" s="1" t="s">
        <v>8340</v>
      </c>
      <c r="D650" s="1" t="s">
        <v>8341</v>
      </c>
      <c r="E650" s="2">
        <v>50437</v>
      </c>
      <c r="F650" s="2">
        <v>50464</v>
      </c>
      <c r="G650" s="1" t="s">
        <v>11962</v>
      </c>
      <c r="H650" s="1">
        <f>+Temporalidad[[#This Row],[ID]]</f>
        <v>639</v>
      </c>
    </row>
    <row r="651" spans="1:8" hidden="1" x14ac:dyDescent="0.25">
      <c r="A651">
        <v>640</v>
      </c>
      <c r="B651" s="21" t="s">
        <v>11963</v>
      </c>
      <c r="C651" s="1" t="s">
        <v>8340</v>
      </c>
      <c r="D651" s="1" t="s">
        <v>8341</v>
      </c>
      <c r="E651" s="2">
        <v>50465</v>
      </c>
      <c r="F651" s="2">
        <v>50495</v>
      </c>
      <c r="G651" s="1" t="s">
        <v>11964</v>
      </c>
      <c r="H651" s="1">
        <f>+Temporalidad[[#This Row],[ID]]</f>
        <v>640</v>
      </c>
    </row>
    <row r="652" spans="1:8" hidden="1" x14ac:dyDescent="0.25">
      <c r="A652">
        <v>641</v>
      </c>
      <c r="B652" s="21" t="s">
        <v>11965</v>
      </c>
      <c r="C652" s="1" t="s">
        <v>8340</v>
      </c>
      <c r="D652" s="1" t="s">
        <v>8341</v>
      </c>
      <c r="E652" s="2">
        <v>50496</v>
      </c>
      <c r="F652" s="2">
        <v>50525</v>
      </c>
      <c r="G652" s="1" t="s">
        <v>11966</v>
      </c>
      <c r="H652" s="1">
        <f>+Temporalidad[[#This Row],[ID]]</f>
        <v>641</v>
      </c>
    </row>
    <row r="653" spans="1:8" hidden="1" x14ac:dyDescent="0.25">
      <c r="A653">
        <v>642</v>
      </c>
      <c r="B653" s="21" t="s">
        <v>11967</v>
      </c>
      <c r="C653" s="1" t="s">
        <v>8340</v>
      </c>
      <c r="D653" s="1" t="s">
        <v>8341</v>
      </c>
      <c r="E653" s="2">
        <v>50526</v>
      </c>
      <c r="F653" s="2">
        <v>50556</v>
      </c>
      <c r="G653" s="1" t="s">
        <v>11968</v>
      </c>
      <c r="H653" s="1">
        <f>+Temporalidad[[#This Row],[ID]]</f>
        <v>642</v>
      </c>
    </row>
    <row r="654" spans="1:8" hidden="1" x14ac:dyDescent="0.25">
      <c r="A654">
        <v>643</v>
      </c>
      <c r="B654" s="21" t="s">
        <v>11969</v>
      </c>
      <c r="C654" s="1" t="s">
        <v>8340</v>
      </c>
      <c r="D654" s="1" t="s">
        <v>8341</v>
      </c>
      <c r="E654" s="2">
        <v>50557</v>
      </c>
      <c r="F654" s="2">
        <v>50586</v>
      </c>
      <c r="G654" s="1" t="s">
        <v>11970</v>
      </c>
      <c r="H654" s="1">
        <f>+Temporalidad[[#This Row],[ID]]</f>
        <v>643</v>
      </c>
    </row>
    <row r="655" spans="1:8" hidden="1" x14ac:dyDescent="0.25">
      <c r="A655">
        <v>644</v>
      </c>
      <c r="B655" s="21" t="s">
        <v>11971</v>
      </c>
      <c r="C655" s="1" t="s">
        <v>8340</v>
      </c>
      <c r="D655" s="1" t="s">
        <v>8341</v>
      </c>
      <c r="E655" s="2">
        <v>50587</v>
      </c>
      <c r="F655" s="2">
        <v>50617</v>
      </c>
      <c r="G655" s="1" t="s">
        <v>11972</v>
      </c>
      <c r="H655" s="1">
        <f>+Temporalidad[[#This Row],[ID]]</f>
        <v>644</v>
      </c>
    </row>
    <row r="656" spans="1:8" hidden="1" x14ac:dyDescent="0.25">
      <c r="A656">
        <v>645</v>
      </c>
      <c r="B656" s="21" t="s">
        <v>11973</v>
      </c>
      <c r="C656" s="1" t="s">
        <v>8340</v>
      </c>
      <c r="D656" s="1" t="s">
        <v>8341</v>
      </c>
      <c r="E656" s="2">
        <v>50618</v>
      </c>
      <c r="F656" s="2">
        <v>50648</v>
      </c>
      <c r="G656" s="1" t="s">
        <v>11974</v>
      </c>
      <c r="H656" s="1">
        <f>+Temporalidad[[#This Row],[ID]]</f>
        <v>645</v>
      </c>
    </row>
    <row r="657" spans="1:8" hidden="1" x14ac:dyDescent="0.25">
      <c r="A657">
        <v>646</v>
      </c>
      <c r="B657" s="21" t="s">
        <v>11975</v>
      </c>
      <c r="C657" s="1" t="s">
        <v>8340</v>
      </c>
      <c r="D657" s="1" t="s">
        <v>8341</v>
      </c>
      <c r="E657" s="2">
        <v>50649</v>
      </c>
      <c r="F657" s="2">
        <v>50678</v>
      </c>
      <c r="G657" s="1" t="s">
        <v>11976</v>
      </c>
      <c r="H657" s="1">
        <f>+Temporalidad[[#This Row],[ID]]</f>
        <v>646</v>
      </c>
    </row>
    <row r="658" spans="1:8" hidden="1" x14ac:dyDescent="0.25">
      <c r="A658">
        <v>647</v>
      </c>
      <c r="B658" s="21" t="s">
        <v>11977</v>
      </c>
      <c r="C658" s="1" t="s">
        <v>8340</v>
      </c>
      <c r="D658" s="1" t="s">
        <v>8341</v>
      </c>
      <c r="E658" s="2">
        <v>50679</v>
      </c>
      <c r="F658" s="2">
        <v>50709</v>
      </c>
      <c r="G658" s="1" t="s">
        <v>11978</v>
      </c>
      <c r="H658" s="1">
        <f>+Temporalidad[[#This Row],[ID]]</f>
        <v>647</v>
      </c>
    </row>
    <row r="659" spans="1:8" hidden="1" x14ac:dyDescent="0.25">
      <c r="A659">
        <v>648</v>
      </c>
      <c r="B659" s="21" t="s">
        <v>11979</v>
      </c>
      <c r="C659" s="1" t="s">
        <v>8340</v>
      </c>
      <c r="D659" s="1" t="s">
        <v>8341</v>
      </c>
      <c r="E659" s="2">
        <v>50710</v>
      </c>
      <c r="F659" s="2">
        <v>50739</v>
      </c>
      <c r="G659" s="1" t="s">
        <v>11980</v>
      </c>
      <c r="H659" s="1">
        <f>+Temporalidad[[#This Row],[ID]]</f>
        <v>648</v>
      </c>
    </row>
    <row r="660" spans="1:8" hidden="1" x14ac:dyDescent="0.25">
      <c r="A660">
        <v>649</v>
      </c>
      <c r="B660" s="21" t="s">
        <v>11981</v>
      </c>
      <c r="C660" s="1" t="s">
        <v>8340</v>
      </c>
      <c r="D660" s="1" t="s">
        <v>8341</v>
      </c>
      <c r="E660" s="2">
        <v>50740</v>
      </c>
      <c r="F660" s="2">
        <v>50770</v>
      </c>
      <c r="G660" s="1" t="s">
        <v>11982</v>
      </c>
      <c r="H660" s="1">
        <f>+Temporalidad[[#This Row],[ID]]</f>
        <v>649</v>
      </c>
    </row>
    <row r="661" spans="1:8" hidden="1" x14ac:dyDescent="0.25">
      <c r="A661">
        <v>650</v>
      </c>
      <c r="B661" s="21" t="s">
        <v>11983</v>
      </c>
      <c r="C661" s="1" t="s">
        <v>8340</v>
      </c>
      <c r="D661" s="1" t="s">
        <v>8341</v>
      </c>
      <c r="E661" s="2">
        <v>50771</v>
      </c>
      <c r="F661" s="2">
        <v>50801</v>
      </c>
      <c r="G661" s="1" t="s">
        <v>11984</v>
      </c>
      <c r="H661" s="1">
        <f>+Temporalidad[[#This Row],[ID]]</f>
        <v>650</v>
      </c>
    </row>
    <row r="662" spans="1:8" hidden="1" x14ac:dyDescent="0.25">
      <c r="A662">
        <v>651</v>
      </c>
      <c r="B662" s="21" t="s">
        <v>11985</v>
      </c>
      <c r="C662" s="1" t="s">
        <v>8340</v>
      </c>
      <c r="D662" s="1" t="s">
        <v>8341</v>
      </c>
      <c r="E662" s="2">
        <v>50802</v>
      </c>
      <c r="F662" s="2">
        <v>50829</v>
      </c>
      <c r="G662" s="1" t="s">
        <v>11986</v>
      </c>
      <c r="H662" s="1">
        <f>+Temporalidad[[#This Row],[ID]]</f>
        <v>651</v>
      </c>
    </row>
    <row r="663" spans="1:8" hidden="1" x14ac:dyDescent="0.25">
      <c r="A663">
        <v>652</v>
      </c>
      <c r="B663" s="21" t="s">
        <v>11987</v>
      </c>
      <c r="C663" s="1" t="s">
        <v>8340</v>
      </c>
      <c r="D663" s="1" t="s">
        <v>8341</v>
      </c>
      <c r="E663" s="2">
        <v>50830</v>
      </c>
      <c r="F663" s="2">
        <v>50860</v>
      </c>
      <c r="G663" s="1" t="s">
        <v>11988</v>
      </c>
      <c r="H663" s="1">
        <f>+Temporalidad[[#This Row],[ID]]</f>
        <v>652</v>
      </c>
    </row>
    <row r="664" spans="1:8" hidden="1" x14ac:dyDescent="0.25">
      <c r="A664">
        <v>653</v>
      </c>
      <c r="B664" s="21" t="s">
        <v>11989</v>
      </c>
      <c r="C664" s="1" t="s">
        <v>8340</v>
      </c>
      <c r="D664" s="1" t="s">
        <v>8341</v>
      </c>
      <c r="E664" s="2">
        <v>50861</v>
      </c>
      <c r="F664" s="2">
        <v>50890</v>
      </c>
      <c r="G664" s="1" t="s">
        <v>11990</v>
      </c>
      <c r="H664" s="1">
        <f>+Temporalidad[[#This Row],[ID]]</f>
        <v>653</v>
      </c>
    </row>
    <row r="665" spans="1:8" hidden="1" x14ac:dyDescent="0.25">
      <c r="A665">
        <v>654</v>
      </c>
      <c r="B665" s="21" t="s">
        <v>11991</v>
      </c>
      <c r="C665" s="1" t="s">
        <v>8340</v>
      </c>
      <c r="D665" s="1" t="s">
        <v>8341</v>
      </c>
      <c r="E665" s="2">
        <v>50891</v>
      </c>
      <c r="F665" s="2">
        <v>50921</v>
      </c>
      <c r="G665" s="1" t="s">
        <v>11992</v>
      </c>
      <c r="H665" s="1">
        <f>+Temporalidad[[#This Row],[ID]]</f>
        <v>654</v>
      </c>
    </row>
    <row r="666" spans="1:8" hidden="1" x14ac:dyDescent="0.25">
      <c r="A666">
        <v>655</v>
      </c>
      <c r="B666" s="21" t="s">
        <v>11993</v>
      </c>
      <c r="C666" s="1" t="s">
        <v>8340</v>
      </c>
      <c r="D666" s="1" t="s">
        <v>8341</v>
      </c>
      <c r="E666" s="2">
        <v>50922</v>
      </c>
      <c r="F666" s="2">
        <v>50951</v>
      </c>
      <c r="G666" s="1" t="s">
        <v>11994</v>
      </c>
      <c r="H666" s="1">
        <f>+Temporalidad[[#This Row],[ID]]</f>
        <v>655</v>
      </c>
    </row>
    <row r="667" spans="1:8" hidden="1" x14ac:dyDescent="0.25">
      <c r="A667">
        <v>656</v>
      </c>
      <c r="B667" s="21" t="s">
        <v>11995</v>
      </c>
      <c r="C667" s="1" t="s">
        <v>8340</v>
      </c>
      <c r="D667" s="1" t="s">
        <v>8341</v>
      </c>
      <c r="E667" s="2">
        <v>50952</v>
      </c>
      <c r="F667" s="2">
        <v>50982</v>
      </c>
      <c r="G667" s="1" t="s">
        <v>11996</v>
      </c>
      <c r="H667" s="1">
        <f>+Temporalidad[[#This Row],[ID]]</f>
        <v>656</v>
      </c>
    </row>
    <row r="668" spans="1:8" hidden="1" x14ac:dyDescent="0.25">
      <c r="A668">
        <v>657</v>
      </c>
      <c r="B668" s="21" t="s">
        <v>11997</v>
      </c>
      <c r="C668" s="1" t="s">
        <v>8340</v>
      </c>
      <c r="D668" s="1" t="s">
        <v>8341</v>
      </c>
      <c r="E668" s="2">
        <v>50983</v>
      </c>
      <c r="F668" s="2">
        <v>51013</v>
      </c>
      <c r="G668" s="1" t="s">
        <v>11998</v>
      </c>
      <c r="H668" s="1">
        <f>+Temporalidad[[#This Row],[ID]]</f>
        <v>657</v>
      </c>
    </row>
    <row r="669" spans="1:8" hidden="1" x14ac:dyDescent="0.25">
      <c r="A669">
        <v>658</v>
      </c>
      <c r="B669" s="21" t="s">
        <v>11999</v>
      </c>
      <c r="C669" s="1" t="s">
        <v>8340</v>
      </c>
      <c r="D669" s="1" t="s">
        <v>8341</v>
      </c>
      <c r="E669" s="2">
        <v>51014</v>
      </c>
      <c r="F669" s="2">
        <v>51043</v>
      </c>
      <c r="G669" s="1" t="s">
        <v>12000</v>
      </c>
      <c r="H669" s="1">
        <f>+Temporalidad[[#This Row],[ID]]</f>
        <v>658</v>
      </c>
    </row>
    <row r="670" spans="1:8" hidden="1" x14ac:dyDescent="0.25">
      <c r="A670">
        <v>659</v>
      </c>
      <c r="B670" s="21" t="s">
        <v>12001</v>
      </c>
      <c r="C670" s="1" t="s">
        <v>8340</v>
      </c>
      <c r="D670" s="1" t="s">
        <v>8341</v>
      </c>
      <c r="E670" s="2">
        <v>51044</v>
      </c>
      <c r="F670" s="2">
        <v>51074</v>
      </c>
      <c r="G670" s="1" t="s">
        <v>12002</v>
      </c>
      <c r="H670" s="1">
        <f>+Temporalidad[[#This Row],[ID]]</f>
        <v>659</v>
      </c>
    </row>
    <row r="671" spans="1:8" hidden="1" x14ac:dyDescent="0.25">
      <c r="A671">
        <v>660</v>
      </c>
      <c r="B671" s="21" t="s">
        <v>12003</v>
      </c>
      <c r="C671" s="1" t="s">
        <v>8340</v>
      </c>
      <c r="D671" s="1" t="s">
        <v>8341</v>
      </c>
      <c r="E671" s="2">
        <v>51075</v>
      </c>
      <c r="F671" s="2">
        <v>51104</v>
      </c>
      <c r="G671" s="1" t="s">
        <v>12004</v>
      </c>
      <c r="H671" s="1">
        <f>+Temporalidad[[#This Row],[ID]]</f>
        <v>660</v>
      </c>
    </row>
    <row r="672" spans="1:8" hidden="1" x14ac:dyDescent="0.25">
      <c r="A672">
        <v>661</v>
      </c>
      <c r="B672" s="21" t="s">
        <v>12005</v>
      </c>
      <c r="C672" s="1" t="s">
        <v>8340</v>
      </c>
      <c r="D672" s="1" t="s">
        <v>8341</v>
      </c>
      <c r="E672" s="2">
        <v>51105</v>
      </c>
      <c r="F672" s="2">
        <v>51135</v>
      </c>
      <c r="G672" s="1" t="s">
        <v>12006</v>
      </c>
      <c r="H672" s="1">
        <f>+Temporalidad[[#This Row],[ID]]</f>
        <v>661</v>
      </c>
    </row>
    <row r="673" spans="1:8" hidden="1" x14ac:dyDescent="0.25">
      <c r="A673">
        <v>662</v>
      </c>
      <c r="B673" s="21" t="s">
        <v>12007</v>
      </c>
      <c r="C673" s="1" t="s">
        <v>8340</v>
      </c>
      <c r="D673" s="1" t="s">
        <v>8341</v>
      </c>
      <c r="E673" s="2">
        <v>51136</v>
      </c>
      <c r="F673" s="2">
        <v>51166</v>
      </c>
      <c r="G673" s="1" t="s">
        <v>12008</v>
      </c>
      <c r="H673" s="1">
        <f>+Temporalidad[[#This Row],[ID]]</f>
        <v>662</v>
      </c>
    </row>
    <row r="674" spans="1:8" hidden="1" x14ac:dyDescent="0.25">
      <c r="A674">
        <v>663</v>
      </c>
      <c r="B674" s="21" t="s">
        <v>12009</v>
      </c>
      <c r="C674" s="1" t="s">
        <v>8340</v>
      </c>
      <c r="D674" s="1" t="s">
        <v>8341</v>
      </c>
      <c r="E674" s="2">
        <v>51167</v>
      </c>
      <c r="F674" s="2">
        <v>51194</v>
      </c>
      <c r="G674" s="1" t="s">
        <v>12010</v>
      </c>
      <c r="H674" s="1">
        <f>+Temporalidad[[#This Row],[ID]]</f>
        <v>663</v>
      </c>
    </row>
    <row r="675" spans="1:8" hidden="1" x14ac:dyDescent="0.25">
      <c r="A675">
        <v>664</v>
      </c>
      <c r="B675" s="21" t="s">
        <v>12011</v>
      </c>
      <c r="C675" s="1" t="s">
        <v>8340</v>
      </c>
      <c r="D675" s="1" t="s">
        <v>8341</v>
      </c>
      <c r="E675" s="2">
        <v>51196</v>
      </c>
      <c r="F675" s="2">
        <v>51226</v>
      </c>
      <c r="G675" s="1" t="s">
        <v>12012</v>
      </c>
      <c r="H675" s="1">
        <f>+Temporalidad[[#This Row],[ID]]</f>
        <v>664</v>
      </c>
    </row>
    <row r="676" spans="1:8" hidden="1" x14ac:dyDescent="0.25">
      <c r="A676">
        <v>665</v>
      </c>
      <c r="B676" s="21" t="s">
        <v>12013</v>
      </c>
      <c r="C676" s="1" t="s">
        <v>8340</v>
      </c>
      <c r="D676" s="1" t="s">
        <v>8341</v>
      </c>
      <c r="E676" s="2">
        <v>51227</v>
      </c>
      <c r="F676" s="2">
        <v>51256</v>
      </c>
      <c r="G676" s="1" t="s">
        <v>12014</v>
      </c>
      <c r="H676" s="1">
        <f>+Temporalidad[[#This Row],[ID]]</f>
        <v>665</v>
      </c>
    </row>
    <row r="677" spans="1:8" hidden="1" x14ac:dyDescent="0.25">
      <c r="A677">
        <v>666</v>
      </c>
      <c r="B677" s="21" t="s">
        <v>12015</v>
      </c>
      <c r="C677" s="1" t="s">
        <v>8340</v>
      </c>
      <c r="D677" s="1" t="s">
        <v>8341</v>
      </c>
      <c r="E677" s="2">
        <v>51257</v>
      </c>
      <c r="F677" s="2">
        <v>51287</v>
      </c>
      <c r="G677" s="1" t="s">
        <v>12016</v>
      </c>
      <c r="H677" s="1">
        <f>+Temporalidad[[#This Row],[ID]]</f>
        <v>666</v>
      </c>
    </row>
    <row r="678" spans="1:8" hidden="1" x14ac:dyDescent="0.25">
      <c r="A678">
        <v>667</v>
      </c>
      <c r="B678" s="21" t="s">
        <v>12017</v>
      </c>
      <c r="C678" s="1" t="s">
        <v>8340</v>
      </c>
      <c r="D678" s="1" t="s">
        <v>8341</v>
      </c>
      <c r="E678" s="2">
        <v>51288</v>
      </c>
      <c r="F678" s="2">
        <v>51317</v>
      </c>
      <c r="G678" s="1" t="s">
        <v>12018</v>
      </c>
      <c r="H678" s="1">
        <f>+Temporalidad[[#This Row],[ID]]</f>
        <v>667</v>
      </c>
    </row>
    <row r="679" spans="1:8" hidden="1" x14ac:dyDescent="0.25">
      <c r="A679">
        <v>668</v>
      </c>
      <c r="B679" s="21" t="s">
        <v>12019</v>
      </c>
      <c r="C679" s="1" t="s">
        <v>8340</v>
      </c>
      <c r="D679" s="1" t="s">
        <v>8341</v>
      </c>
      <c r="E679" s="2">
        <v>51318</v>
      </c>
      <c r="F679" s="2">
        <v>51348</v>
      </c>
      <c r="G679" s="1" t="s">
        <v>12020</v>
      </c>
      <c r="H679" s="1">
        <f>+Temporalidad[[#This Row],[ID]]</f>
        <v>668</v>
      </c>
    </row>
    <row r="680" spans="1:8" hidden="1" x14ac:dyDescent="0.25">
      <c r="A680">
        <v>669</v>
      </c>
      <c r="B680" s="21" t="s">
        <v>12021</v>
      </c>
      <c r="C680" s="1" t="s">
        <v>8340</v>
      </c>
      <c r="D680" s="1" t="s">
        <v>8341</v>
      </c>
      <c r="E680" s="2">
        <v>51349</v>
      </c>
      <c r="F680" s="2">
        <v>51379</v>
      </c>
      <c r="G680" s="1" t="s">
        <v>12022</v>
      </c>
      <c r="H680" s="1">
        <f>+Temporalidad[[#This Row],[ID]]</f>
        <v>669</v>
      </c>
    </row>
    <row r="681" spans="1:8" hidden="1" x14ac:dyDescent="0.25">
      <c r="A681">
        <v>670</v>
      </c>
      <c r="B681" s="21" t="s">
        <v>12023</v>
      </c>
      <c r="C681" s="1" t="s">
        <v>8340</v>
      </c>
      <c r="D681" s="1" t="s">
        <v>8341</v>
      </c>
      <c r="E681" s="2">
        <v>51380</v>
      </c>
      <c r="F681" s="2">
        <v>51409</v>
      </c>
      <c r="G681" s="1" t="s">
        <v>12024</v>
      </c>
      <c r="H681" s="1">
        <f>+Temporalidad[[#This Row],[ID]]</f>
        <v>670</v>
      </c>
    </row>
    <row r="682" spans="1:8" hidden="1" x14ac:dyDescent="0.25">
      <c r="A682">
        <v>671</v>
      </c>
      <c r="B682" s="21" t="s">
        <v>12025</v>
      </c>
      <c r="C682" s="1" t="s">
        <v>8340</v>
      </c>
      <c r="D682" s="1" t="s">
        <v>8341</v>
      </c>
      <c r="E682" s="2">
        <v>51410</v>
      </c>
      <c r="F682" s="2">
        <v>51440</v>
      </c>
      <c r="G682" s="1" t="s">
        <v>12026</v>
      </c>
      <c r="H682" s="1">
        <f>+Temporalidad[[#This Row],[ID]]</f>
        <v>671</v>
      </c>
    </row>
    <row r="683" spans="1:8" hidden="1" x14ac:dyDescent="0.25">
      <c r="A683">
        <v>672</v>
      </c>
      <c r="B683" s="21" t="s">
        <v>12027</v>
      </c>
      <c r="C683" s="1" t="s">
        <v>8340</v>
      </c>
      <c r="D683" s="1" t="s">
        <v>8341</v>
      </c>
      <c r="E683" s="2">
        <v>51441</v>
      </c>
      <c r="F683" s="2">
        <v>51470</v>
      </c>
      <c r="G683" s="1" t="s">
        <v>12028</v>
      </c>
      <c r="H683" s="1">
        <f>+Temporalidad[[#This Row],[ID]]</f>
        <v>672</v>
      </c>
    </row>
    <row r="684" spans="1:8" hidden="1" x14ac:dyDescent="0.25">
      <c r="A684">
        <v>673</v>
      </c>
      <c r="B684" s="21" t="s">
        <v>12029</v>
      </c>
      <c r="C684" s="1" t="s">
        <v>8340</v>
      </c>
      <c r="D684" s="1" t="s">
        <v>8341</v>
      </c>
      <c r="E684" s="2">
        <v>51471</v>
      </c>
      <c r="F684" s="2">
        <v>51501</v>
      </c>
      <c r="G684" s="1" t="s">
        <v>12030</v>
      </c>
      <c r="H684" s="1">
        <f>+Temporalidad[[#This Row],[ID]]</f>
        <v>673</v>
      </c>
    </row>
    <row r="685" spans="1:8" hidden="1" x14ac:dyDescent="0.25">
      <c r="A685">
        <v>674</v>
      </c>
      <c r="B685" s="21" t="s">
        <v>12031</v>
      </c>
      <c r="C685" s="1" t="s">
        <v>8340</v>
      </c>
      <c r="D685" s="1" t="s">
        <v>8341</v>
      </c>
      <c r="E685" s="2">
        <v>51502</v>
      </c>
      <c r="F685" s="2">
        <v>51532</v>
      </c>
      <c r="G685" s="1" t="s">
        <v>12032</v>
      </c>
      <c r="H685" s="1">
        <f>+Temporalidad[[#This Row],[ID]]</f>
        <v>674</v>
      </c>
    </row>
    <row r="686" spans="1:8" hidden="1" x14ac:dyDescent="0.25">
      <c r="A686">
        <v>675</v>
      </c>
      <c r="B686" s="21" t="s">
        <v>12033</v>
      </c>
      <c r="C686" s="1" t="s">
        <v>8340</v>
      </c>
      <c r="D686" s="1" t="s">
        <v>8341</v>
      </c>
      <c r="E686" s="2">
        <v>51533</v>
      </c>
      <c r="F686" s="2">
        <v>51560</v>
      </c>
      <c r="G686" s="1" t="s">
        <v>12034</v>
      </c>
      <c r="H686" s="1">
        <f>+Temporalidad[[#This Row],[ID]]</f>
        <v>675</v>
      </c>
    </row>
    <row r="687" spans="1:8" hidden="1" x14ac:dyDescent="0.25">
      <c r="A687">
        <v>676</v>
      </c>
      <c r="B687" s="21" t="s">
        <v>12035</v>
      </c>
      <c r="C687" s="1" t="s">
        <v>8340</v>
      </c>
      <c r="D687" s="1" t="s">
        <v>8341</v>
      </c>
      <c r="E687" s="2">
        <v>51561</v>
      </c>
      <c r="F687" s="2">
        <v>51591</v>
      </c>
      <c r="G687" s="1" t="s">
        <v>12036</v>
      </c>
      <c r="H687" s="1">
        <f>+Temporalidad[[#This Row],[ID]]</f>
        <v>676</v>
      </c>
    </row>
    <row r="688" spans="1:8" hidden="1" x14ac:dyDescent="0.25">
      <c r="A688">
        <v>677</v>
      </c>
      <c r="B688" s="21" t="s">
        <v>12037</v>
      </c>
      <c r="C688" s="1" t="s">
        <v>8340</v>
      </c>
      <c r="D688" s="1" t="s">
        <v>8341</v>
      </c>
      <c r="E688" s="2">
        <v>51592</v>
      </c>
      <c r="F688" s="2">
        <v>51621</v>
      </c>
      <c r="G688" s="1" t="s">
        <v>12038</v>
      </c>
      <c r="H688" s="1">
        <f>+Temporalidad[[#This Row],[ID]]</f>
        <v>677</v>
      </c>
    </row>
    <row r="689" spans="1:8" hidden="1" x14ac:dyDescent="0.25">
      <c r="A689">
        <v>678</v>
      </c>
      <c r="B689" s="21" t="s">
        <v>12039</v>
      </c>
      <c r="C689" s="1" t="s">
        <v>8340</v>
      </c>
      <c r="D689" s="1" t="s">
        <v>8341</v>
      </c>
      <c r="E689" s="2">
        <v>51622</v>
      </c>
      <c r="F689" s="2">
        <v>51652</v>
      </c>
      <c r="G689" s="1" t="s">
        <v>12040</v>
      </c>
      <c r="H689" s="1">
        <f>+Temporalidad[[#This Row],[ID]]</f>
        <v>678</v>
      </c>
    </row>
    <row r="690" spans="1:8" hidden="1" x14ac:dyDescent="0.25">
      <c r="A690">
        <v>679</v>
      </c>
      <c r="B690" s="21" t="s">
        <v>12041</v>
      </c>
      <c r="C690" s="1" t="s">
        <v>8340</v>
      </c>
      <c r="D690" s="1" t="s">
        <v>8341</v>
      </c>
      <c r="E690" s="2">
        <v>51653</v>
      </c>
      <c r="F690" s="2">
        <v>51682</v>
      </c>
      <c r="G690" s="1" t="s">
        <v>12042</v>
      </c>
      <c r="H690" s="1">
        <f>+Temporalidad[[#This Row],[ID]]</f>
        <v>679</v>
      </c>
    </row>
    <row r="691" spans="1:8" hidden="1" x14ac:dyDescent="0.25">
      <c r="A691">
        <v>680</v>
      </c>
      <c r="B691" s="21" t="s">
        <v>12043</v>
      </c>
      <c r="C691" s="1" t="s">
        <v>8340</v>
      </c>
      <c r="D691" s="1" t="s">
        <v>8341</v>
      </c>
      <c r="E691" s="2">
        <v>51683</v>
      </c>
      <c r="F691" s="2">
        <v>51713</v>
      </c>
      <c r="G691" s="1" t="s">
        <v>12044</v>
      </c>
      <c r="H691" s="1">
        <f>+Temporalidad[[#This Row],[ID]]</f>
        <v>680</v>
      </c>
    </row>
    <row r="692" spans="1:8" hidden="1" x14ac:dyDescent="0.25">
      <c r="A692">
        <v>681</v>
      </c>
      <c r="B692" s="21" t="s">
        <v>12045</v>
      </c>
      <c r="C692" s="1" t="s">
        <v>8340</v>
      </c>
      <c r="D692" s="1" t="s">
        <v>8341</v>
      </c>
      <c r="E692" s="2">
        <v>51714</v>
      </c>
      <c r="F692" s="2">
        <v>51744</v>
      </c>
      <c r="G692" s="1" t="s">
        <v>12046</v>
      </c>
      <c r="H692" s="1">
        <f>+Temporalidad[[#This Row],[ID]]</f>
        <v>681</v>
      </c>
    </row>
    <row r="693" spans="1:8" hidden="1" x14ac:dyDescent="0.25">
      <c r="A693">
        <v>682</v>
      </c>
      <c r="B693" s="21" t="s">
        <v>12047</v>
      </c>
      <c r="C693" s="1" t="s">
        <v>8340</v>
      </c>
      <c r="D693" s="1" t="s">
        <v>8341</v>
      </c>
      <c r="E693" s="2">
        <v>51745</v>
      </c>
      <c r="F693" s="2">
        <v>51774</v>
      </c>
      <c r="G693" s="1" t="s">
        <v>12048</v>
      </c>
      <c r="H693" s="1">
        <f>+Temporalidad[[#This Row],[ID]]</f>
        <v>682</v>
      </c>
    </row>
    <row r="694" spans="1:8" hidden="1" x14ac:dyDescent="0.25">
      <c r="A694">
        <v>683</v>
      </c>
      <c r="B694" s="21" t="s">
        <v>12049</v>
      </c>
      <c r="C694" s="1" t="s">
        <v>8340</v>
      </c>
      <c r="D694" s="1" t="s">
        <v>8341</v>
      </c>
      <c r="E694" s="2">
        <v>51775</v>
      </c>
      <c r="F694" s="2">
        <v>51805</v>
      </c>
      <c r="G694" s="1" t="s">
        <v>12050</v>
      </c>
      <c r="H694" s="1">
        <f>+Temporalidad[[#This Row],[ID]]</f>
        <v>683</v>
      </c>
    </row>
    <row r="695" spans="1:8" hidden="1" x14ac:dyDescent="0.25">
      <c r="A695">
        <v>684</v>
      </c>
      <c r="B695" s="21" t="s">
        <v>12051</v>
      </c>
      <c r="C695" s="1" t="s">
        <v>8340</v>
      </c>
      <c r="D695" s="1" t="s">
        <v>8341</v>
      </c>
      <c r="E695" s="2">
        <v>51806</v>
      </c>
      <c r="F695" s="2">
        <v>51835</v>
      </c>
      <c r="G695" s="1" t="s">
        <v>12052</v>
      </c>
      <c r="H695" s="1">
        <f>+Temporalidad[[#This Row],[ID]]</f>
        <v>684</v>
      </c>
    </row>
    <row r="696" spans="1:8" hidden="1" x14ac:dyDescent="0.25">
      <c r="A696">
        <v>685</v>
      </c>
      <c r="B696" s="21" t="s">
        <v>12053</v>
      </c>
      <c r="C696" s="1" t="s">
        <v>8340</v>
      </c>
      <c r="D696" s="1" t="s">
        <v>8341</v>
      </c>
      <c r="E696" s="2">
        <v>51836</v>
      </c>
      <c r="F696" s="2">
        <v>51866</v>
      </c>
      <c r="G696" s="1" t="s">
        <v>12054</v>
      </c>
      <c r="H696" s="1">
        <f>+Temporalidad[[#This Row],[ID]]</f>
        <v>685</v>
      </c>
    </row>
    <row r="697" spans="1:8" hidden="1" x14ac:dyDescent="0.25">
      <c r="A697">
        <v>686</v>
      </c>
      <c r="B697" s="21" t="s">
        <v>12055</v>
      </c>
      <c r="C697" s="1" t="s">
        <v>8340</v>
      </c>
      <c r="D697" s="1" t="s">
        <v>8341</v>
      </c>
      <c r="E697" s="2">
        <v>51867</v>
      </c>
      <c r="F697" s="2">
        <v>51897</v>
      </c>
      <c r="G697" s="1" t="s">
        <v>12056</v>
      </c>
      <c r="H697" s="1">
        <f>+Temporalidad[[#This Row],[ID]]</f>
        <v>686</v>
      </c>
    </row>
    <row r="698" spans="1:8" hidden="1" x14ac:dyDescent="0.25">
      <c r="A698">
        <v>687</v>
      </c>
      <c r="B698" s="21" t="s">
        <v>12057</v>
      </c>
      <c r="C698" s="1" t="s">
        <v>8340</v>
      </c>
      <c r="D698" s="1" t="s">
        <v>8341</v>
      </c>
      <c r="E698" s="2">
        <v>51898</v>
      </c>
      <c r="F698" s="2">
        <v>51925</v>
      </c>
      <c r="G698" s="1" t="s">
        <v>12058</v>
      </c>
      <c r="H698" s="1">
        <f>+Temporalidad[[#This Row],[ID]]</f>
        <v>687</v>
      </c>
    </row>
    <row r="699" spans="1:8" hidden="1" x14ac:dyDescent="0.25">
      <c r="A699">
        <v>688</v>
      </c>
      <c r="B699" s="21" t="s">
        <v>12059</v>
      </c>
      <c r="C699" s="1" t="s">
        <v>8340</v>
      </c>
      <c r="D699" s="1" t="s">
        <v>8341</v>
      </c>
      <c r="E699" s="2">
        <v>51926</v>
      </c>
      <c r="F699" s="2">
        <v>51956</v>
      </c>
      <c r="G699" s="1" t="s">
        <v>12060</v>
      </c>
      <c r="H699" s="1">
        <f>+Temporalidad[[#This Row],[ID]]</f>
        <v>688</v>
      </c>
    </row>
    <row r="700" spans="1:8" hidden="1" x14ac:dyDescent="0.25">
      <c r="A700">
        <v>689</v>
      </c>
      <c r="B700" s="21" t="s">
        <v>12061</v>
      </c>
      <c r="C700" s="1" t="s">
        <v>8340</v>
      </c>
      <c r="D700" s="1" t="s">
        <v>8341</v>
      </c>
      <c r="E700" s="2">
        <v>51957</v>
      </c>
      <c r="F700" s="2">
        <v>51986</v>
      </c>
      <c r="G700" s="1" t="s">
        <v>12062</v>
      </c>
      <c r="H700" s="1">
        <f>+Temporalidad[[#This Row],[ID]]</f>
        <v>689</v>
      </c>
    </row>
    <row r="701" spans="1:8" hidden="1" x14ac:dyDescent="0.25">
      <c r="A701">
        <v>690</v>
      </c>
      <c r="B701" s="21" t="s">
        <v>12063</v>
      </c>
      <c r="C701" s="1" t="s">
        <v>8340</v>
      </c>
      <c r="D701" s="1" t="s">
        <v>8341</v>
      </c>
      <c r="E701" s="2">
        <v>51987</v>
      </c>
      <c r="F701" s="2">
        <v>52017</v>
      </c>
      <c r="G701" s="1" t="s">
        <v>12064</v>
      </c>
      <c r="H701" s="1">
        <f>+Temporalidad[[#This Row],[ID]]</f>
        <v>690</v>
      </c>
    </row>
    <row r="702" spans="1:8" hidden="1" x14ac:dyDescent="0.25">
      <c r="A702">
        <v>691</v>
      </c>
      <c r="B702" s="21" t="s">
        <v>12065</v>
      </c>
      <c r="C702" s="1" t="s">
        <v>8340</v>
      </c>
      <c r="D702" s="1" t="s">
        <v>8341</v>
      </c>
      <c r="E702" s="2">
        <v>52018</v>
      </c>
      <c r="F702" s="2">
        <v>52047</v>
      </c>
      <c r="G702" s="1" t="s">
        <v>12066</v>
      </c>
      <c r="H702" s="1">
        <f>+Temporalidad[[#This Row],[ID]]</f>
        <v>691</v>
      </c>
    </row>
    <row r="703" spans="1:8" hidden="1" x14ac:dyDescent="0.25">
      <c r="A703">
        <v>692</v>
      </c>
      <c r="B703" s="21" t="s">
        <v>12067</v>
      </c>
      <c r="C703" s="1" t="s">
        <v>8340</v>
      </c>
      <c r="D703" s="1" t="s">
        <v>8341</v>
      </c>
      <c r="E703" s="2">
        <v>52048</v>
      </c>
      <c r="F703" s="2">
        <v>52078</v>
      </c>
      <c r="G703" s="1" t="s">
        <v>12068</v>
      </c>
      <c r="H703" s="1">
        <f>+Temporalidad[[#This Row],[ID]]</f>
        <v>692</v>
      </c>
    </row>
    <row r="704" spans="1:8" hidden="1" x14ac:dyDescent="0.25">
      <c r="A704">
        <v>693</v>
      </c>
      <c r="B704" s="21" t="s">
        <v>12069</v>
      </c>
      <c r="C704" s="1" t="s">
        <v>8340</v>
      </c>
      <c r="D704" s="1" t="s">
        <v>8341</v>
      </c>
      <c r="E704" s="2">
        <v>52079</v>
      </c>
      <c r="F704" s="2">
        <v>52109</v>
      </c>
      <c r="G704" s="1" t="s">
        <v>12070</v>
      </c>
      <c r="H704" s="1">
        <f>+Temporalidad[[#This Row],[ID]]</f>
        <v>693</v>
      </c>
    </row>
    <row r="705" spans="1:8" hidden="1" x14ac:dyDescent="0.25">
      <c r="A705">
        <v>694</v>
      </c>
      <c r="B705" s="21" t="s">
        <v>12071</v>
      </c>
      <c r="C705" s="1" t="s">
        <v>8340</v>
      </c>
      <c r="D705" s="1" t="s">
        <v>8341</v>
      </c>
      <c r="E705" s="2">
        <v>52110</v>
      </c>
      <c r="F705" s="2">
        <v>52139</v>
      </c>
      <c r="G705" s="1" t="s">
        <v>12072</v>
      </c>
      <c r="H705" s="1">
        <f>+Temporalidad[[#This Row],[ID]]</f>
        <v>694</v>
      </c>
    </row>
    <row r="706" spans="1:8" hidden="1" x14ac:dyDescent="0.25">
      <c r="A706">
        <v>695</v>
      </c>
      <c r="B706" s="21" t="s">
        <v>12073</v>
      </c>
      <c r="C706" s="1" t="s">
        <v>8340</v>
      </c>
      <c r="D706" s="1" t="s">
        <v>8341</v>
      </c>
      <c r="E706" s="2">
        <v>52140</v>
      </c>
      <c r="F706" s="2">
        <v>52170</v>
      </c>
      <c r="G706" s="1" t="s">
        <v>12074</v>
      </c>
      <c r="H706" s="1">
        <f>+Temporalidad[[#This Row],[ID]]</f>
        <v>695</v>
      </c>
    </row>
    <row r="707" spans="1:8" hidden="1" x14ac:dyDescent="0.25">
      <c r="A707">
        <v>696</v>
      </c>
      <c r="B707" s="21" t="s">
        <v>12075</v>
      </c>
      <c r="C707" s="1" t="s">
        <v>8340</v>
      </c>
      <c r="D707" s="1" t="s">
        <v>8341</v>
      </c>
      <c r="E707" s="2">
        <v>52171</v>
      </c>
      <c r="F707" s="2">
        <v>52200</v>
      </c>
      <c r="G707" s="1" t="s">
        <v>12076</v>
      </c>
      <c r="H707" s="1">
        <f>+Temporalidad[[#This Row],[ID]]</f>
        <v>696</v>
      </c>
    </row>
    <row r="708" spans="1:8" hidden="1" x14ac:dyDescent="0.25">
      <c r="A708">
        <v>697</v>
      </c>
      <c r="B708" s="21" t="s">
        <v>12077</v>
      </c>
      <c r="C708" s="1" t="s">
        <v>8340</v>
      </c>
      <c r="D708" s="1" t="s">
        <v>8341</v>
      </c>
      <c r="E708" s="2">
        <v>52201</v>
      </c>
      <c r="F708" s="2">
        <v>52231</v>
      </c>
      <c r="G708" s="1" t="s">
        <v>12078</v>
      </c>
      <c r="H708" s="1">
        <f>+Temporalidad[[#This Row],[ID]]</f>
        <v>697</v>
      </c>
    </row>
    <row r="709" spans="1:8" hidden="1" x14ac:dyDescent="0.25">
      <c r="A709">
        <v>698</v>
      </c>
      <c r="B709" s="21" t="s">
        <v>12079</v>
      </c>
      <c r="C709" s="1" t="s">
        <v>8340</v>
      </c>
      <c r="D709" s="1" t="s">
        <v>8341</v>
      </c>
      <c r="E709" s="2">
        <v>52232</v>
      </c>
      <c r="F709" s="2">
        <v>52262</v>
      </c>
      <c r="G709" s="1" t="s">
        <v>12080</v>
      </c>
      <c r="H709" s="1">
        <f>+Temporalidad[[#This Row],[ID]]</f>
        <v>698</v>
      </c>
    </row>
    <row r="710" spans="1:8" hidden="1" x14ac:dyDescent="0.25">
      <c r="A710">
        <v>699</v>
      </c>
      <c r="B710" s="21" t="s">
        <v>12081</v>
      </c>
      <c r="C710" s="1" t="s">
        <v>8340</v>
      </c>
      <c r="D710" s="1" t="s">
        <v>8341</v>
      </c>
      <c r="E710" s="2">
        <v>52263</v>
      </c>
      <c r="F710" s="2">
        <v>52290</v>
      </c>
      <c r="G710" s="1" t="s">
        <v>12082</v>
      </c>
      <c r="H710" s="1">
        <f>+Temporalidad[[#This Row],[ID]]</f>
        <v>699</v>
      </c>
    </row>
    <row r="711" spans="1:8" hidden="1" x14ac:dyDescent="0.25">
      <c r="A711">
        <v>700</v>
      </c>
      <c r="B711" s="21" t="s">
        <v>12083</v>
      </c>
      <c r="C711" s="1" t="s">
        <v>8340</v>
      </c>
      <c r="D711" s="1" t="s">
        <v>8341</v>
      </c>
      <c r="E711" s="2">
        <v>52291</v>
      </c>
      <c r="F711" s="2">
        <v>52321</v>
      </c>
      <c r="G711" s="1" t="s">
        <v>12084</v>
      </c>
      <c r="H711" s="1">
        <f>+Temporalidad[[#This Row],[ID]]</f>
        <v>700</v>
      </c>
    </row>
    <row r="712" spans="1:8" hidden="1" x14ac:dyDescent="0.25">
      <c r="A712">
        <v>701</v>
      </c>
      <c r="B712" s="21" t="s">
        <v>12085</v>
      </c>
      <c r="C712" s="1" t="s">
        <v>8340</v>
      </c>
      <c r="D712" s="1" t="s">
        <v>8341</v>
      </c>
      <c r="E712" s="2">
        <v>52322</v>
      </c>
      <c r="F712" s="2">
        <v>52351</v>
      </c>
      <c r="G712" s="1" t="s">
        <v>12086</v>
      </c>
      <c r="H712" s="1">
        <f>+Temporalidad[[#This Row],[ID]]</f>
        <v>701</v>
      </c>
    </row>
    <row r="713" spans="1:8" hidden="1" x14ac:dyDescent="0.25">
      <c r="A713">
        <v>702</v>
      </c>
      <c r="B713" s="21" t="s">
        <v>12087</v>
      </c>
      <c r="C713" s="1" t="s">
        <v>8340</v>
      </c>
      <c r="D713" s="1" t="s">
        <v>8341</v>
      </c>
      <c r="E713" s="2">
        <v>52352</v>
      </c>
      <c r="F713" s="2">
        <v>52382</v>
      </c>
      <c r="G713" s="1" t="s">
        <v>12088</v>
      </c>
      <c r="H713" s="1">
        <f>+Temporalidad[[#This Row],[ID]]</f>
        <v>702</v>
      </c>
    </row>
    <row r="714" spans="1:8" hidden="1" x14ac:dyDescent="0.25">
      <c r="A714">
        <v>703</v>
      </c>
      <c r="B714" s="21" t="s">
        <v>12089</v>
      </c>
      <c r="C714" s="1" t="s">
        <v>8340</v>
      </c>
      <c r="D714" s="1" t="s">
        <v>8341</v>
      </c>
      <c r="E714" s="2">
        <v>52383</v>
      </c>
      <c r="F714" s="2">
        <v>52412</v>
      </c>
      <c r="G714" s="1" t="s">
        <v>12090</v>
      </c>
      <c r="H714" s="1">
        <f>+Temporalidad[[#This Row],[ID]]</f>
        <v>703</v>
      </c>
    </row>
    <row r="715" spans="1:8" hidden="1" x14ac:dyDescent="0.25">
      <c r="A715">
        <v>704</v>
      </c>
      <c r="B715" s="21" t="s">
        <v>12091</v>
      </c>
      <c r="C715" s="1" t="s">
        <v>8340</v>
      </c>
      <c r="D715" s="1" t="s">
        <v>8341</v>
      </c>
      <c r="E715" s="2">
        <v>52413</v>
      </c>
      <c r="F715" s="2">
        <v>52443</v>
      </c>
      <c r="G715" s="1" t="s">
        <v>12092</v>
      </c>
      <c r="H715" s="1">
        <f>+Temporalidad[[#This Row],[ID]]</f>
        <v>704</v>
      </c>
    </row>
    <row r="716" spans="1:8" hidden="1" x14ac:dyDescent="0.25">
      <c r="A716">
        <v>705</v>
      </c>
      <c r="B716" s="21" t="s">
        <v>12093</v>
      </c>
      <c r="C716" s="1" t="s">
        <v>8340</v>
      </c>
      <c r="D716" s="1" t="s">
        <v>8341</v>
      </c>
      <c r="E716" s="2">
        <v>52444</v>
      </c>
      <c r="F716" s="2">
        <v>52474</v>
      </c>
      <c r="G716" s="1" t="s">
        <v>12094</v>
      </c>
      <c r="H716" s="1">
        <f>+Temporalidad[[#This Row],[ID]]</f>
        <v>705</v>
      </c>
    </row>
    <row r="717" spans="1:8" hidden="1" x14ac:dyDescent="0.25">
      <c r="A717">
        <v>706</v>
      </c>
      <c r="B717" s="21" t="s">
        <v>12095</v>
      </c>
      <c r="C717" s="1" t="s">
        <v>8340</v>
      </c>
      <c r="D717" s="1" t="s">
        <v>8341</v>
      </c>
      <c r="E717" s="2">
        <v>52475</v>
      </c>
      <c r="F717" s="2">
        <v>52504</v>
      </c>
      <c r="G717" s="1" t="s">
        <v>12096</v>
      </c>
      <c r="H717" s="1">
        <f>+Temporalidad[[#This Row],[ID]]</f>
        <v>706</v>
      </c>
    </row>
    <row r="718" spans="1:8" hidden="1" x14ac:dyDescent="0.25">
      <c r="A718">
        <v>707</v>
      </c>
      <c r="B718" s="21" t="s">
        <v>12097</v>
      </c>
      <c r="C718" s="1" t="s">
        <v>8340</v>
      </c>
      <c r="D718" s="1" t="s">
        <v>8341</v>
      </c>
      <c r="E718" s="2">
        <v>52505</v>
      </c>
      <c r="F718" s="2">
        <v>52535</v>
      </c>
      <c r="G718" s="1" t="s">
        <v>12098</v>
      </c>
      <c r="H718" s="1">
        <f>+Temporalidad[[#This Row],[ID]]</f>
        <v>707</v>
      </c>
    </row>
    <row r="719" spans="1:8" hidden="1" x14ac:dyDescent="0.25">
      <c r="A719">
        <v>708</v>
      </c>
      <c r="B719" s="21" t="s">
        <v>12099</v>
      </c>
      <c r="C719" s="1" t="s">
        <v>8340</v>
      </c>
      <c r="D719" s="1" t="s">
        <v>8341</v>
      </c>
      <c r="E719" s="2">
        <v>52536</v>
      </c>
      <c r="F719" s="2">
        <v>52565</v>
      </c>
      <c r="G719" s="1" t="s">
        <v>12100</v>
      </c>
      <c r="H719" s="1">
        <f>+Temporalidad[[#This Row],[ID]]</f>
        <v>708</v>
      </c>
    </row>
    <row r="720" spans="1:8" hidden="1" x14ac:dyDescent="0.25">
      <c r="A720">
        <v>709</v>
      </c>
      <c r="B720" s="21" t="s">
        <v>12101</v>
      </c>
      <c r="C720" s="1" t="s">
        <v>8340</v>
      </c>
      <c r="D720" s="1" t="s">
        <v>8341</v>
      </c>
      <c r="E720" s="2">
        <v>52566</v>
      </c>
      <c r="F720" s="2">
        <v>52596</v>
      </c>
      <c r="G720" s="1" t="s">
        <v>12102</v>
      </c>
      <c r="H720" s="1">
        <f>+Temporalidad[[#This Row],[ID]]</f>
        <v>709</v>
      </c>
    </row>
    <row r="721" spans="1:8" hidden="1" x14ac:dyDescent="0.25">
      <c r="A721">
        <v>710</v>
      </c>
      <c r="B721" s="21" t="s">
        <v>12103</v>
      </c>
      <c r="C721" s="1" t="s">
        <v>8340</v>
      </c>
      <c r="D721" s="1" t="s">
        <v>8341</v>
      </c>
      <c r="E721" s="2">
        <v>52597</v>
      </c>
      <c r="F721" s="2">
        <v>52627</v>
      </c>
      <c r="G721" s="1" t="s">
        <v>12104</v>
      </c>
      <c r="H721" s="1">
        <f>+Temporalidad[[#This Row],[ID]]</f>
        <v>710</v>
      </c>
    </row>
    <row r="722" spans="1:8" hidden="1" x14ac:dyDescent="0.25">
      <c r="A722">
        <v>711</v>
      </c>
      <c r="B722" s="21" t="s">
        <v>12105</v>
      </c>
      <c r="C722" s="1" t="s">
        <v>8340</v>
      </c>
      <c r="D722" s="1" t="s">
        <v>8341</v>
      </c>
      <c r="E722" s="2">
        <v>52628</v>
      </c>
      <c r="F722" s="2">
        <v>52655</v>
      </c>
      <c r="G722" s="1" t="s">
        <v>12106</v>
      </c>
      <c r="H722" s="1">
        <f>+Temporalidad[[#This Row],[ID]]</f>
        <v>711</v>
      </c>
    </row>
    <row r="723" spans="1:8" hidden="1" x14ac:dyDescent="0.25">
      <c r="A723">
        <v>712</v>
      </c>
      <c r="B723" s="21" t="s">
        <v>12107</v>
      </c>
      <c r="C723" s="1" t="s">
        <v>8340</v>
      </c>
      <c r="D723" s="1" t="s">
        <v>8341</v>
      </c>
      <c r="E723" s="2">
        <v>52657</v>
      </c>
      <c r="F723" s="2">
        <v>52687</v>
      </c>
      <c r="G723" s="1" t="s">
        <v>12108</v>
      </c>
      <c r="H723" s="1">
        <f>+Temporalidad[[#This Row],[ID]]</f>
        <v>712</v>
      </c>
    </row>
    <row r="724" spans="1:8" hidden="1" x14ac:dyDescent="0.25">
      <c r="A724">
        <v>713</v>
      </c>
      <c r="B724" s="21" t="s">
        <v>12109</v>
      </c>
      <c r="C724" s="1" t="s">
        <v>8340</v>
      </c>
      <c r="D724" s="1" t="s">
        <v>8341</v>
      </c>
      <c r="E724" s="2">
        <v>52688</v>
      </c>
      <c r="F724" s="2">
        <v>52717</v>
      </c>
      <c r="G724" s="1" t="s">
        <v>12110</v>
      </c>
      <c r="H724" s="1">
        <f>+Temporalidad[[#This Row],[ID]]</f>
        <v>713</v>
      </c>
    </row>
    <row r="725" spans="1:8" hidden="1" x14ac:dyDescent="0.25">
      <c r="A725">
        <v>714</v>
      </c>
      <c r="B725" s="21" t="s">
        <v>12111</v>
      </c>
      <c r="C725" s="1" t="s">
        <v>8340</v>
      </c>
      <c r="D725" s="1" t="s">
        <v>8341</v>
      </c>
      <c r="E725" s="2">
        <v>52718</v>
      </c>
      <c r="F725" s="2">
        <v>52748</v>
      </c>
      <c r="G725" s="1" t="s">
        <v>12112</v>
      </c>
      <c r="H725" s="1">
        <f>+Temporalidad[[#This Row],[ID]]</f>
        <v>714</v>
      </c>
    </row>
    <row r="726" spans="1:8" hidden="1" x14ac:dyDescent="0.25">
      <c r="A726">
        <v>715</v>
      </c>
      <c r="B726" s="21" t="s">
        <v>12113</v>
      </c>
      <c r="C726" s="1" t="s">
        <v>8340</v>
      </c>
      <c r="D726" s="1" t="s">
        <v>8341</v>
      </c>
      <c r="E726" s="2">
        <v>52749</v>
      </c>
      <c r="F726" s="2">
        <v>52778</v>
      </c>
      <c r="G726" s="1" t="s">
        <v>12114</v>
      </c>
      <c r="H726" s="1">
        <f>+Temporalidad[[#This Row],[ID]]</f>
        <v>715</v>
      </c>
    </row>
    <row r="727" spans="1:8" hidden="1" x14ac:dyDescent="0.25">
      <c r="A727">
        <v>716</v>
      </c>
      <c r="B727" s="21" t="s">
        <v>12115</v>
      </c>
      <c r="C727" s="1" t="s">
        <v>8340</v>
      </c>
      <c r="D727" s="1" t="s">
        <v>8341</v>
      </c>
      <c r="E727" s="2">
        <v>52779</v>
      </c>
      <c r="F727" s="2">
        <v>52809</v>
      </c>
      <c r="G727" s="1" t="s">
        <v>12116</v>
      </c>
      <c r="H727" s="1">
        <f>+Temporalidad[[#This Row],[ID]]</f>
        <v>716</v>
      </c>
    </row>
    <row r="728" spans="1:8" hidden="1" x14ac:dyDescent="0.25">
      <c r="A728">
        <v>717</v>
      </c>
      <c r="B728" s="21" t="s">
        <v>12117</v>
      </c>
      <c r="C728" s="1" t="s">
        <v>8340</v>
      </c>
      <c r="D728" s="1" t="s">
        <v>8341</v>
      </c>
      <c r="E728" s="2">
        <v>52810</v>
      </c>
      <c r="F728" s="2">
        <v>52840</v>
      </c>
      <c r="G728" s="1" t="s">
        <v>12118</v>
      </c>
      <c r="H728" s="1">
        <f>+Temporalidad[[#This Row],[ID]]</f>
        <v>717</v>
      </c>
    </row>
    <row r="729" spans="1:8" hidden="1" x14ac:dyDescent="0.25">
      <c r="A729">
        <v>718</v>
      </c>
      <c r="B729" s="21" t="s">
        <v>12119</v>
      </c>
      <c r="C729" s="1" t="s">
        <v>8340</v>
      </c>
      <c r="D729" s="1" t="s">
        <v>8341</v>
      </c>
      <c r="E729" s="2">
        <v>52841</v>
      </c>
      <c r="F729" s="2">
        <v>52870</v>
      </c>
      <c r="G729" s="1" t="s">
        <v>12120</v>
      </c>
      <c r="H729" s="1">
        <f>+Temporalidad[[#This Row],[ID]]</f>
        <v>718</v>
      </c>
    </row>
    <row r="730" spans="1:8" hidden="1" x14ac:dyDescent="0.25">
      <c r="A730">
        <v>719</v>
      </c>
      <c r="B730" s="21" t="s">
        <v>12121</v>
      </c>
      <c r="C730" s="1" t="s">
        <v>8340</v>
      </c>
      <c r="D730" s="1" t="s">
        <v>8341</v>
      </c>
      <c r="E730" s="2">
        <v>52871</v>
      </c>
      <c r="F730" s="2">
        <v>52901</v>
      </c>
      <c r="G730" s="1" t="s">
        <v>12122</v>
      </c>
      <c r="H730" s="1">
        <f>+Temporalidad[[#This Row],[ID]]</f>
        <v>719</v>
      </c>
    </row>
    <row r="731" spans="1:8" hidden="1" x14ac:dyDescent="0.25">
      <c r="A731">
        <v>720</v>
      </c>
      <c r="B731" s="21" t="s">
        <v>12123</v>
      </c>
      <c r="C731" s="1" t="s">
        <v>8340</v>
      </c>
      <c r="D731" s="1" t="s">
        <v>8341</v>
      </c>
      <c r="E731" s="2">
        <v>52902</v>
      </c>
      <c r="F731" s="2">
        <v>52931</v>
      </c>
      <c r="G731" s="1" t="s">
        <v>12124</v>
      </c>
      <c r="H731" s="1">
        <f>+Temporalidad[[#This Row],[ID]]</f>
        <v>720</v>
      </c>
    </row>
    <row r="732" spans="1:8" hidden="1" x14ac:dyDescent="0.25">
      <c r="A732">
        <v>721</v>
      </c>
      <c r="B732" s="21" t="s">
        <v>12125</v>
      </c>
      <c r="C732" s="1" t="s">
        <v>8340</v>
      </c>
      <c r="D732" s="1" t="s">
        <v>8341</v>
      </c>
      <c r="E732" s="2">
        <v>52932</v>
      </c>
      <c r="F732" s="2">
        <v>52962</v>
      </c>
      <c r="G732" s="1" t="s">
        <v>12126</v>
      </c>
      <c r="H732" s="1">
        <f>+Temporalidad[[#This Row],[ID]]</f>
        <v>721</v>
      </c>
    </row>
    <row r="733" spans="1:8" hidden="1" x14ac:dyDescent="0.25">
      <c r="A733">
        <v>722</v>
      </c>
      <c r="B733" s="21" t="s">
        <v>12127</v>
      </c>
      <c r="C733" s="1" t="s">
        <v>8340</v>
      </c>
      <c r="D733" s="1" t="s">
        <v>8341</v>
      </c>
      <c r="E733" s="2">
        <v>52963</v>
      </c>
      <c r="F733" s="2">
        <v>52993</v>
      </c>
      <c r="G733" s="1" t="s">
        <v>12128</v>
      </c>
      <c r="H733" s="1">
        <f>+Temporalidad[[#This Row],[ID]]</f>
        <v>722</v>
      </c>
    </row>
    <row r="734" spans="1:8" hidden="1" x14ac:dyDescent="0.25">
      <c r="A734">
        <v>723</v>
      </c>
      <c r="B734" s="21" t="s">
        <v>12129</v>
      </c>
      <c r="C734" s="1" t="s">
        <v>8340</v>
      </c>
      <c r="D734" s="1" t="s">
        <v>8341</v>
      </c>
      <c r="E734" s="2">
        <v>52994</v>
      </c>
      <c r="F734" s="2">
        <v>53021</v>
      </c>
      <c r="G734" s="1" t="s">
        <v>12130</v>
      </c>
      <c r="H734" s="1">
        <f>+Temporalidad[[#This Row],[ID]]</f>
        <v>723</v>
      </c>
    </row>
    <row r="735" spans="1:8" hidden="1" x14ac:dyDescent="0.25">
      <c r="A735">
        <v>724</v>
      </c>
      <c r="B735" s="21" t="s">
        <v>12131</v>
      </c>
      <c r="C735" s="1" t="s">
        <v>8340</v>
      </c>
      <c r="D735" s="1" t="s">
        <v>8341</v>
      </c>
      <c r="E735" s="2">
        <v>53022</v>
      </c>
      <c r="F735" s="2">
        <v>53052</v>
      </c>
      <c r="G735" s="1" t="s">
        <v>12132</v>
      </c>
      <c r="H735" s="1">
        <f>+Temporalidad[[#This Row],[ID]]</f>
        <v>724</v>
      </c>
    </row>
    <row r="736" spans="1:8" hidden="1" x14ac:dyDescent="0.25">
      <c r="A736">
        <v>725</v>
      </c>
      <c r="B736" s="21" t="s">
        <v>12133</v>
      </c>
      <c r="C736" s="1" t="s">
        <v>8340</v>
      </c>
      <c r="D736" s="1" t="s">
        <v>8341</v>
      </c>
      <c r="E736" s="2">
        <v>53053</v>
      </c>
      <c r="F736" s="2">
        <v>53082</v>
      </c>
      <c r="G736" s="1" t="s">
        <v>12134</v>
      </c>
      <c r="H736" s="1">
        <f>+Temporalidad[[#This Row],[ID]]</f>
        <v>725</v>
      </c>
    </row>
    <row r="737" spans="1:8" hidden="1" x14ac:dyDescent="0.25">
      <c r="A737">
        <v>726</v>
      </c>
      <c r="B737" s="21" t="s">
        <v>12135</v>
      </c>
      <c r="C737" s="1" t="s">
        <v>8340</v>
      </c>
      <c r="D737" s="1" t="s">
        <v>8341</v>
      </c>
      <c r="E737" s="2">
        <v>53083</v>
      </c>
      <c r="F737" s="2">
        <v>53113</v>
      </c>
      <c r="G737" s="1" t="s">
        <v>12136</v>
      </c>
      <c r="H737" s="1">
        <f>+Temporalidad[[#This Row],[ID]]</f>
        <v>726</v>
      </c>
    </row>
    <row r="738" spans="1:8" hidden="1" x14ac:dyDescent="0.25">
      <c r="A738">
        <v>727</v>
      </c>
      <c r="B738" s="21" t="s">
        <v>12137</v>
      </c>
      <c r="C738" s="1" t="s">
        <v>8340</v>
      </c>
      <c r="D738" s="1" t="s">
        <v>8341</v>
      </c>
      <c r="E738" s="2">
        <v>53114</v>
      </c>
      <c r="F738" s="2">
        <v>53143</v>
      </c>
      <c r="G738" s="1" t="s">
        <v>12138</v>
      </c>
      <c r="H738" s="1">
        <f>+Temporalidad[[#This Row],[ID]]</f>
        <v>727</v>
      </c>
    </row>
    <row r="739" spans="1:8" hidden="1" x14ac:dyDescent="0.25">
      <c r="A739">
        <v>728</v>
      </c>
      <c r="B739" s="21" t="s">
        <v>12139</v>
      </c>
      <c r="C739" s="1" t="s">
        <v>8340</v>
      </c>
      <c r="D739" s="1" t="s">
        <v>8341</v>
      </c>
      <c r="E739" s="2">
        <v>53144</v>
      </c>
      <c r="F739" s="2">
        <v>53174</v>
      </c>
      <c r="G739" s="1" t="s">
        <v>12140</v>
      </c>
      <c r="H739" s="1">
        <f>+Temporalidad[[#This Row],[ID]]</f>
        <v>728</v>
      </c>
    </row>
    <row r="740" spans="1:8" hidden="1" x14ac:dyDescent="0.25">
      <c r="A740">
        <v>729</v>
      </c>
      <c r="B740" s="21" t="s">
        <v>12141</v>
      </c>
      <c r="C740" s="1" t="s">
        <v>8340</v>
      </c>
      <c r="D740" s="1" t="s">
        <v>8341</v>
      </c>
      <c r="E740" s="2">
        <v>53175</v>
      </c>
      <c r="F740" s="2">
        <v>53205</v>
      </c>
      <c r="G740" s="1" t="s">
        <v>12142</v>
      </c>
      <c r="H740" s="1">
        <f>+Temporalidad[[#This Row],[ID]]</f>
        <v>729</v>
      </c>
    </row>
    <row r="741" spans="1:8" hidden="1" x14ac:dyDescent="0.25">
      <c r="A741">
        <v>730</v>
      </c>
      <c r="B741" s="21" t="s">
        <v>12143</v>
      </c>
      <c r="C741" s="1" t="s">
        <v>8340</v>
      </c>
      <c r="D741" s="1" t="s">
        <v>8341</v>
      </c>
      <c r="E741" s="2">
        <v>53206</v>
      </c>
      <c r="F741" s="2">
        <v>53235</v>
      </c>
      <c r="G741" s="1" t="s">
        <v>12144</v>
      </c>
      <c r="H741" s="1">
        <f>+Temporalidad[[#This Row],[ID]]</f>
        <v>730</v>
      </c>
    </row>
    <row r="742" spans="1:8" hidden="1" x14ac:dyDescent="0.25">
      <c r="A742">
        <v>731</v>
      </c>
      <c r="B742" s="21" t="s">
        <v>12145</v>
      </c>
      <c r="C742" s="1" t="s">
        <v>8340</v>
      </c>
      <c r="D742" s="1" t="s">
        <v>8341</v>
      </c>
      <c r="E742" s="2">
        <v>53236</v>
      </c>
      <c r="F742" s="2">
        <v>53266</v>
      </c>
      <c r="G742" s="1" t="s">
        <v>12146</v>
      </c>
      <c r="H742" s="1">
        <f>+Temporalidad[[#This Row],[ID]]</f>
        <v>731</v>
      </c>
    </row>
    <row r="743" spans="1:8" hidden="1" x14ac:dyDescent="0.25">
      <c r="A743">
        <v>732</v>
      </c>
      <c r="B743" s="21" t="s">
        <v>12147</v>
      </c>
      <c r="C743" s="1" t="s">
        <v>8340</v>
      </c>
      <c r="D743" s="1" t="s">
        <v>8341</v>
      </c>
      <c r="E743" s="2">
        <v>53267</v>
      </c>
      <c r="F743" s="2">
        <v>53296</v>
      </c>
      <c r="G743" s="1" t="s">
        <v>12148</v>
      </c>
      <c r="H743" s="1">
        <f>+Temporalidad[[#This Row],[ID]]</f>
        <v>732</v>
      </c>
    </row>
    <row r="744" spans="1:8" hidden="1" x14ac:dyDescent="0.25">
      <c r="A744">
        <v>733</v>
      </c>
      <c r="B744" s="21" t="s">
        <v>12149</v>
      </c>
      <c r="C744" s="1" t="s">
        <v>8340</v>
      </c>
      <c r="D744" s="1" t="s">
        <v>8341</v>
      </c>
      <c r="E744" s="2">
        <v>53297</v>
      </c>
      <c r="F744" s="2">
        <v>53327</v>
      </c>
      <c r="G744" s="1" t="s">
        <v>12150</v>
      </c>
      <c r="H744" s="1">
        <f>+Temporalidad[[#This Row],[ID]]</f>
        <v>733</v>
      </c>
    </row>
    <row r="745" spans="1:8" hidden="1" x14ac:dyDescent="0.25">
      <c r="A745">
        <v>734</v>
      </c>
      <c r="B745" s="21" t="s">
        <v>12151</v>
      </c>
      <c r="C745" s="1" t="s">
        <v>8340</v>
      </c>
      <c r="D745" s="1" t="s">
        <v>8341</v>
      </c>
      <c r="E745" s="2">
        <v>53328</v>
      </c>
      <c r="F745" s="2">
        <v>53358</v>
      </c>
      <c r="G745" s="1" t="s">
        <v>12152</v>
      </c>
      <c r="H745" s="1">
        <f>+Temporalidad[[#This Row],[ID]]</f>
        <v>734</v>
      </c>
    </row>
    <row r="746" spans="1:8" hidden="1" x14ac:dyDescent="0.25">
      <c r="A746">
        <v>735</v>
      </c>
      <c r="B746" s="21" t="s">
        <v>12153</v>
      </c>
      <c r="C746" s="1" t="s">
        <v>8340</v>
      </c>
      <c r="D746" s="1" t="s">
        <v>8341</v>
      </c>
      <c r="E746" s="2">
        <v>53359</v>
      </c>
      <c r="F746" s="2">
        <v>53386</v>
      </c>
      <c r="G746" s="1" t="s">
        <v>12154</v>
      </c>
      <c r="H746" s="1">
        <f>+Temporalidad[[#This Row],[ID]]</f>
        <v>735</v>
      </c>
    </row>
    <row r="747" spans="1:8" hidden="1" x14ac:dyDescent="0.25">
      <c r="A747">
        <v>736</v>
      </c>
      <c r="B747" s="21" t="s">
        <v>12155</v>
      </c>
      <c r="C747" s="1" t="s">
        <v>8340</v>
      </c>
      <c r="D747" s="1" t="s">
        <v>8341</v>
      </c>
      <c r="E747" s="2">
        <v>53387</v>
      </c>
      <c r="F747" s="2">
        <v>53417</v>
      </c>
      <c r="G747" s="1" t="s">
        <v>12156</v>
      </c>
      <c r="H747" s="1">
        <f>+Temporalidad[[#This Row],[ID]]</f>
        <v>736</v>
      </c>
    </row>
    <row r="748" spans="1:8" hidden="1" x14ac:dyDescent="0.25">
      <c r="A748">
        <v>737</v>
      </c>
      <c r="B748" s="21" t="s">
        <v>12157</v>
      </c>
      <c r="C748" s="1" t="s">
        <v>8340</v>
      </c>
      <c r="D748" s="1" t="s">
        <v>8341</v>
      </c>
      <c r="E748" s="2">
        <v>53418</v>
      </c>
      <c r="F748" s="2">
        <v>53447</v>
      </c>
      <c r="G748" s="1" t="s">
        <v>12158</v>
      </c>
      <c r="H748" s="1">
        <f>+Temporalidad[[#This Row],[ID]]</f>
        <v>737</v>
      </c>
    </row>
    <row r="749" spans="1:8" hidden="1" x14ac:dyDescent="0.25">
      <c r="A749">
        <v>738</v>
      </c>
      <c r="B749" s="21" t="s">
        <v>12159</v>
      </c>
      <c r="C749" s="1" t="s">
        <v>8340</v>
      </c>
      <c r="D749" s="1" t="s">
        <v>8341</v>
      </c>
      <c r="E749" s="2">
        <v>53448</v>
      </c>
      <c r="F749" s="2">
        <v>53478</v>
      </c>
      <c r="G749" s="1" t="s">
        <v>12160</v>
      </c>
      <c r="H749" s="1">
        <f>+Temporalidad[[#This Row],[ID]]</f>
        <v>738</v>
      </c>
    </row>
    <row r="750" spans="1:8" hidden="1" x14ac:dyDescent="0.25">
      <c r="A750">
        <v>739</v>
      </c>
      <c r="B750" s="21" t="s">
        <v>12161</v>
      </c>
      <c r="C750" s="1" t="s">
        <v>8340</v>
      </c>
      <c r="D750" s="1" t="s">
        <v>8341</v>
      </c>
      <c r="E750" s="2">
        <v>53479</v>
      </c>
      <c r="F750" s="2">
        <v>53508</v>
      </c>
      <c r="G750" s="1" t="s">
        <v>12162</v>
      </c>
      <c r="H750" s="1">
        <f>+Temporalidad[[#This Row],[ID]]</f>
        <v>739</v>
      </c>
    </row>
    <row r="751" spans="1:8" hidden="1" x14ac:dyDescent="0.25">
      <c r="A751">
        <v>740</v>
      </c>
      <c r="B751" s="21" t="s">
        <v>12163</v>
      </c>
      <c r="C751" s="1" t="s">
        <v>8340</v>
      </c>
      <c r="D751" s="1" t="s">
        <v>8341</v>
      </c>
      <c r="E751" s="2">
        <v>53509</v>
      </c>
      <c r="F751" s="2">
        <v>53539</v>
      </c>
      <c r="G751" s="1" t="s">
        <v>12164</v>
      </c>
      <c r="H751" s="1">
        <f>+Temporalidad[[#This Row],[ID]]</f>
        <v>740</v>
      </c>
    </row>
    <row r="752" spans="1:8" hidden="1" x14ac:dyDescent="0.25">
      <c r="A752">
        <v>741</v>
      </c>
      <c r="B752" s="21" t="s">
        <v>12165</v>
      </c>
      <c r="C752" s="1" t="s">
        <v>8340</v>
      </c>
      <c r="D752" s="1" t="s">
        <v>8341</v>
      </c>
      <c r="E752" s="2">
        <v>53540</v>
      </c>
      <c r="F752" s="2">
        <v>53570</v>
      </c>
      <c r="G752" s="1" t="s">
        <v>12166</v>
      </c>
      <c r="H752" s="1">
        <f>+Temporalidad[[#This Row],[ID]]</f>
        <v>741</v>
      </c>
    </row>
    <row r="753" spans="1:8" hidden="1" x14ac:dyDescent="0.25">
      <c r="A753">
        <v>742</v>
      </c>
      <c r="B753" s="21" t="s">
        <v>12167</v>
      </c>
      <c r="C753" s="1" t="s">
        <v>8340</v>
      </c>
      <c r="D753" s="1" t="s">
        <v>8341</v>
      </c>
      <c r="E753" s="2">
        <v>53571</v>
      </c>
      <c r="F753" s="2">
        <v>53600</v>
      </c>
      <c r="G753" s="1" t="s">
        <v>12168</v>
      </c>
      <c r="H753" s="1">
        <f>+Temporalidad[[#This Row],[ID]]</f>
        <v>742</v>
      </c>
    </row>
    <row r="754" spans="1:8" hidden="1" x14ac:dyDescent="0.25">
      <c r="A754">
        <v>743</v>
      </c>
      <c r="B754" s="21" t="s">
        <v>12169</v>
      </c>
      <c r="C754" s="1" t="s">
        <v>8340</v>
      </c>
      <c r="D754" s="1" t="s">
        <v>8341</v>
      </c>
      <c r="E754" s="2">
        <v>53601</v>
      </c>
      <c r="F754" s="2">
        <v>53631</v>
      </c>
      <c r="G754" s="1" t="s">
        <v>12170</v>
      </c>
      <c r="H754" s="1">
        <f>+Temporalidad[[#This Row],[ID]]</f>
        <v>743</v>
      </c>
    </row>
    <row r="755" spans="1:8" hidden="1" x14ac:dyDescent="0.25">
      <c r="A755">
        <v>744</v>
      </c>
      <c r="B755" s="21" t="s">
        <v>12171</v>
      </c>
      <c r="C755" s="1" t="s">
        <v>8340</v>
      </c>
      <c r="D755" s="1" t="s">
        <v>8341</v>
      </c>
      <c r="E755" s="2">
        <v>53632</v>
      </c>
      <c r="F755" s="2">
        <v>53661</v>
      </c>
      <c r="G755" s="1" t="s">
        <v>12172</v>
      </c>
      <c r="H755" s="1">
        <f>+Temporalidad[[#This Row],[ID]]</f>
        <v>744</v>
      </c>
    </row>
    <row r="756" spans="1:8" hidden="1" x14ac:dyDescent="0.25">
      <c r="A756">
        <v>745</v>
      </c>
      <c r="B756" s="21" t="s">
        <v>12173</v>
      </c>
      <c r="C756" s="1" t="s">
        <v>8340</v>
      </c>
      <c r="D756" s="1" t="s">
        <v>8341</v>
      </c>
      <c r="E756" s="2">
        <v>53662</v>
      </c>
      <c r="F756" s="2">
        <v>53692</v>
      </c>
      <c r="G756" s="1" t="s">
        <v>12174</v>
      </c>
      <c r="H756" s="1">
        <f>+Temporalidad[[#This Row],[ID]]</f>
        <v>745</v>
      </c>
    </row>
    <row r="757" spans="1:8" hidden="1" x14ac:dyDescent="0.25">
      <c r="A757">
        <v>746</v>
      </c>
      <c r="B757" s="21" t="s">
        <v>12175</v>
      </c>
      <c r="C757" s="1" t="s">
        <v>8340</v>
      </c>
      <c r="D757" s="1" t="s">
        <v>8341</v>
      </c>
      <c r="E757" s="2">
        <v>53693</v>
      </c>
      <c r="F757" s="2">
        <v>53723</v>
      </c>
      <c r="G757" s="1" t="s">
        <v>12176</v>
      </c>
      <c r="H757" s="1">
        <f>+Temporalidad[[#This Row],[ID]]</f>
        <v>746</v>
      </c>
    </row>
    <row r="758" spans="1:8" hidden="1" x14ac:dyDescent="0.25">
      <c r="A758">
        <v>747</v>
      </c>
      <c r="B758" s="21" t="s">
        <v>12177</v>
      </c>
      <c r="C758" s="1" t="s">
        <v>8340</v>
      </c>
      <c r="D758" s="1" t="s">
        <v>8341</v>
      </c>
      <c r="E758" s="2">
        <v>53724</v>
      </c>
      <c r="F758" s="2">
        <v>53751</v>
      </c>
      <c r="G758" s="1" t="s">
        <v>12178</v>
      </c>
      <c r="H758" s="1">
        <f>+Temporalidad[[#This Row],[ID]]</f>
        <v>747</v>
      </c>
    </row>
    <row r="759" spans="1:8" hidden="1" x14ac:dyDescent="0.25">
      <c r="A759">
        <v>748</v>
      </c>
      <c r="B759" s="21" t="s">
        <v>12179</v>
      </c>
      <c r="C759" s="1" t="s">
        <v>8340</v>
      </c>
      <c r="D759" s="1" t="s">
        <v>8341</v>
      </c>
      <c r="E759" s="2">
        <v>53752</v>
      </c>
      <c r="F759" s="2">
        <v>53782</v>
      </c>
      <c r="G759" s="1" t="s">
        <v>12180</v>
      </c>
      <c r="H759" s="1">
        <f>+Temporalidad[[#This Row],[ID]]</f>
        <v>748</v>
      </c>
    </row>
    <row r="760" spans="1:8" hidden="1" x14ac:dyDescent="0.25">
      <c r="A760">
        <v>749</v>
      </c>
      <c r="B760" s="21" t="s">
        <v>12181</v>
      </c>
      <c r="C760" s="1" t="s">
        <v>8340</v>
      </c>
      <c r="D760" s="1" t="s">
        <v>8341</v>
      </c>
      <c r="E760" s="2">
        <v>53783</v>
      </c>
      <c r="F760" s="2">
        <v>53812</v>
      </c>
      <c r="G760" s="1" t="s">
        <v>12182</v>
      </c>
      <c r="H760" s="1">
        <f>+Temporalidad[[#This Row],[ID]]</f>
        <v>749</v>
      </c>
    </row>
    <row r="761" spans="1:8" hidden="1" x14ac:dyDescent="0.25">
      <c r="A761">
        <v>750</v>
      </c>
      <c r="B761" s="21" t="s">
        <v>12183</v>
      </c>
      <c r="C761" s="1" t="s">
        <v>8340</v>
      </c>
      <c r="D761" s="1" t="s">
        <v>8341</v>
      </c>
      <c r="E761" s="2">
        <v>53813</v>
      </c>
      <c r="F761" s="2">
        <v>53843</v>
      </c>
      <c r="G761" s="1" t="s">
        <v>12184</v>
      </c>
      <c r="H761" s="1">
        <f>+Temporalidad[[#This Row],[ID]]</f>
        <v>750</v>
      </c>
    </row>
    <row r="762" spans="1:8" hidden="1" x14ac:dyDescent="0.25">
      <c r="A762">
        <v>751</v>
      </c>
      <c r="B762" s="21" t="s">
        <v>12185</v>
      </c>
      <c r="C762" s="1" t="s">
        <v>8340</v>
      </c>
      <c r="D762" s="1" t="s">
        <v>8341</v>
      </c>
      <c r="E762" s="2">
        <v>53844</v>
      </c>
      <c r="F762" s="2">
        <v>53873</v>
      </c>
      <c r="G762" s="1" t="s">
        <v>12186</v>
      </c>
      <c r="H762" s="1">
        <f>+Temporalidad[[#This Row],[ID]]</f>
        <v>751</v>
      </c>
    </row>
    <row r="763" spans="1:8" hidden="1" x14ac:dyDescent="0.25">
      <c r="A763">
        <v>752</v>
      </c>
      <c r="B763" s="21" t="s">
        <v>12187</v>
      </c>
      <c r="C763" s="1" t="s">
        <v>8340</v>
      </c>
      <c r="D763" s="1" t="s">
        <v>8341</v>
      </c>
      <c r="E763" s="2">
        <v>53874</v>
      </c>
      <c r="F763" s="2">
        <v>53904</v>
      </c>
      <c r="G763" s="1" t="s">
        <v>12188</v>
      </c>
      <c r="H763" s="1">
        <f>+Temporalidad[[#This Row],[ID]]</f>
        <v>752</v>
      </c>
    </row>
    <row r="764" spans="1:8" hidden="1" x14ac:dyDescent="0.25">
      <c r="A764">
        <v>753</v>
      </c>
      <c r="B764" s="21" t="s">
        <v>12189</v>
      </c>
      <c r="C764" s="1" t="s">
        <v>8340</v>
      </c>
      <c r="D764" s="1" t="s">
        <v>8341</v>
      </c>
      <c r="E764" s="2">
        <v>53905</v>
      </c>
      <c r="F764" s="2">
        <v>53935</v>
      </c>
      <c r="G764" s="1" t="s">
        <v>12190</v>
      </c>
      <c r="H764" s="1">
        <f>+Temporalidad[[#This Row],[ID]]</f>
        <v>753</v>
      </c>
    </row>
    <row r="765" spans="1:8" hidden="1" x14ac:dyDescent="0.25">
      <c r="A765">
        <v>754</v>
      </c>
      <c r="B765" s="21" t="s">
        <v>12191</v>
      </c>
      <c r="C765" s="1" t="s">
        <v>8340</v>
      </c>
      <c r="D765" s="1" t="s">
        <v>8341</v>
      </c>
      <c r="E765" s="2">
        <v>53936</v>
      </c>
      <c r="F765" s="2">
        <v>53965</v>
      </c>
      <c r="G765" s="1" t="s">
        <v>12192</v>
      </c>
      <c r="H765" s="1">
        <f>+Temporalidad[[#This Row],[ID]]</f>
        <v>754</v>
      </c>
    </row>
    <row r="766" spans="1:8" hidden="1" x14ac:dyDescent="0.25">
      <c r="A766">
        <v>755</v>
      </c>
      <c r="B766" s="21" t="s">
        <v>12193</v>
      </c>
      <c r="C766" s="1" t="s">
        <v>8340</v>
      </c>
      <c r="D766" s="1" t="s">
        <v>8341</v>
      </c>
      <c r="E766" s="2">
        <v>53966</v>
      </c>
      <c r="F766" s="2">
        <v>53996</v>
      </c>
      <c r="G766" s="1" t="s">
        <v>12194</v>
      </c>
      <c r="H766" s="1">
        <f>+Temporalidad[[#This Row],[ID]]</f>
        <v>755</v>
      </c>
    </row>
    <row r="767" spans="1:8" hidden="1" x14ac:dyDescent="0.25">
      <c r="A767">
        <v>756</v>
      </c>
      <c r="B767" s="21" t="s">
        <v>12195</v>
      </c>
      <c r="C767" s="1" t="s">
        <v>8340</v>
      </c>
      <c r="D767" s="1" t="s">
        <v>8341</v>
      </c>
      <c r="E767" s="2">
        <v>53997</v>
      </c>
      <c r="F767" s="2">
        <v>54026</v>
      </c>
      <c r="G767" s="1" t="s">
        <v>12196</v>
      </c>
      <c r="H767" s="1">
        <f>+Temporalidad[[#This Row],[ID]]</f>
        <v>756</v>
      </c>
    </row>
    <row r="768" spans="1:8" hidden="1" x14ac:dyDescent="0.25">
      <c r="A768">
        <v>757</v>
      </c>
      <c r="B768" s="21" t="s">
        <v>12197</v>
      </c>
      <c r="C768" s="1" t="s">
        <v>8340</v>
      </c>
      <c r="D768" s="1" t="s">
        <v>8341</v>
      </c>
      <c r="E768" s="2">
        <v>54027</v>
      </c>
      <c r="F768" s="2">
        <v>54057</v>
      </c>
      <c r="G768" s="1" t="s">
        <v>12198</v>
      </c>
      <c r="H768" s="1">
        <f>+Temporalidad[[#This Row],[ID]]</f>
        <v>757</v>
      </c>
    </row>
    <row r="769" spans="1:8" hidden="1" x14ac:dyDescent="0.25">
      <c r="A769">
        <v>758</v>
      </c>
      <c r="B769" s="21" t="s">
        <v>12199</v>
      </c>
      <c r="C769" s="1" t="s">
        <v>8340</v>
      </c>
      <c r="D769" s="1" t="s">
        <v>8341</v>
      </c>
      <c r="E769" s="2">
        <v>54058</v>
      </c>
      <c r="F769" s="2">
        <v>54088</v>
      </c>
      <c r="G769" s="1" t="s">
        <v>12200</v>
      </c>
      <c r="H769" s="1">
        <f>+Temporalidad[[#This Row],[ID]]</f>
        <v>758</v>
      </c>
    </row>
    <row r="770" spans="1:8" hidden="1" x14ac:dyDescent="0.25">
      <c r="A770">
        <v>759</v>
      </c>
      <c r="B770" s="21" t="s">
        <v>12201</v>
      </c>
      <c r="C770" s="1" t="s">
        <v>8340</v>
      </c>
      <c r="D770" s="1" t="s">
        <v>8341</v>
      </c>
      <c r="E770" s="2">
        <v>54089</v>
      </c>
      <c r="F770" s="2">
        <v>54116</v>
      </c>
      <c r="G770" s="1" t="s">
        <v>12202</v>
      </c>
      <c r="H770" s="1">
        <f>+Temporalidad[[#This Row],[ID]]</f>
        <v>759</v>
      </c>
    </row>
    <row r="771" spans="1:8" hidden="1" x14ac:dyDescent="0.25">
      <c r="A771">
        <v>760</v>
      </c>
      <c r="B771" s="21" t="s">
        <v>12203</v>
      </c>
      <c r="C771" s="1" t="s">
        <v>8340</v>
      </c>
      <c r="D771" s="1" t="s">
        <v>8341</v>
      </c>
      <c r="E771" s="2">
        <v>54118</v>
      </c>
      <c r="F771" s="2">
        <v>54148</v>
      </c>
      <c r="G771" s="1" t="s">
        <v>12204</v>
      </c>
      <c r="H771" s="1">
        <f>+Temporalidad[[#This Row],[ID]]</f>
        <v>760</v>
      </c>
    </row>
    <row r="772" spans="1:8" hidden="1" x14ac:dyDescent="0.25">
      <c r="A772">
        <v>761</v>
      </c>
      <c r="B772" s="21" t="s">
        <v>12205</v>
      </c>
      <c r="C772" s="1" t="s">
        <v>8340</v>
      </c>
      <c r="D772" s="1" t="s">
        <v>8341</v>
      </c>
      <c r="E772" s="2">
        <v>54149</v>
      </c>
      <c r="F772" s="2">
        <v>54178</v>
      </c>
      <c r="G772" s="1" t="s">
        <v>12206</v>
      </c>
      <c r="H772" s="1">
        <f>+Temporalidad[[#This Row],[ID]]</f>
        <v>761</v>
      </c>
    </row>
    <row r="773" spans="1:8" hidden="1" x14ac:dyDescent="0.25">
      <c r="A773">
        <v>762</v>
      </c>
      <c r="B773" s="21" t="s">
        <v>12207</v>
      </c>
      <c r="C773" s="1" t="s">
        <v>8340</v>
      </c>
      <c r="D773" s="1" t="s">
        <v>8341</v>
      </c>
      <c r="E773" s="2">
        <v>54179</v>
      </c>
      <c r="F773" s="2">
        <v>54209</v>
      </c>
      <c r="G773" s="1" t="s">
        <v>12208</v>
      </c>
      <c r="H773" s="1">
        <f>+Temporalidad[[#This Row],[ID]]</f>
        <v>762</v>
      </c>
    </row>
    <row r="774" spans="1:8" hidden="1" x14ac:dyDescent="0.25">
      <c r="A774">
        <v>763</v>
      </c>
      <c r="B774" s="21" t="s">
        <v>12209</v>
      </c>
      <c r="C774" s="1" t="s">
        <v>8340</v>
      </c>
      <c r="D774" s="1" t="s">
        <v>8341</v>
      </c>
      <c r="E774" s="2">
        <v>54210</v>
      </c>
      <c r="F774" s="2">
        <v>54239</v>
      </c>
      <c r="G774" s="1" t="s">
        <v>12210</v>
      </c>
      <c r="H774" s="1">
        <f>+Temporalidad[[#This Row],[ID]]</f>
        <v>763</v>
      </c>
    </row>
    <row r="775" spans="1:8" hidden="1" x14ac:dyDescent="0.25">
      <c r="A775">
        <v>764</v>
      </c>
      <c r="B775" s="21" t="s">
        <v>12211</v>
      </c>
      <c r="C775" s="1" t="s">
        <v>8340</v>
      </c>
      <c r="D775" s="1" t="s">
        <v>8341</v>
      </c>
      <c r="E775" s="2">
        <v>54240</v>
      </c>
      <c r="F775" s="2">
        <v>54270</v>
      </c>
      <c r="G775" s="1" t="s">
        <v>12212</v>
      </c>
      <c r="H775" s="1">
        <f>+Temporalidad[[#This Row],[ID]]</f>
        <v>764</v>
      </c>
    </row>
    <row r="776" spans="1:8" hidden="1" x14ac:dyDescent="0.25">
      <c r="A776">
        <v>765</v>
      </c>
      <c r="B776" s="21" t="s">
        <v>12213</v>
      </c>
      <c r="C776" s="1" t="s">
        <v>8340</v>
      </c>
      <c r="D776" s="1" t="s">
        <v>8341</v>
      </c>
      <c r="E776" s="2">
        <v>54271</v>
      </c>
      <c r="F776" s="2">
        <v>54301</v>
      </c>
      <c r="G776" s="1" t="s">
        <v>12214</v>
      </c>
      <c r="H776" s="1">
        <f>+Temporalidad[[#This Row],[ID]]</f>
        <v>765</v>
      </c>
    </row>
    <row r="777" spans="1:8" hidden="1" x14ac:dyDescent="0.25">
      <c r="A777">
        <v>766</v>
      </c>
      <c r="B777" s="21" t="s">
        <v>12215</v>
      </c>
      <c r="C777" s="1" t="s">
        <v>8340</v>
      </c>
      <c r="D777" s="1" t="s">
        <v>8341</v>
      </c>
      <c r="E777" s="2">
        <v>54302</v>
      </c>
      <c r="F777" s="2">
        <v>54331</v>
      </c>
      <c r="G777" s="1" t="s">
        <v>12216</v>
      </c>
      <c r="H777" s="1">
        <f>+Temporalidad[[#This Row],[ID]]</f>
        <v>766</v>
      </c>
    </row>
    <row r="778" spans="1:8" hidden="1" x14ac:dyDescent="0.25">
      <c r="A778">
        <v>767</v>
      </c>
      <c r="B778" s="21" t="s">
        <v>12217</v>
      </c>
      <c r="C778" s="1" t="s">
        <v>8340</v>
      </c>
      <c r="D778" s="1" t="s">
        <v>8341</v>
      </c>
      <c r="E778" s="2">
        <v>54332</v>
      </c>
      <c r="F778" s="2">
        <v>54362</v>
      </c>
      <c r="G778" s="1" t="s">
        <v>12218</v>
      </c>
      <c r="H778" s="1">
        <f>+Temporalidad[[#This Row],[ID]]</f>
        <v>767</v>
      </c>
    </row>
    <row r="779" spans="1:8" hidden="1" x14ac:dyDescent="0.25">
      <c r="A779">
        <v>768</v>
      </c>
      <c r="B779" s="21" t="s">
        <v>12219</v>
      </c>
      <c r="C779" s="1" t="s">
        <v>8340</v>
      </c>
      <c r="D779" s="1" t="s">
        <v>8341</v>
      </c>
      <c r="E779" s="2">
        <v>54363</v>
      </c>
      <c r="F779" s="2">
        <v>54392</v>
      </c>
      <c r="G779" s="1" t="s">
        <v>12220</v>
      </c>
      <c r="H779" s="1">
        <f>+Temporalidad[[#This Row],[ID]]</f>
        <v>768</v>
      </c>
    </row>
    <row r="780" spans="1:8" hidden="1" x14ac:dyDescent="0.25">
      <c r="A780">
        <v>769</v>
      </c>
      <c r="B780" s="21" t="s">
        <v>12221</v>
      </c>
      <c r="C780" s="1" t="s">
        <v>8340</v>
      </c>
      <c r="D780" s="1" t="s">
        <v>8341</v>
      </c>
      <c r="E780" s="2">
        <v>54393</v>
      </c>
      <c r="F780" s="2">
        <v>54423</v>
      </c>
      <c r="G780" s="1" t="s">
        <v>12222</v>
      </c>
      <c r="H780" s="1">
        <f>+Temporalidad[[#This Row],[ID]]</f>
        <v>769</v>
      </c>
    </row>
    <row r="781" spans="1:8" hidden="1" x14ac:dyDescent="0.25">
      <c r="A781">
        <v>770</v>
      </c>
      <c r="B781" s="21" t="s">
        <v>12223</v>
      </c>
      <c r="C781" s="1" t="s">
        <v>8340</v>
      </c>
      <c r="D781" s="1" t="s">
        <v>8341</v>
      </c>
      <c r="E781" s="2">
        <v>54424</v>
      </c>
      <c r="F781" s="2">
        <v>54454</v>
      </c>
      <c r="G781" s="1" t="s">
        <v>12224</v>
      </c>
      <c r="H781" s="1">
        <f>+Temporalidad[[#This Row],[ID]]</f>
        <v>770</v>
      </c>
    </row>
    <row r="782" spans="1:8" hidden="1" x14ac:dyDescent="0.25">
      <c r="A782">
        <v>771</v>
      </c>
      <c r="B782" s="21" t="s">
        <v>12225</v>
      </c>
      <c r="C782" s="1" t="s">
        <v>8340</v>
      </c>
      <c r="D782" s="1" t="s">
        <v>8341</v>
      </c>
      <c r="E782" s="2">
        <v>54455</v>
      </c>
      <c r="F782" s="2">
        <v>54482</v>
      </c>
      <c r="G782" s="1" t="s">
        <v>12226</v>
      </c>
      <c r="H782" s="1">
        <f>+Temporalidad[[#This Row],[ID]]</f>
        <v>771</v>
      </c>
    </row>
    <row r="783" spans="1:8" hidden="1" x14ac:dyDescent="0.25">
      <c r="A783">
        <v>772</v>
      </c>
      <c r="B783" s="21" t="s">
        <v>12227</v>
      </c>
      <c r="C783" s="1" t="s">
        <v>8340</v>
      </c>
      <c r="D783" s="1" t="s">
        <v>8341</v>
      </c>
      <c r="E783" s="2">
        <v>54483</v>
      </c>
      <c r="F783" s="2">
        <v>54513</v>
      </c>
      <c r="G783" s="1" t="s">
        <v>12228</v>
      </c>
      <c r="H783" s="1">
        <f>+Temporalidad[[#This Row],[ID]]</f>
        <v>772</v>
      </c>
    </row>
    <row r="784" spans="1:8" hidden="1" x14ac:dyDescent="0.25">
      <c r="A784">
        <v>773</v>
      </c>
      <c r="B784" s="21" t="s">
        <v>12229</v>
      </c>
      <c r="C784" s="1" t="s">
        <v>8340</v>
      </c>
      <c r="D784" s="1" t="s">
        <v>8341</v>
      </c>
      <c r="E784" s="2">
        <v>54514</v>
      </c>
      <c r="F784" s="2">
        <v>54543</v>
      </c>
      <c r="G784" s="1" t="s">
        <v>12230</v>
      </c>
      <c r="H784" s="1">
        <f>+Temporalidad[[#This Row],[ID]]</f>
        <v>773</v>
      </c>
    </row>
    <row r="785" spans="1:8" hidden="1" x14ac:dyDescent="0.25">
      <c r="A785">
        <v>774</v>
      </c>
      <c r="B785" s="21" t="s">
        <v>12231</v>
      </c>
      <c r="C785" s="1" t="s">
        <v>8340</v>
      </c>
      <c r="D785" s="1" t="s">
        <v>8341</v>
      </c>
      <c r="E785" s="2">
        <v>54544</v>
      </c>
      <c r="F785" s="2">
        <v>54574</v>
      </c>
      <c r="G785" s="1" t="s">
        <v>12232</v>
      </c>
      <c r="H785" s="1">
        <f>+Temporalidad[[#This Row],[ID]]</f>
        <v>774</v>
      </c>
    </row>
    <row r="786" spans="1:8" hidden="1" x14ac:dyDescent="0.25">
      <c r="A786">
        <v>775</v>
      </c>
      <c r="B786" s="21" t="s">
        <v>12233</v>
      </c>
      <c r="C786" s="1" t="s">
        <v>8340</v>
      </c>
      <c r="D786" s="1" t="s">
        <v>8341</v>
      </c>
      <c r="E786" s="2">
        <v>54575</v>
      </c>
      <c r="F786" s="2">
        <v>54604</v>
      </c>
      <c r="G786" s="1" t="s">
        <v>12234</v>
      </c>
      <c r="H786" s="1">
        <f>+Temporalidad[[#This Row],[ID]]</f>
        <v>775</v>
      </c>
    </row>
    <row r="787" spans="1:8" hidden="1" x14ac:dyDescent="0.25">
      <c r="A787">
        <v>776</v>
      </c>
      <c r="B787" s="21" t="s">
        <v>12235</v>
      </c>
      <c r="C787" s="1" t="s">
        <v>8340</v>
      </c>
      <c r="D787" s="1" t="s">
        <v>8341</v>
      </c>
      <c r="E787" s="2">
        <v>54605</v>
      </c>
      <c r="F787" s="2">
        <v>54635</v>
      </c>
      <c r="G787" s="1" t="s">
        <v>12236</v>
      </c>
      <c r="H787" s="1">
        <f>+Temporalidad[[#This Row],[ID]]</f>
        <v>776</v>
      </c>
    </row>
    <row r="788" spans="1:8" hidden="1" x14ac:dyDescent="0.25">
      <c r="A788">
        <v>777</v>
      </c>
      <c r="B788" s="21" t="s">
        <v>12237</v>
      </c>
      <c r="C788" s="1" t="s">
        <v>8340</v>
      </c>
      <c r="D788" s="1" t="s">
        <v>8341</v>
      </c>
      <c r="E788" s="2">
        <v>54636</v>
      </c>
      <c r="F788" s="2">
        <v>54666</v>
      </c>
      <c r="G788" s="1" t="s">
        <v>12238</v>
      </c>
      <c r="H788" s="1">
        <f>+Temporalidad[[#This Row],[ID]]</f>
        <v>777</v>
      </c>
    </row>
    <row r="789" spans="1:8" hidden="1" x14ac:dyDescent="0.25">
      <c r="A789">
        <v>778</v>
      </c>
      <c r="B789" s="21" t="s">
        <v>12239</v>
      </c>
      <c r="C789" s="1" t="s">
        <v>8340</v>
      </c>
      <c r="D789" s="1" t="s">
        <v>8341</v>
      </c>
      <c r="E789" s="2">
        <v>54667</v>
      </c>
      <c r="F789" s="2">
        <v>54696</v>
      </c>
      <c r="G789" s="1" t="s">
        <v>12240</v>
      </c>
      <c r="H789" s="1">
        <f>+Temporalidad[[#This Row],[ID]]</f>
        <v>778</v>
      </c>
    </row>
    <row r="790" spans="1:8" hidden="1" x14ac:dyDescent="0.25">
      <c r="A790">
        <v>779</v>
      </c>
      <c r="B790" s="21" t="s">
        <v>12241</v>
      </c>
      <c r="C790" s="1" t="s">
        <v>8340</v>
      </c>
      <c r="D790" s="1" t="s">
        <v>8341</v>
      </c>
      <c r="E790" s="2">
        <v>54697</v>
      </c>
      <c r="F790" s="2">
        <v>54727</v>
      </c>
      <c r="G790" s="1" t="s">
        <v>12242</v>
      </c>
      <c r="H790" s="1">
        <f>+Temporalidad[[#This Row],[ID]]</f>
        <v>779</v>
      </c>
    </row>
    <row r="791" spans="1:8" hidden="1" x14ac:dyDescent="0.25">
      <c r="A791">
        <v>780</v>
      </c>
      <c r="B791" s="21" t="s">
        <v>12243</v>
      </c>
      <c r="C791" s="1" t="s">
        <v>8340</v>
      </c>
      <c r="D791" s="1" t="s">
        <v>8341</v>
      </c>
      <c r="E791" s="2">
        <v>54728</v>
      </c>
      <c r="F791" s="2">
        <v>54757</v>
      </c>
      <c r="G791" s="1" t="s">
        <v>12244</v>
      </c>
      <c r="H791" s="1">
        <f>+Temporalidad[[#This Row],[ID]]</f>
        <v>780</v>
      </c>
    </row>
    <row r="792" spans="1:8" hidden="1" x14ac:dyDescent="0.25">
      <c r="A792">
        <v>781</v>
      </c>
      <c r="B792" s="21" t="s">
        <v>12245</v>
      </c>
      <c r="C792" s="1" t="s">
        <v>8340</v>
      </c>
      <c r="D792" s="1" t="s">
        <v>8341</v>
      </c>
      <c r="E792" s="2">
        <v>54758</v>
      </c>
      <c r="F792" s="2">
        <v>54788</v>
      </c>
      <c r="G792" s="1" t="s">
        <v>12246</v>
      </c>
      <c r="H792" s="1">
        <f>+Temporalidad[[#This Row],[ID]]</f>
        <v>781</v>
      </c>
    </row>
    <row r="793" spans="1:8" hidden="1" x14ac:dyDescent="0.25">
      <c r="A793">
        <v>782</v>
      </c>
      <c r="B793" s="21" t="s">
        <v>12247</v>
      </c>
      <c r="C793" s="1" t="s">
        <v>8340</v>
      </c>
      <c r="D793" s="1" t="s">
        <v>8341</v>
      </c>
      <c r="E793" s="2">
        <v>54789</v>
      </c>
      <c r="F793" s="2">
        <v>54819</v>
      </c>
      <c r="G793" s="1" t="s">
        <v>12248</v>
      </c>
      <c r="H793" s="1">
        <f>+Temporalidad[[#This Row],[ID]]</f>
        <v>782</v>
      </c>
    </row>
    <row r="794" spans="1:8" hidden="1" x14ac:dyDescent="0.25">
      <c r="A794">
        <v>783</v>
      </c>
      <c r="B794" s="21" t="s">
        <v>12249</v>
      </c>
      <c r="C794" s="1" t="s">
        <v>8340</v>
      </c>
      <c r="D794" s="1" t="s">
        <v>8341</v>
      </c>
      <c r="E794" s="2">
        <v>54820</v>
      </c>
      <c r="F794" s="2">
        <v>54847</v>
      </c>
      <c r="G794" s="1" t="s">
        <v>12250</v>
      </c>
      <c r="H794" s="1">
        <f>+Temporalidad[[#This Row],[ID]]</f>
        <v>783</v>
      </c>
    </row>
    <row r="795" spans="1:8" hidden="1" x14ac:dyDescent="0.25">
      <c r="A795">
        <v>784</v>
      </c>
      <c r="B795" s="21" t="s">
        <v>12251</v>
      </c>
      <c r="C795" s="1" t="s">
        <v>8340</v>
      </c>
      <c r="D795" s="1" t="s">
        <v>8341</v>
      </c>
      <c r="E795" s="2">
        <v>54848</v>
      </c>
      <c r="F795" s="2">
        <v>54878</v>
      </c>
      <c r="G795" s="1" t="s">
        <v>12252</v>
      </c>
      <c r="H795" s="1">
        <f>+Temporalidad[[#This Row],[ID]]</f>
        <v>784</v>
      </c>
    </row>
    <row r="796" spans="1:8" hidden="1" x14ac:dyDescent="0.25">
      <c r="A796">
        <v>785</v>
      </c>
      <c r="B796" s="21" t="s">
        <v>12253</v>
      </c>
      <c r="C796" s="1" t="s">
        <v>8340</v>
      </c>
      <c r="D796" s="1" t="s">
        <v>8341</v>
      </c>
      <c r="E796" s="2">
        <v>54879</v>
      </c>
      <c r="F796" s="2">
        <v>54908</v>
      </c>
      <c r="G796" s="1" t="s">
        <v>12254</v>
      </c>
      <c r="H796" s="1">
        <f>+Temporalidad[[#This Row],[ID]]</f>
        <v>785</v>
      </c>
    </row>
    <row r="797" spans="1:8" hidden="1" x14ac:dyDescent="0.25">
      <c r="A797">
        <v>786</v>
      </c>
      <c r="B797" s="21" t="s">
        <v>12255</v>
      </c>
      <c r="C797" s="1" t="s">
        <v>8340</v>
      </c>
      <c r="D797" s="1" t="s">
        <v>8341</v>
      </c>
      <c r="E797" s="2">
        <v>54909</v>
      </c>
      <c r="F797" s="2">
        <v>54939</v>
      </c>
      <c r="G797" s="1" t="s">
        <v>12256</v>
      </c>
      <c r="H797" s="1">
        <f>+Temporalidad[[#This Row],[ID]]</f>
        <v>786</v>
      </c>
    </row>
    <row r="798" spans="1:8" hidden="1" x14ac:dyDescent="0.25">
      <c r="A798">
        <v>787</v>
      </c>
      <c r="B798" s="21" t="s">
        <v>12257</v>
      </c>
      <c r="C798" s="1" t="s">
        <v>8340</v>
      </c>
      <c r="D798" s="1" t="s">
        <v>8341</v>
      </c>
      <c r="E798" s="2">
        <v>54940</v>
      </c>
      <c r="F798" s="2">
        <v>54969</v>
      </c>
      <c r="G798" s="1" t="s">
        <v>12258</v>
      </c>
      <c r="H798" s="1">
        <f>+Temporalidad[[#This Row],[ID]]</f>
        <v>787</v>
      </c>
    </row>
    <row r="799" spans="1:8" hidden="1" x14ac:dyDescent="0.25">
      <c r="A799">
        <v>788</v>
      </c>
      <c r="B799" s="21" t="s">
        <v>12259</v>
      </c>
      <c r="C799" s="1" t="s">
        <v>8340</v>
      </c>
      <c r="D799" s="1" t="s">
        <v>8341</v>
      </c>
      <c r="E799" s="2">
        <v>54970</v>
      </c>
      <c r="F799" s="2">
        <v>55000</v>
      </c>
      <c r="G799" s="1" t="s">
        <v>12260</v>
      </c>
      <c r="H799" s="1">
        <f>+Temporalidad[[#This Row],[ID]]</f>
        <v>788</v>
      </c>
    </row>
    <row r="800" spans="1:8" hidden="1" x14ac:dyDescent="0.25">
      <c r="A800">
        <v>789</v>
      </c>
      <c r="B800" s="21" t="s">
        <v>12261</v>
      </c>
      <c r="C800" s="1" t="s">
        <v>8340</v>
      </c>
      <c r="D800" s="1" t="s">
        <v>8341</v>
      </c>
      <c r="E800" s="2">
        <v>55001</v>
      </c>
      <c r="F800" s="2">
        <v>55031</v>
      </c>
      <c r="G800" s="1" t="s">
        <v>12262</v>
      </c>
      <c r="H800" s="1">
        <f>+Temporalidad[[#This Row],[ID]]</f>
        <v>789</v>
      </c>
    </row>
    <row r="801" spans="1:8" hidden="1" x14ac:dyDescent="0.25">
      <c r="A801">
        <v>790</v>
      </c>
      <c r="B801" s="21" t="s">
        <v>12263</v>
      </c>
      <c r="C801" s="1" t="s">
        <v>8340</v>
      </c>
      <c r="D801" s="1" t="s">
        <v>8341</v>
      </c>
      <c r="E801" s="2">
        <v>55032</v>
      </c>
      <c r="F801" s="2">
        <v>55061</v>
      </c>
      <c r="G801" s="1" t="s">
        <v>12264</v>
      </c>
      <c r="H801" s="1">
        <f>+Temporalidad[[#This Row],[ID]]</f>
        <v>790</v>
      </c>
    </row>
    <row r="802" spans="1:8" hidden="1" x14ac:dyDescent="0.25">
      <c r="A802">
        <v>791</v>
      </c>
      <c r="B802" s="21" t="s">
        <v>12265</v>
      </c>
      <c r="C802" s="1" t="s">
        <v>8340</v>
      </c>
      <c r="D802" s="1" t="s">
        <v>8341</v>
      </c>
      <c r="E802" s="2">
        <v>55062</v>
      </c>
      <c r="F802" s="2">
        <v>55092</v>
      </c>
      <c r="G802" s="1" t="s">
        <v>12266</v>
      </c>
      <c r="H802" s="1">
        <f>+Temporalidad[[#This Row],[ID]]</f>
        <v>791</v>
      </c>
    </row>
    <row r="803" spans="1:8" hidden="1" x14ac:dyDescent="0.25">
      <c r="A803">
        <v>792</v>
      </c>
      <c r="B803" s="21" t="s">
        <v>12267</v>
      </c>
      <c r="C803" s="1" t="s">
        <v>8340</v>
      </c>
      <c r="D803" s="1" t="s">
        <v>8341</v>
      </c>
      <c r="E803" s="2">
        <v>55093</v>
      </c>
      <c r="F803" s="2">
        <v>55122</v>
      </c>
      <c r="G803" s="1" t="s">
        <v>12268</v>
      </c>
      <c r="H803" s="1">
        <f>+Temporalidad[[#This Row],[ID]]</f>
        <v>792</v>
      </c>
    </row>
    <row r="804" spans="1:8" hidden="1" x14ac:dyDescent="0.25">
      <c r="A804">
        <v>793</v>
      </c>
      <c r="B804" s="21" t="s">
        <v>12269</v>
      </c>
      <c r="C804" s="1" t="s">
        <v>8340</v>
      </c>
      <c r="D804" s="1" t="s">
        <v>8341</v>
      </c>
      <c r="E804" s="2">
        <v>55123</v>
      </c>
      <c r="F804" s="2">
        <v>55153</v>
      </c>
      <c r="G804" s="1" t="s">
        <v>12270</v>
      </c>
      <c r="H804" s="1">
        <f>+Temporalidad[[#This Row],[ID]]</f>
        <v>793</v>
      </c>
    </row>
    <row r="805" spans="1:8" hidden="1" x14ac:dyDescent="0.25">
      <c r="A805">
        <v>794</v>
      </c>
      <c r="B805" t="s">
        <v>8342</v>
      </c>
      <c r="C805" s="1" t="s">
        <v>8343</v>
      </c>
      <c r="D805" s="1" t="s">
        <v>8344</v>
      </c>
      <c r="E805" s="2">
        <v>32874</v>
      </c>
      <c r="F805" s="2">
        <v>33054</v>
      </c>
      <c r="G805" s="1" t="s">
        <v>12271</v>
      </c>
      <c r="H805" s="1">
        <f>+Temporalidad[[#This Row],[ID]]</f>
        <v>794</v>
      </c>
    </row>
    <row r="806" spans="1:8" hidden="1" x14ac:dyDescent="0.25">
      <c r="A806">
        <v>795</v>
      </c>
      <c r="B806" t="s">
        <v>8345</v>
      </c>
      <c r="C806" s="1" t="s">
        <v>8343</v>
      </c>
      <c r="D806" s="1" t="s">
        <v>8344</v>
      </c>
      <c r="E806" s="2">
        <v>33239</v>
      </c>
      <c r="F806" s="2">
        <v>33419</v>
      </c>
      <c r="G806" s="1" t="s">
        <v>12272</v>
      </c>
      <c r="H806" s="1">
        <f>+Temporalidad[[#This Row],[ID]]</f>
        <v>795</v>
      </c>
    </row>
    <row r="807" spans="1:8" hidden="1" x14ac:dyDescent="0.25">
      <c r="A807">
        <v>796</v>
      </c>
      <c r="B807" t="s">
        <v>8346</v>
      </c>
      <c r="C807" s="1" t="s">
        <v>8343</v>
      </c>
      <c r="D807" s="1" t="s">
        <v>8344</v>
      </c>
      <c r="E807" s="2">
        <v>33604</v>
      </c>
      <c r="F807" s="2">
        <v>33785</v>
      </c>
      <c r="G807" s="1" t="s">
        <v>12273</v>
      </c>
      <c r="H807" s="1">
        <f>+Temporalidad[[#This Row],[ID]]</f>
        <v>796</v>
      </c>
    </row>
    <row r="808" spans="1:8" hidden="1" x14ac:dyDescent="0.25">
      <c r="A808">
        <v>797</v>
      </c>
      <c r="B808" t="s">
        <v>8347</v>
      </c>
      <c r="C808" s="1" t="s">
        <v>8343</v>
      </c>
      <c r="D808" s="1" t="s">
        <v>8344</v>
      </c>
      <c r="E808" s="2">
        <v>33970</v>
      </c>
      <c r="F808" s="2">
        <v>34150</v>
      </c>
      <c r="G808" s="1" t="s">
        <v>12274</v>
      </c>
      <c r="H808" s="1">
        <f>+Temporalidad[[#This Row],[ID]]</f>
        <v>797</v>
      </c>
    </row>
    <row r="809" spans="1:8" hidden="1" x14ac:dyDescent="0.25">
      <c r="A809">
        <v>798</v>
      </c>
      <c r="B809" t="s">
        <v>8348</v>
      </c>
      <c r="C809" s="1" t="s">
        <v>8343</v>
      </c>
      <c r="D809" s="1" t="s">
        <v>8344</v>
      </c>
      <c r="E809" s="2">
        <v>34335</v>
      </c>
      <c r="F809" s="2">
        <v>34515</v>
      </c>
      <c r="G809" s="1" t="s">
        <v>12275</v>
      </c>
      <c r="H809" s="1">
        <f>+Temporalidad[[#This Row],[ID]]</f>
        <v>798</v>
      </c>
    </row>
    <row r="810" spans="1:8" hidden="1" x14ac:dyDescent="0.25">
      <c r="A810">
        <v>799</v>
      </c>
      <c r="B810" t="s">
        <v>8349</v>
      </c>
      <c r="C810" s="1" t="s">
        <v>8343</v>
      </c>
      <c r="D810" s="1" t="s">
        <v>8344</v>
      </c>
      <c r="E810" s="2">
        <v>34700</v>
      </c>
      <c r="F810" s="2">
        <v>34880</v>
      </c>
      <c r="G810" s="1" t="s">
        <v>12276</v>
      </c>
      <c r="H810" s="1">
        <f>+Temporalidad[[#This Row],[ID]]</f>
        <v>799</v>
      </c>
    </row>
    <row r="811" spans="1:8" hidden="1" x14ac:dyDescent="0.25">
      <c r="A811">
        <v>800</v>
      </c>
      <c r="B811" t="s">
        <v>8350</v>
      </c>
      <c r="C811" s="1" t="s">
        <v>8343</v>
      </c>
      <c r="D811" s="1" t="s">
        <v>8344</v>
      </c>
      <c r="E811" s="2">
        <v>35065</v>
      </c>
      <c r="F811" s="2">
        <v>35246</v>
      </c>
      <c r="G811" s="1" t="s">
        <v>12277</v>
      </c>
      <c r="H811" s="1">
        <f>+Temporalidad[[#This Row],[ID]]</f>
        <v>800</v>
      </c>
    </row>
    <row r="812" spans="1:8" hidden="1" x14ac:dyDescent="0.25">
      <c r="A812">
        <v>801</v>
      </c>
      <c r="B812" t="s">
        <v>8351</v>
      </c>
      <c r="C812" s="1" t="s">
        <v>8343</v>
      </c>
      <c r="D812" s="1" t="s">
        <v>8344</v>
      </c>
      <c r="E812" s="2">
        <v>35431</v>
      </c>
      <c r="F812" s="2">
        <v>35611</v>
      </c>
      <c r="G812" s="1" t="s">
        <v>12278</v>
      </c>
      <c r="H812" s="1">
        <f>+Temporalidad[[#This Row],[ID]]</f>
        <v>801</v>
      </c>
    </row>
    <row r="813" spans="1:8" hidden="1" x14ac:dyDescent="0.25">
      <c r="A813">
        <v>802</v>
      </c>
      <c r="B813" t="s">
        <v>8352</v>
      </c>
      <c r="C813" s="1" t="s">
        <v>8343</v>
      </c>
      <c r="D813" s="1" t="s">
        <v>8344</v>
      </c>
      <c r="E813" s="2">
        <v>35796</v>
      </c>
      <c r="F813" s="2">
        <v>35976</v>
      </c>
      <c r="G813" s="1" t="s">
        <v>12279</v>
      </c>
      <c r="H813" s="1">
        <f>+Temporalidad[[#This Row],[ID]]</f>
        <v>802</v>
      </c>
    </row>
    <row r="814" spans="1:8" hidden="1" x14ac:dyDescent="0.25">
      <c r="A814">
        <v>803</v>
      </c>
      <c r="B814" t="s">
        <v>8353</v>
      </c>
      <c r="C814" s="1" t="s">
        <v>8343</v>
      </c>
      <c r="D814" s="1" t="s">
        <v>8344</v>
      </c>
      <c r="E814" s="2">
        <v>36161</v>
      </c>
      <c r="F814" s="2">
        <v>36341</v>
      </c>
      <c r="G814" s="1" t="s">
        <v>12280</v>
      </c>
      <c r="H814" s="1">
        <f>+Temporalidad[[#This Row],[ID]]</f>
        <v>803</v>
      </c>
    </row>
    <row r="815" spans="1:8" hidden="1" x14ac:dyDescent="0.25">
      <c r="A815">
        <v>804</v>
      </c>
      <c r="B815" t="s">
        <v>8354</v>
      </c>
      <c r="C815" s="1" t="s">
        <v>8343</v>
      </c>
      <c r="D815" s="1" t="s">
        <v>8344</v>
      </c>
      <c r="E815" s="2">
        <v>36526</v>
      </c>
      <c r="F815" s="2">
        <v>36707</v>
      </c>
      <c r="G815" s="1" t="s">
        <v>12281</v>
      </c>
      <c r="H815" s="1">
        <f>+Temporalidad[[#This Row],[ID]]</f>
        <v>804</v>
      </c>
    </row>
    <row r="816" spans="1:8" hidden="1" x14ac:dyDescent="0.25">
      <c r="A816">
        <v>805</v>
      </c>
      <c r="B816" t="s">
        <v>8355</v>
      </c>
      <c r="C816" s="1" t="s">
        <v>8343</v>
      </c>
      <c r="D816" s="1" t="s">
        <v>8344</v>
      </c>
      <c r="E816" s="2">
        <v>36892</v>
      </c>
      <c r="F816" s="2">
        <v>37072</v>
      </c>
      <c r="G816" s="1" t="s">
        <v>12282</v>
      </c>
      <c r="H816" s="1">
        <f>+Temporalidad[[#This Row],[ID]]</f>
        <v>805</v>
      </c>
    </row>
    <row r="817" spans="1:8" hidden="1" x14ac:dyDescent="0.25">
      <c r="A817">
        <v>806</v>
      </c>
      <c r="B817" t="s">
        <v>8356</v>
      </c>
      <c r="C817" s="1" t="s">
        <v>8343</v>
      </c>
      <c r="D817" s="1" t="s">
        <v>8344</v>
      </c>
      <c r="E817" s="2">
        <v>37257</v>
      </c>
      <c r="F817" s="2">
        <v>37437</v>
      </c>
      <c r="G817" s="1" t="s">
        <v>12283</v>
      </c>
      <c r="H817" s="1">
        <f>+Temporalidad[[#This Row],[ID]]</f>
        <v>806</v>
      </c>
    </row>
    <row r="818" spans="1:8" hidden="1" x14ac:dyDescent="0.25">
      <c r="A818">
        <v>807</v>
      </c>
      <c r="B818" t="s">
        <v>8357</v>
      </c>
      <c r="C818" s="1" t="s">
        <v>8343</v>
      </c>
      <c r="D818" s="1" t="s">
        <v>8344</v>
      </c>
      <c r="E818" s="2">
        <v>37622</v>
      </c>
      <c r="F818" s="2">
        <v>37802</v>
      </c>
      <c r="G818" s="1" t="s">
        <v>12284</v>
      </c>
      <c r="H818" s="1">
        <f>+Temporalidad[[#This Row],[ID]]</f>
        <v>807</v>
      </c>
    </row>
    <row r="819" spans="1:8" hidden="1" x14ac:dyDescent="0.25">
      <c r="A819">
        <v>808</v>
      </c>
      <c r="B819" t="s">
        <v>8358</v>
      </c>
      <c r="C819" s="1" t="s">
        <v>8343</v>
      </c>
      <c r="D819" s="1" t="s">
        <v>8344</v>
      </c>
      <c r="E819" s="2">
        <v>37987</v>
      </c>
      <c r="F819" s="2">
        <v>38168</v>
      </c>
      <c r="G819" s="1" t="s">
        <v>12285</v>
      </c>
      <c r="H819" s="1">
        <f>+Temporalidad[[#This Row],[ID]]</f>
        <v>808</v>
      </c>
    </row>
    <row r="820" spans="1:8" hidden="1" x14ac:dyDescent="0.25">
      <c r="A820">
        <v>809</v>
      </c>
      <c r="B820" t="s">
        <v>8359</v>
      </c>
      <c r="C820" s="1" t="s">
        <v>8343</v>
      </c>
      <c r="D820" s="1" t="s">
        <v>8344</v>
      </c>
      <c r="E820" s="2">
        <v>38353</v>
      </c>
      <c r="F820" s="2">
        <v>38533</v>
      </c>
      <c r="G820" s="1" t="s">
        <v>12286</v>
      </c>
      <c r="H820" s="1">
        <f>+Temporalidad[[#This Row],[ID]]</f>
        <v>809</v>
      </c>
    </row>
    <row r="821" spans="1:8" hidden="1" x14ac:dyDescent="0.25">
      <c r="A821">
        <v>810</v>
      </c>
      <c r="B821" t="s">
        <v>8360</v>
      </c>
      <c r="C821" s="1" t="s">
        <v>8343</v>
      </c>
      <c r="D821" s="1" t="s">
        <v>8344</v>
      </c>
      <c r="E821" s="2">
        <v>38718</v>
      </c>
      <c r="F821" s="2">
        <v>38898</v>
      </c>
      <c r="G821" s="1" t="s">
        <v>12287</v>
      </c>
      <c r="H821" s="1">
        <f>+Temporalidad[[#This Row],[ID]]</f>
        <v>810</v>
      </c>
    </row>
    <row r="822" spans="1:8" hidden="1" x14ac:dyDescent="0.25">
      <c r="A822">
        <v>811</v>
      </c>
      <c r="B822" t="s">
        <v>8361</v>
      </c>
      <c r="C822" s="1" t="s">
        <v>8343</v>
      </c>
      <c r="D822" s="1" t="s">
        <v>8344</v>
      </c>
      <c r="E822" s="2">
        <v>39083</v>
      </c>
      <c r="F822" s="2">
        <v>39263</v>
      </c>
      <c r="G822" s="1" t="s">
        <v>12288</v>
      </c>
      <c r="H822" s="1">
        <f>+Temporalidad[[#This Row],[ID]]</f>
        <v>811</v>
      </c>
    </row>
    <row r="823" spans="1:8" hidden="1" x14ac:dyDescent="0.25">
      <c r="A823">
        <v>812</v>
      </c>
      <c r="B823" t="s">
        <v>8362</v>
      </c>
      <c r="C823" s="1" t="s">
        <v>8343</v>
      </c>
      <c r="D823" s="1" t="s">
        <v>8344</v>
      </c>
      <c r="E823" s="2">
        <v>39448</v>
      </c>
      <c r="F823" s="2">
        <v>39629</v>
      </c>
      <c r="G823" s="1" t="s">
        <v>12289</v>
      </c>
      <c r="H823" s="1">
        <f>+Temporalidad[[#This Row],[ID]]</f>
        <v>812</v>
      </c>
    </row>
    <row r="824" spans="1:8" hidden="1" x14ac:dyDescent="0.25">
      <c r="A824">
        <v>813</v>
      </c>
      <c r="B824" t="s">
        <v>8363</v>
      </c>
      <c r="C824" s="1" t="s">
        <v>8343</v>
      </c>
      <c r="D824" s="1" t="s">
        <v>8344</v>
      </c>
      <c r="E824" s="2">
        <v>39814</v>
      </c>
      <c r="F824" s="2">
        <v>39994</v>
      </c>
      <c r="G824" s="1" t="s">
        <v>12290</v>
      </c>
      <c r="H824" s="1">
        <f>+Temporalidad[[#This Row],[ID]]</f>
        <v>813</v>
      </c>
    </row>
    <row r="825" spans="1:8" hidden="1" x14ac:dyDescent="0.25">
      <c r="A825">
        <v>814</v>
      </c>
      <c r="B825" t="s">
        <v>8364</v>
      </c>
      <c r="C825" s="1" t="s">
        <v>8343</v>
      </c>
      <c r="D825" s="1" t="s">
        <v>8344</v>
      </c>
      <c r="E825" s="2">
        <v>40179</v>
      </c>
      <c r="F825" s="2">
        <v>40359</v>
      </c>
      <c r="G825" s="1" t="s">
        <v>12291</v>
      </c>
      <c r="H825" s="1">
        <f>+Temporalidad[[#This Row],[ID]]</f>
        <v>814</v>
      </c>
    </row>
    <row r="826" spans="1:8" hidden="1" x14ac:dyDescent="0.25">
      <c r="A826">
        <v>815</v>
      </c>
      <c r="B826" t="s">
        <v>8365</v>
      </c>
      <c r="C826" s="1" t="s">
        <v>8343</v>
      </c>
      <c r="D826" s="1" t="s">
        <v>8344</v>
      </c>
      <c r="E826" s="2">
        <v>40544</v>
      </c>
      <c r="F826" s="2">
        <v>40724</v>
      </c>
      <c r="G826" s="1" t="s">
        <v>12292</v>
      </c>
      <c r="H826" s="1">
        <f>+Temporalidad[[#This Row],[ID]]</f>
        <v>815</v>
      </c>
    </row>
    <row r="827" spans="1:8" hidden="1" x14ac:dyDescent="0.25">
      <c r="A827">
        <v>816</v>
      </c>
      <c r="B827" t="s">
        <v>8366</v>
      </c>
      <c r="C827" s="1" t="s">
        <v>8343</v>
      </c>
      <c r="D827" s="1" t="s">
        <v>8344</v>
      </c>
      <c r="E827" s="2">
        <v>40909</v>
      </c>
      <c r="F827" s="2">
        <v>41090</v>
      </c>
      <c r="G827" s="1" t="s">
        <v>12293</v>
      </c>
      <c r="H827" s="1">
        <f>+Temporalidad[[#This Row],[ID]]</f>
        <v>816</v>
      </c>
    </row>
    <row r="828" spans="1:8" hidden="1" x14ac:dyDescent="0.25">
      <c r="A828">
        <v>817</v>
      </c>
      <c r="B828" t="s">
        <v>8367</v>
      </c>
      <c r="C828" s="1" t="s">
        <v>8343</v>
      </c>
      <c r="D828" s="1" t="s">
        <v>8344</v>
      </c>
      <c r="E828" s="2">
        <v>41275</v>
      </c>
      <c r="F828" s="2">
        <v>41455</v>
      </c>
      <c r="G828" s="1" t="s">
        <v>12294</v>
      </c>
      <c r="H828" s="1">
        <f>+Temporalidad[[#This Row],[ID]]</f>
        <v>817</v>
      </c>
    </row>
    <row r="829" spans="1:8" hidden="1" x14ac:dyDescent="0.25">
      <c r="A829">
        <v>818</v>
      </c>
      <c r="B829" t="s">
        <v>8368</v>
      </c>
      <c r="C829" s="1" t="s">
        <v>8343</v>
      </c>
      <c r="D829" s="1" t="s">
        <v>8344</v>
      </c>
      <c r="E829" s="2">
        <v>41640</v>
      </c>
      <c r="F829" s="2">
        <v>41820</v>
      </c>
      <c r="G829" s="1" t="s">
        <v>12295</v>
      </c>
      <c r="H829" s="1">
        <f>+Temporalidad[[#This Row],[ID]]</f>
        <v>818</v>
      </c>
    </row>
    <row r="830" spans="1:8" hidden="1" x14ac:dyDescent="0.25">
      <c r="A830">
        <v>819</v>
      </c>
      <c r="B830" t="s">
        <v>8369</v>
      </c>
      <c r="C830" s="1" t="s">
        <v>8343</v>
      </c>
      <c r="D830" s="1" t="s">
        <v>8344</v>
      </c>
      <c r="E830" s="2">
        <v>42005</v>
      </c>
      <c r="F830" s="2">
        <v>42185</v>
      </c>
      <c r="G830" s="1" t="s">
        <v>12296</v>
      </c>
      <c r="H830" s="1">
        <f>+Temporalidad[[#This Row],[ID]]</f>
        <v>819</v>
      </c>
    </row>
    <row r="831" spans="1:8" hidden="1" x14ac:dyDescent="0.25">
      <c r="A831">
        <v>820</v>
      </c>
      <c r="B831" t="s">
        <v>8370</v>
      </c>
      <c r="C831" s="1" t="s">
        <v>8343</v>
      </c>
      <c r="D831" s="1" t="s">
        <v>8344</v>
      </c>
      <c r="E831" s="2">
        <v>42370</v>
      </c>
      <c r="F831" s="2">
        <v>42551</v>
      </c>
      <c r="G831" s="1" t="s">
        <v>12297</v>
      </c>
      <c r="H831" s="1">
        <f>+Temporalidad[[#This Row],[ID]]</f>
        <v>820</v>
      </c>
    </row>
    <row r="832" spans="1:8" hidden="1" x14ac:dyDescent="0.25">
      <c r="A832">
        <v>821</v>
      </c>
      <c r="B832" t="s">
        <v>8371</v>
      </c>
      <c r="C832" s="1" t="s">
        <v>8343</v>
      </c>
      <c r="D832" s="1" t="s">
        <v>8344</v>
      </c>
      <c r="E832" s="2">
        <v>42736</v>
      </c>
      <c r="F832" s="2">
        <v>42916</v>
      </c>
      <c r="G832" s="1" t="s">
        <v>12298</v>
      </c>
      <c r="H832" s="1">
        <f>+Temporalidad[[#This Row],[ID]]</f>
        <v>821</v>
      </c>
    </row>
    <row r="833" spans="1:8" hidden="1" x14ac:dyDescent="0.25">
      <c r="A833">
        <v>822</v>
      </c>
      <c r="B833" t="s">
        <v>8372</v>
      </c>
      <c r="C833" s="1" t="s">
        <v>8343</v>
      </c>
      <c r="D833" s="1" t="s">
        <v>8344</v>
      </c>
      <c r="E833" s="2">
        <v>43101</v>
      </c>
      <c r="F833" s="2">
        <v>43281</v>
      </c>
      <c r="G833" s="1" t="s">
        <v>12299</v>
      </c>
      <c r="H833" s="1">
        <f>+Temporalidad[[#This Row],[ID]]</f>
        <v>822</v>
      </c>
    </row>
    <row r="834" spans="1:8" hidden="1" x14ac:dyDescent="0.25">
      <c r="A834">
        <v>823</v>
      </c>
      <c r="B834" t="s">
        <v>8373</v>
      </c>
      <c r="C834" s="1" t="s">
        <v>8343</v>
      </c>
      <c r="D834" s="1" t="s">
        <v>8344</v>
      </c>
      <c r="E834" s="2">
        <v>43466</v>
      </c>
      <c r="F834" s="2">
        <v>43646</v>
      </c>
      <c r="G834" s="1" t="s">
        <v>12300</v>
      </c>
      <c r="H834" s="1">
        <f>+Temporalidad[[#This Row],[ID]]</f>
        <v>823</v>
      </c>
    </row>
    <row r="835" spans="1:8" hidden="1" x14ac:dyDescent="0.25">
      <c r="A835">
        <v>824</v>
      </c>
      <c r="B835" t="s">
        <v>8374</v>
      </c>
      <c r="C835" s="1" t="s">
        <v>8343</v>
      </c>
      <c r="D835" s="1" t="s">
        <v>8344</v>
      </c>
      <c r="E835" s="2">
        <v>43831</v>
      </c>
      <c r="F835" s="2">
        <v>44012</v>
      </c>
      <c r="G835" s="1" t="s">
        <v>12301</v>
      </c>
      <c r="H835" s="1">
        <f>+Temporalidad[[#This Row],[ID]]</f>
        <v>824</v>
      </c>
    </row>
    <row r="836" spans="1:8" hidden="1" x14ac:dyDescent="0.25">
      <c r="A836">
        <v>825</v>
      </c>
      <c r="B836" t="s">
        <v>8375</v>
      </c>
      <c r="C836" s="1" t="s">
        <v>8343</v>
      </c>
      <c r="D836" s="1" t="s">
        <v>8344</v>
      </c>
      <c r="E836" s="2">
        <v>44197</v>
      </c>
      <c r="F836" s="2">
        <v>44377</v>
      </c>
      <c r="G836" s="1" t="s">
        <v>12302</v>
      </c>
      <c r="H836" s="1">
        <f>+Temporalidad[[#This Row],[ID]]</f>
        <v>825</v>
      </c>
    </row>
    <row r="837" spans="1:8" hidden="1" x14ac:dyDescent="0.25">
      <c r="A837">
        <v>826</v>
      </c>
      <c r="B837" t="s">
        <v>8376</v>
      </c>
      <c r="C837" s="1" t="s">
        <v>8343</v>
      </c>
      <c r="D837" s="1" t="s">
        <v>8344</v>
      </c>
      <c r="E837" s="2">
        <v>44562</v>
      </c>
      <c r="F837" s="2">
        <v>44742</v>
      </c>
      <c r="G837" s="1" t="s">
        <v>12303</v>
      </c>
      <c r="H837" s="1">
        <f>+Temporalidad[[#This Row],[ID]]</f>
        <v>826</v>
      </c>
    </row>
    <row r="838" spans="1:8" hidden="1" x14ac:dyDescent="0.25">
      <c r="A838">
        <v>827</v>
      </c>
      <c r="B838" t="s">
        <v>8377</v>
      </c>
      <c r="C838" s="1" t="s">
        <v>8343</v>
      </c>
      <c r="D838" s="1" t="s">
        <v>8344</v>
      </c>
      <c r="E838" s="2">
        <v>44927</v>
      </c>
      <c r="F838" s="2">
        <v>45107</v>
      </c>
      <c r="G838" s="1" t="s">
        <v>12304</v>
      </c>
      <c r="H838" s="1">
        <f>+Temporalidad[[#This Row],[ID]]</f>
        <v>827</v>
      </c>
    </row>
    <row r="839" spans="1:8" hidden="1" x14ac:dyDescent="0.25">
      <c r="A839">
        <v>828</v>
      </c>
      <c r="B839" t="s">
        <v>8378</v>
      </c>
      <c r="C839" s="1" t="s">
        <v>8343</v>
      </c>
      <c r="D839" s="1" t="s">
        <v>8344</v>
      </c>
      <c r="E839" s="2">
        <v>45292</v>
      </c>
      <c r="F839" s="2">
        <v>45473</v>
      </c>
      <c r="G839" s="1" t="s">
        <v>12305</v>
      </c>
      <c r="H839" s="1">
        <f>+Temporalidad[[#This Row],[ID]]</f>
        <v>828</v>
      </c>
    </row>
    <row r="840" spans="1:8" hidden="1" x14ac:dyDescent="0.25">
      <c r="A840">
        <v>829</v>
      </c>
      <c r="B840" t="s">
        <v>8379</v>
      </c>
      <c r="C840" s="1" t="s">
        <v>8343</v>
      </c>
      <c r="D840" s="1" t="s">
        <v>8344</v>
      </c>
      <c r="E840" s="2">
        <v>45658</v>
      </c>
      <c r="F840" s="2">
        <v>45838</v>
      </c>
      <c r="G840" s="1" t="s">
        <v>12306</v>
      </c>
      <c r="H840" s="1">
        <f>+Temporalidad[[#This Row],[ID]]</f>
        <v>829</v>
      </c>
    </row>
    <row r="841" spans="1:8" hidden="1" x14ac:dyDescent="0.25">
      <c r="A841">
        <v>830</v>
      </c>
      <c r="B841" t="s">
        <v>8380</v>
      </c>
      <c r="C841" s="1" t="s">
        <v>8343</v>
      </c>
      <c r="D841" s="1" t="s">
        <v>8344</v>
      </c>
      <c r="E841" s="2">
        <v>46023</v>
      </c>
      <c r="F841" s="2">
        <v>46203</v>
      </c>
      <c r="G841" s="1" t="s">
        <v>12307</v>
      </c>
      <c r="H841" s="1">
        <f>+Temporalidad[[#This Row],[ID]]</f>
        <v>830</v>
      </c>
    </row>
    <row r="842" spans="1:8" hidden="1" x14ac:dyDescent="0.25">
      <c r="A842">
        <v>831</v>
      </c>
      <c r="B842" t="s">
        <v>8381</v>
      </c>
      <c r="C842" s="1" t="s">
        <v>8343</v>
      </c>
      <c r="D842" s="1" t="s">
        <v>8344</v>
      </c>
      <c r="E842" s="2">
        <v>46388</v>
      </c>
      <c r="F842" s="2">
        <v>46568</v>
      </c>
      <c r="G842" s="1" t="s">
        <v>12308</v>
      </c>
      <c r="H842" s="1">
        <f>+Temporalidad[[#This Row],[ID]]</f>
        <v>831</v>
      </c>
    </row>
    <row r="843" spans="1:8" hidden="1" x14ac:dyDescent="0.25">
      <c r="A843">
        <v>832</v>
      </c>
      <c r="B843" t="s">
        <v>8382</v>
      </c>
      <c r="C843" s="1" t="s">
        <v>8343</v>
      </c>
      <c r="D843" s="1" t="s">
        <v>8344</v>
      </c>
      <c r="E843" s="2">
        <v>46753</v>
      </c>
      <c r="F843" s="2">
        <v>46934</v>
      </c>
      <c r="G843" s="1" t="s">
        <v>12309</v>
      </c>
      <c r="H843" s="1">
        <f>+Temporalidad[[#This Row],[ID]]</f>
        <v>832</v>
      </c>
    </row>
    <row r="844" spans="1:8" hidden="1" x14ac:dyDescent="0.25">
      <c r="A844">
        <v>833</v>
      </c>
      <c r="B844" t="s">
        <v>8383</v>
      </c>
      <c r="C844" s="1" t="s">
        <v>8343</v>
      </c>
      <c r="D844" s="1" t="s">
        <v>8344</v>
      </c>
      <c r="E844" s="2">
        <v>47119</v>
      </c>
      <c r="F844" s="2">
        <v>47299</v>
      </c>
      <c r="G844" s="1" t="s">
        <v>12310</v>
      </c>
      <c r="H844" s="1">
        <f>+Temporalidad[[#This Row],[ID]]</f>
        <v>833</v>
      </c>
    </row>
    <row r="845" spans="1:8" hidden="1" x14ac:dyDescent="0.25">
      <c r="A845">
        <v>834</v>
      </c>
      <c r="B845" t="s">
        <v>8384</v>
      </c>
      <c r="C845" s="1" t="s">
        <v>8343</v>
      </c>
      <c r="D845" s="1" t="s">
        <v>8344</v>
      </c>
      <c r="E845" s="2">
        <v>47484</v>
      </c>
      <c r="F845" s="2">
        <v>47664</v>
      </c>
      <c r="G845" s="1" t="s">
        <v>12311</v>
      </c>
      <c r="H845" s="1">
        <f>+Temporalidad[[#This Row],[ID]]</f>
        <v>834</v>
      </c>
    </row>
    <row r="846" spans="1:8" hidden="1" x14ac:dyDescent="0.25">
      <c r="A846">
        <v>835</v>
      </c>
      <c r="B846" t="s">
        <v>8385</v>
      </c>
      <c r="C846" s="1" t="s">
        <v>8343</v>
      </c>
      <c r="D846" s="1" t="s">
        <v>8344</v>
      </c>
      <c r="E846" s="2">
        <v>47849</v>
      </c>
      <c r="F846" s="2">
        <v>48029</v>
      </c>
      <c r="G846" s="1" t="s">
        <v>12312</v>
      </c>
      <c r="H846" s="1">
        <f>+Temporalidad[[#This Row],[ID]]</f>
        <v>835</v>
      </c>
    </row>
    <row r="847" spans="1:8" hidden="1" x14ac:dyDescent="0.25">
      <c r="A847">
        <v>836</v>
      </c>
      <c r="B847" t="s">
        <v>8386</v>
      </c>
      <c r="C847" s="1" t="s">
        <v>8343</v>
      </c>
      <c r="D847" s="1" t="s">
        <v>8344</v>
      </c>
      <c r="E847" s="2">
        <v>48214</v>
      </c>
      <c r="F847" s="2">
        <v>48395</v>
      </c>
      <c r="G847" s="1" t="s">
        <v>12313</v>
      </c>
      <c r="H847" s="1">
        <f>+Temporalidad[[#This Row],[ID]]</f>
        <v>836</v>
      </c>
    </row>
    <row r="848" spans="1:8" hidden="1" x14ac:dyDescent="0.25">
      <c r="A848">
        <v>837</v>
      </c>
      <c r="B848" t="s">
        <v>8387</v>
      </c>
      <c r="C848" s="1" t="s">
        <v>8343</v>
      </c>
      <c r="D848" s="1" t="s">
        <v>8344</v>
      </c>
      <c r="E848" s="2">
        <v>48580</v>
      </c>
      <c r="F848" s="2">
        <v>48760</v>
      </c>
      <c r="G848" s="1" t="s">
        <v>12314</v>
      </c>
      <c r="H848" s="1">
        <f>+Temporalidad[[#This Row],[ID]]</f>
        <v>837</v>
      </c>
    </row>
    <row r="849" spans="1:8" hidden="1" x14ac:dyDescent="0.25">
      <c r="A849">
        <v>838</v>
      </c>
      <c r="B849" t="s">
        <v>8388</v>
      </c>
      <c r="C849" s="1" t="s">
        <v>8343</v>
      </c>
      <c r="D849" s="1" t="s">
        <v>8344</v>
      </c>
      <c r="E849" s="2">
        <v>48945</v>
      </c>
      <c r="F849" s="2">
        <v>49125</v>
      </c>
      <c r="G849" s="1" t="s">
        <v>12315</v>
      </c>
      <c r="H849" s="1">
        <f>+Temporalidad[[#This Row],[ID]]</f>
        <v>838</v>
      </c>
    </row>
    <row r="850" spans="1:8" hidden="1" x14ac:dyDescent="0.25">
      <c r="A850">
        <v>839</v>
      </c>
      <c r="B850" t="s">
        <v>8389</v>
      </c>
      <c r="C850" s="1" t="s">
        <v>8343</v>
      </c>
      <c r="D850" s="1" t="s">
        <v>8344</v>
      </c>
      <c r="E850" s="2">
        <v>49310</v>
      </c>
      <c r="F850" s="2">
        <v>49490</v>
      </c>
      <c r="G850" s="1" t="s">
        <v>12316</v>
      </c>
      <c r="H850" s="1">
        <f>+Temporalidad[[#This Row],[ID]]</f>
        <v>839</v>
      </c>
    </row>
    <row r="851" spans="1:8" hidden="1" x14ac:dyDescent="0.25">
      <c r="A851">
        <v>840</v>
      </c>
      <c r="B851" t="s">
        <v>8390</v>
      </c>
      <c r="C851" s="1" t="s">
        <v>8343</v>
      </c>
      <c r="D851" s="1" t="s">
        <v>8344</v>
      </c>
      <c r="E851" s="2">
        <v>49675</v>
      </c>
      <c r="F851" s="2">
        <v>49856</v>
      </c>
      <c r="G851" s="1" t="s">
        <v>12317</v>
      </c>
      <c r="H851" s="1">
        <f>+Temporalidad[[#This Row],[ID]]</f>
        <v>840</v>
      </c>
    </row>
    <row r="852" spans="1:8" hidden="1" x14ac:dyDescent="0.25">
      <c r="A852">
        <v>841</v>
      </c>
      <c r="B852" t="s">
        <v>8391</v>
      </c>
      <c r="C852" s="1" t="s">
        <v>8343</v>
      </c>
      <c r="D852" s="1" t="s">
        <v>8344</v>
      </c>
      <c r="E852" s="2">
        <v>50041</v>
      </c>
      <c r="F852" s="2">
        <v>50221</v>
      </c>
      <c r="G852" s="1" t="s">
        <v>12318</v>
      </c>
      <c r="H852" s="1">
        <f>+Temporalidad[[#This Row],[ID]]</f>
        <v>841</v>
      </c>
    </row>
    <row r="853" spans="1:8" hidden="1" x14ac:dyDescent="0.25">
      <c r="A853">
        <v>842</v>
      </c>
      <c r="B853" t="s">
        <v>8392</v>
      </c>
      <c r="C853" s="1" t="s">
        <v>8343</v>
      </c>
      <c r="D853" s="1" t="s">
        <v>8344</v>
      </c>
      <c r="E853" s="2">
        <v>50406</v>
      </c>
      <c r="F853" s="2">
        <v>50586</v>
      </c>
      <c r="G853" s="1" t="s">
        <v>12319</v>
      </c>
      <c r="H853" s="1">
        <f>+Temporalidad[[#This Row],[ID]]</f>
        <v>842</v>
      </c>
    </row>
    <row r="854" spans="1:8" hidden="1" x14ac:dyDescent="0.25">
      <c r="A854">
        <v>843</v>
      </c>
      <c r="B854" t="s">
        <v>8393</v>
      </c>
      <c r="C854" s="1" t="s">
        <v>8343</v>
      </c>
      <c r="D854" s="1" t="s">
        <v>8344</v>
      </c>
      <c r="E854" s="2">
        <v>50771</v>
      </c>
      <c r="F854" s="2">
        <v>50951</v>
      </c>
      <c r="G854" s="1" t="s">
        <v>12320</v>
      </c>
      <c r="H854" s="1">
        <f>+Temporalidad[[#This Row],[ID]]</f>
        <v>843</v>
      </c>
    </row>
    <row r="855" spans="1:8" hidden="1" x14ac:dyDescent="0.25">
      <c r="A855">
        <v>844</v>
      </c>
      <c r="B855" t="s">
        <v>8394</v>
      </c>
      <c r="C855" s="1" t="s">
        <v>8343</v>
      </c>
      <c r="D855" s="1" t="s">
        <v>8344</v>
      </c>
      <c r="E855" s="2">
        <v>51136</v>
      </c>
      <c r="F855" s="2">
        <v>51317</v>
      </c>
      <c r="G855" s="1" t="s">
        <v>12321</v>
      </c>
      <c r="H855" s="1">
        <f>+Temporalidad[[#This Row],[ID]]</f>
        <v>844</v>
      </c>
    </row>
    <row r="856" spans="1:8" hidden="1" x14ac:dyDescent="0.25">
      <c r="A856">
        <v>845</v>
      </c>
      <c r="B856" t="s">
        <v>8395</v>
      </c>
      <c r="C856" s="1" t="s">
        <v>8343</v>
      </c>
      <c r="D856" s="1" t="s">
        <v>8344</v>
      </c>
      <c r="E856" s="2">
        <v>51502</v>
      </c>
      <c r="F856" s="2">
        <v>51682</v>
      </c>
      <c r="G856" s="1" t="s">
        <v>12322</v>
      </c>
      <c r="H856" s="1">
        <f>+Temporalidad[[#This Row],[ID]]</f>
        <v>845</v>
      </c>
    </row>
    <row r="857" spans="1:8" hidden="1" x14ac:dyDescent="0.25">
      <c r="A857">
        <v>846</v>
      </c>
      <c r="B857" t="s">
        <v>8396</v>
      </c>
      <c r="C857" s="1" t="s">
        <v>8343</v>
      </c>
      <c r="D857" s="1" t="s">
        <v>8344</v>
      </c>
      <c r="E857" s="2">
        <v>51867</v>
      </c>
      <c r="F857" s="2">
        <v>52047</v>
      </c>
      <c r="G857" s="1" t="s">
        <v>12323</v>
      </c>
      <c r="H857" s="1">
        <f>+Temporalidad[[#This Row],[ID]]</f>
        <v>846</v>
      </c>
    </row>
    <row r="858" spans="1:8" hidden="1" x14ac:dyDescent="0.25">
      <c r="A858">
        <v>847</v>
      </c>
      <c r="B858" t="s">
        <v>8397</v>
      </c>
      <c r="C858" s="1" t="s">
        <v>8343</v>
      </c>
      <c r="D858" s="1" t="s">
        <v>8344</v>
      </c>
      <c r="E858" s="2">
        <v>52232</v>
      </c>
      <c r="F858" s="2">
        <v>52412</v>
      </c>
      <c r="G858" s="1" t="s">
        <v>12324</v>
      </c>
      <c r="H858" s="1">
        <f>+Temporalidad[[#This Row],[ID]]</f>
        <v>847</v>
      </c>
    </row>
    <row r="859" spans="1:8" hidden="1" x14ac:dyDescent="0.25">
      <c r="A859">
        <v>848</v>
      </c>
      <c r="B859" t="s">
        <v>8398</v>
      </c>
      <c r="C859" s="1" t="s">
        <v>8343</v>
      </c>
      <c r="D859" s="1" t="s">
        <v>8344</v>
      </c>
      <c r="E859" s="2">
        <v>52597</v>
      </c>
      <c r="F859" s="2">
        <v>52778</v>
      </c>
      <c r="G859" s="1" t="s">
        <v>12325</v>
      </c>
      <c r="H859" s="1">
        <f>+Temporalidad[[#This Row],[ID]]</f>
        <v>848</v>
      </c>
    </row>
    <row r="860" spans="1:8" hidden="1" x14ac:dyDescent="0.25">
      <c r="A860">
        <v>849</v>
      </c>
      <c r="B860" t="s">
        <v>8399</v>
      </c>
      <c r="C860" s="1" t="s">
        <v>8343</v>
      </c>
      <c r="D860" s="1" t="s">
        <v>8344</v>
      </c>
      <c r="E860" s="2">
        <v>52963</v>
      </c>
      <c r="F860" s="2">
        <v>53143</v>
      </c>
      <c r="G860" s="1" t="s">
        <v>12326</v>
      </c>
      <c r="H860" s="1">
        <f>+Temporalidad[[#This Row],[ID]]</f>
        <v>849</v>
      </c>
    </row>
    <row r="861" spans="1:8" hidden="1" x14ac:dyDescent="0.25">
      <c r="A861">
        <v>850</v>
      </c>
      <c r="B861" t="s">
        <v>8400</v>
      </c>
      <c r="C861" s="1" t="s">
        <v>8343</v>
      </c>
      <c r="D861" s="1" t="s">
        <v>8344</v>
      </c>
      <c r="E861" s="2">
        <v>53328</v>
      </c>
      <c r="F861" s="2">
        <v>53508</v>
      </c>
      <c r="G861" s="1" t="s">
        <v>12327</v>
      </c>
      <c r="H861" s="1">
        <f>+Temporalidad[[#This Row],[ID]]</f>
        <v>850</v>
      </c>
    </row>
    <row r="862" spans="1:8" hidden="1" x14ac:dyDescent="0.25">
      <c r="A862">
        <v>851</v>
      </c>
      <c r="B862" t="s">
        <v>8401</v>
      </c>
      <c r="C862" s="1" t="s">
        <v>8343</v>
      </c>
      <c r="D862" s="1" t="s">
        <v>8344</v>
      </c>
      <c r="E862" s="2">
        <v>53693</v>
      </c>
      <c r="F862" s="2">
        <v>53873</v>
      </c>
      <c r="G862" s="1" t="s">
        <v>12328</v>
      </c>
      <c r="H862" s="1">
        <f>+Temporalidad[[#This Row],[ID]]</f>
        <v>851</v>
      </c>
    </row>
    <row r="863" spans="1:8" hidden="1" x14ac:dyDescent="0.25">
      <c r="A863">
        <v>852</v>
      </c>
      <c r="B863" t="s">
        <v>8402</v>
      </c>
      <c r="C863" s="1" t="s">
        <v>8343</v>
      </c>
      <c r="D863" s="1" t="s">
        <v>8344</v>
      </c>
      <c r="E863" s="2">
        <v>54058</v>
      </c>
      <c r="F863" s="2">
        <v>54239</v>
      </c>
      <c r="G863" s="1" t="s">
        <v>12329</v>
      </c>
      <c r="H863" s="1">
        <f>+Temporalidad[[#This Row],[ID]]</f>
        <v>852</v>
      </c>
    </row>
    <row r="864" spans="1:8" hidden="1" x14ac:dyDescent="0.25">
      <c r="A864">
        <v>853</v>
      </c>
      <c r="B864" t="s">
        <v>8403</v>
      </c>
      <c r="C864" s="1" t="s">
        <v>8343</v>
      </c>
      <c r="D864" s="1" t="s">
        <v>8344</v>
      </c>
      <c r="E864" s="2">
        <v>54424</v>
      </c>
      <c r="F864" s="2">
        <v>54604</v>
      </c>
      <c r="G864" s="1" t="s">
        <v>12330</v>
      </c>
      <c r="H864" s="1">
        <f>+Temporalidad[[#This Row],[ID]]</f>
        <v>853</v>
      </c>
    </row>
    <row r="865" spans="1:8" hidden="1" x14ac:dyDescent="0.25">
      <c r="A865">
        <v>854</v>
      </c>
      <c r="B865" t="s">
        <v>8404</v>
      </c>
      <c r="C865" s="1" t="s">
        <v>8343</v>
      </c>
      <c r="D865" s="1" t="s">
        <v>8344</v>
      </c>
      <c r="E865" s="2">
        <v>54789</v>
      </c>
      <c r="F865" s="2">
        <v>54969</v>
      </c>
      <c r="G865" s="1" t="s">
        <v>12331</v>
      </c>
      <c r="H865" s="1">
        <f>+Temporalidad[[#This Row],[ID]]</f>
        <v>854</v>
      </c>
    </row>
    <row r="866" spans="1:8" hidden="1" x14ac:dyDescent="0.25">
      <c r="A866">
        <v>855</v>
      </c>
      <c r="B866" t="s">
        <v>8405</v>
      </c>
      <c r="C866" s="1" t="s">
        <v>8343</v>
      </c>
      <c r="D866" s="1" t="s">
        <v>8344</v>
      </c>
      <c r="E866" s="2">
        <v>33055</v>
      </c>
      <c r="F866" s="2">
        <v>33238</v>
      </c>
      <c r="G866" s="1" t="s">
        <v>12332</v>
      </c>
      <c r="H866" s="1">
        <f>+Temporalidad[[#This Row],[ID]]</f>
        <v>855</v>
      </c>
    </row>
    <row r="867" spans="1:8" hidden="1" x14ac:dyDescent="0.25">
      <c r="A867">
        <v>856</v>
      </c>
      <c r="B867" t="s">
        <v>8406</v>
      </c>
      <c r="C867" s="1" t="s">
        <v>8343</v>
      </c>
      <c r="D867" s="1" t="s">
        <v>8344</v>
      </c>
      <c r="E867" s="2">
        <v>33420</v>
      </c>
      <c r="F867" s="2">
        <v>33603</v>
      </c>
      <c r="G867" s="1" t="s">
        <v>12333</v>
      </c>
      <c r="H867" s="1">
        <f>+Temporalidad[[#This Row],[ID]]</f>
        <v>856</v>
      </c>
    </row>
    <row r="868" spans="1:8" hidden="1" x14ac:dyDescent="0.25">
      <c r="A868">
        <v>857</v>
      </c>
      <c r="B868" t="s">
        <v>8407</v>
      </c>
      <c r="C868" s="1" t="s">
        <v>8343</v>
      </c>
      <c r="D868" s="1" t="s">
        <v>8344</v>
      </c>
      <c r="E868" s="2">
        <v>33786</v>
      </c>
      <c r="F868" s="2">
        <v>33969</v>
      </c>
      <c r="G868" s="1" t="s">
        <v>12334</v>
      </c>
      <c r="H868" s="1">
        <f>+Temporalidad[[#This Row],[ID]]</f>
        <v>857</v>
      </c>
    </row>
    <row r="869" spans="1:8" hidden="1" x14ac:dyDescent="0.25">
      <c r="A869">
        <v>858</v>
      </c>
      <c r="B869" t="s">
        <v>8408</v>
      </c>
      <c r="C869" s="1" t="s">
        <v>8343</v>
      </c>
      <c r="D869" s="1" t="s">
        <v>8344</v>
      </c>
      <c r="E869" s="2">
        <v>34151</v>
      </c>
      <c r="F869" s="2">
        <v>34334</v>
      </c>
      <c r="G869" s="1" t="s">
        <v>12335</v>
      </c>
      <c r="H869" s="1">
        <f>+Temporalidad[[#This Row],[ID]]</f>
        <v>858</v>
      </c>
    </row>
    <row r="870" spans="1:8" hidden="1" x14ac:dyDescent="0.25">
      <c r="A870">
        <v>859</v>
      </c>
      <c r="B870" t="s">
        <v>8409</v>
      </c>
      <c r="C870" s="1" t="s">
        <v>8343</v>
      </c>
      <c r="D870" s="1" t="s">
        <v>8344</v>
      </c>
      <c r="E870" s="2">
        <v>34516</v>
      </c>
      <c r="F870" s="2">
        <v>34699</v>
      </c>
      <c r="G870" s="1" t="s">
        <v>12336</v>
      </c>
      <c r="H870" s="1">
        <f>+Temporalidad[[#This Row],[ID]]</f>
        <v>859</v>
      </c>
    </row>
    <row r="871" spans="1:8" hidden="1" x14ac:dyDescent="0.25">
      <c r="A871">
        <v>860</v>
      </c>
      <c r="B871" t="s">
        <v>8410</v>
      </c>
      <c r="C871" s="1" t="s">
        <v>8343</v>
      </c>
      <c r="D871" s="1" t="s">
        <v>8344</v>
      </c>
      <c r="E871" s="2">
        <v>34881</v>
      </c>
      <c r="F871" s="2">
        <v>35064</v>
      </c>
      <c r="G871" s="1" t="s">
        <v>12337</v>
      </c>
      <c r="H871" s="1">
        <f>+Temporalidad[[#This Row],[ID]]</f>
        <v>860</v>
      </c>
    </row>
    <row r="872" spans="1:8" hidden="1" x14ac:dyDescent="0.25">
      <c r="A872">
        <v>861</v>
      </c>
      <c r="B872" t="s">
        <v>8411</v>
      </c>
      <c r="C872" s="1" t="s">
        <v>8343</v>
      </c>
      <c r="D872" s="1" t="s">
        <v>8344</v>
      </c>
      <c r="E872" s="2">
        <v>35247</v>
      </c>
      <c r="F872" s="2">
        <v>35430</v>
      </c>
      <c r="G872" s="1" t="s">
        <v>12338</v>
      </c>
      <c r="H872" s="1">
        <f>+Temporalidad[[#This Row],[ID]]</f>
        <v>861</v>
      </c>
    </row>
    <row r="873" spans="1:8" hidden="1" x14ac:dyDescent="0.25">
      <c r="A873">
        <v>862</v>
      </c>
      <c r="B873" t="s">
        <v>8412</v>
      </c>
      <c r="C873" s="1" t="s">
        <v>8343</v>
      </c>
      <c r="D873" s="1" t="s">
        <v>8344</v>
      </c>
      <c r="E873" s="2">
        <v>35612</v>
      </c>
      <c r="F873" s="2">
        <v>35795</v>
      </c>
      <c r="G873" s="1" t="s">
        <v>12339</v>
      </c>
      <c r="H873" s="1">
        <f>+Temporalidad[[#This Row],[ID]]</f>
        <v>862</v>
      </c>
    </row>
    <row r="874" spans="1:8" hidden="1" x14ac:dyDescent="0.25">
      <c r="A874">
        <v>863</v>
      </c>
      <c r="B874" t="s">
        <v>8413</v>
      </c>
      <c r="C874" s="1" t="s">
        <v>8343</v>
      </c>
      <c r="D874" s="1" t="s">
        <v>8344</v>
      </c>
      <c r="E874" s="2">
        <v>35977</v>
      </c>
      <c r="F874" s="2">
        <v>36160</v>
      </c>
      <c r="G874" s="1" t="s">
        <v>12340</v>
      </c>
      <c r="H874" s="1">
        <f>+Temporalidad[[#This Row],[ID]]</f>
        <v>863</v>
      </c>
    </row>
    <row r="875" spans="1:8" hidden="1" x14ac:dyDescent="0.25">
      <c r="A875">
        <v>864</v>
      </c>
      <c r="B875" t="s">
        <v>8414</v>
      </c>
      <c r="C875" s="1" t="s">
        <v>8343</v>
      </c>
      <c r="D875" s="1" t="s">
        <v>8344</v>
      </c>
      <c r="E875" s="2">
        <v>36342</v>
      </c>
      <c r="F875" s="2">
        <v>36525</v>
      </c>
      <c r="G875" s="1" t="s">
        <v>12341</v>
      </c>
      <c r="H875" s="1">
        <f>+Temporalidad[[#This Row],[ID]]</f>
        <v>864</v>
      </c>
    </row>
    <row r="876" spans="1:8" hidden="1" x14ac:dyDescent="0.25">
      <c r="A876">
        <v>865</v>
      </c>
      <c r="B876" t="s">
        <v>8415</v>
      </c>
      <c r="C876" s="1" t="s">
        <v>8343</v>
      </c>
      <c r="D876" s="1" t="s">
        <v>8344</v>
      </c>
      <c r="E876" s="2">
        <v>36708</v>
      </c>
      <c r="F876" s="2">
        <v>36891</v>
      </c>
      <c r="G876" s="1" t="s">
        <v>12342</v>
      </c>
      <c r="H876" s="1">
        <f>+Temporalidad[[#This Row],[ID]]</f>
        <v>865</v>
      </c>
    </row>
    <row r="877" spans="1:8" hidden="1" x14ac:dyDescent="0.25">
      <c r="A877">
        <v>866</v>
      </c>
      <c r="B877" t="s">
        <v>8416</v>
      </c>
      <c r="C877" s="1" t="s">
        <v>8343</v>
      </c>
      <c r="D877" s="1" t="s">
        <v>8344</v>
      </c>
      <c r="E877" s="2">
        <v>37073</v>
      </c>
      <c r="F877" s="2">
        <v>37256</v>
      </c>
      <c r="G877" s="1" t="s">
        <v>12343</v>
      </c>
      <c r="H877" s="1">
        <f>+Temporalidad[[#This Row],[ID]]</f>
        <v>866</v>
      </c>
    </row>
    <row r="878" spans="1:8" hidden="1" x14ac:dyDescent="0.25">
      <c r="A878">
        <v>867</v>
      </c>
      <c r="B878" t="s">
        <v>8417</v>
      </c>
      <c r="C878" s="1" t="s">
        <v>8343</v>
      </c>
      <c r="D878" s="1" t="s">
        <v>8344</v>
      </c>
      <c r="E878" s="2">
        <v>37438</v>
      </c>
      <c r="F878" s="2">
        <v>37621</v>
      </c>
      <c r="G878" s="1" t="s">
        <v>12344</v>
      </c>
      <c r="H878" s="1">
        <f>+Temporalidad[[#This Row],[ID]]</f>
        <v>867</v>
      </c>
    </row>
    <row r="879" spans="1:8" hidden="1" x14ac:dyDescent="0.25">
      <c r="A879">
        <v>868</v>
      </c>
      <c r="B879" t="s">
        <v>8418</v>
      </c>
      <c r="C879" s="1" t="s">
        <v>8343</v>
      </c>
      <c r="D879" s="1" t="s">
        <v>8344</v>
      </c>
      <c r="E879" s="2">
        <v>37803</v>
      </c>
      <c r="F879" s="2">
        <v>37986</v>
      </c>
      <c r="G879" s="1" t="s">
        <v>12345</v>
      </c>
      <c r="H879" s="1">
        <f>+Temporalidad[[#This Row],[ID]]</f>
        <v>868</v>
      </c>
    </row>
    <row r="880" spans="1:8" hidden="1" x14ac:dyDescent="0.25">
      <c r="A880">
        <v>869</v>
      </c>
      <c r="B880" t="s">
        <v>8419</v>
      </c>
      <c r="C880" s="1" t="s">
        <v>8343</v>
      </c>
      <c r="D880" s="1" t="s">
        <v>8344</v>
      </c>
      <c r="E880" s="2">
        <v>38169</v>
      </c>
      <c r="F880" s="2">
        <v>38352</v>
      </c>
      <c r="G880" s="1" t="s">
        <v>12346</v>
      </c>
      <c r="H880" s="1">
        <f>+Temporalidad[[#This Row],[ID]]</f>
        <v>869</v>
      </c>
    </row>
    <row r="881" spans="1:8" hidden="1" x14ac:dyDescent="0.25">
      <c r="A881">
        <v>870</v>
      </c>
      <c r="B881" t="s">
        <v>8420</v>
      </c>
      <c r="C881" s="1" t="s">
        <v>8343</v>
      </c>
      <c r="D881" s="1" t="s">
        <v>8344</v>
      </c>
      <c r="E881" s="2">
        <v>38534</v>
      </c>
      <c r="F881" s="2">
        <v>38717</v>
      </c>
      <c r="G881" s="1" t="s">
        <v>12347</v>
      </c>
      <c r="H881" s="1">
        <f>+Temporalidad[[#This Row],[ID]]</f>
        <v>870</v>
      </c>
    </row>
    <row r="882" spans="1:8" hidden="1" x14ac:dyDescent="0.25">
      <c r="A882">
        <v>871</v>
      </c>
      <c r="B882" t="s">
        <v>8421</v>
      </c>
      <c r="C882" s="1" t="s">
        <v>8343</v>
      </c>
      <c r="D882" s="1" t="s">
        <v>8344</v>
      </c>
      <c r="E882" s="2">
        <v>38899</v>
      </c>
      <c r="F882" s="2">
        <v>39082</v>
      </c>
      <c r="G882" s="1" t="s">
        <v>12348</v>
      </c>
      <c r="H882" s="1">
        <f>+Temporalidad[[#This Row],[ID]]</f>
        <v>871</v>
      </c>
    </row>
    <row r="883" spans="1:8" hidden="1" x14ac:dyDescent="0.25">
      <c r="A883">
        <v>872</v>
      </c>
      <c r="B883" t="s">
        <v>8422</v>
      </c>
      <c r="C883" s="1" t="s">
        <v>8343</v>
      </c>
      <c r="D883" s="1" t="s">
        <v>8344</v>
      </c>
      <c r="E883" s="2">
        <v>39264</v>
      </c>
      <c r="F883" s="2">
        <v>39447</v>
      </c>
      <c r="G883" s="1" t="s">
        <v>12349</v>
      </c>
      <c r="H883" s="1">
        <f>+Temporalidad[[#This Row],[ID]]</f>
        <v>872</v>
      </c>
    </row>
    <row r="884" spans="1:8" hidden="1" x14ac:dyDescent="0.25">
      <c r="A884">
        <v>873</v>
      </c>
      <c r="B884" t="s">
        <v>8423</v>
      </c>
      <c r="C884" s="1" t="s">
        <v>8343</v>
      </c>
      <c r="D884" s="1" t="s">
        <v>8344</v>
      </c>
      <c r="E884" s="2">
        <v>39630</v>
      </c>
      <c r="F884" s="2">
        <v>39813</v>
      </c>
      <c r="G884" s="1" t="s">
        <v>12350</v>
      </c>
      <c r="H884" s="1">
        <f>+Temporalidad[[#This Row],[ID]]</f>
        <v>873</v>
      </c>
    </row>
    <row r="885" spans="1:8" hidden="1" x14ac:dyDescent="0.25">
      <c r="A885">
        <v>874</v>
      </c>
      <c r="B885" t="s">
        <v>8424</v>
      </c>
      <c r="C885" s="1" t="s">
        <v>8343</v>
      </c>
      <c r="D885" s="1" t="s">
        <v>8344</v>
      </c>
      <c r="E885" s="2">
        <v>39995</v>
      </c>
      <c r="F885" s="2">
        <v>40178</v>
      </c>
      <c r="G885" s="1" t="s">
        <v>12351</v>
      </c>
      <c r="H885" s="1">
        <f>+Temporalidad[[#This Row],[ID]]</f>
        <v>874</v>
      </c>
    </row>
    <row r="886" spans="1:8" hidden="1" x14ac:dyDescent="0.25">
      <c r="A886">
        <v>875</v>
      </c>
      <c r="B886" t="s">
        <v>8425</v>
      </c>
      <c r="C886" s="1" t="s">
        <v>8343</v>
      </c>
      <c r="D886" s="1" t="s">
        <v>8344</v>
      </c>
      <c r="E886" s="2">
        <v>40360</v>
      </c>
      <c r="F886" s="2">
        <v>40543</v>
      </c>
      <c r="G886" s="1" t="s">
        <v>12352</v>
      </c>
      <c r="H886" s="1">
        <f>+Temporalidad[[#This Row],[ID]]</f>
        <v>875</v>
      </c>
    </row>
    <row r="887" spans="1:8" hidden="1" x14ac:dyDescent="0.25">
      <c r="A887">
        <v>876</v>
      </c>
      <c r="B887" t="s">
        <v>8426</v>
      </c>
      <c r="C887" s="1" t="s">
        <v>8343</v>
      </c>
      <c r="D887" s="1" t="s">
        <v>8344</v>
      </c>
      <c r="E887" s="2">
        <v>40725</v>
      </c>
      <c r="F887" s="2">
        <v>40908</v>
      </c>
      <c r="G887" s="1" t="s">
        <v>12353</v>
      </c>
      <c r="H887" s="1">
        <f>+Temporalidad[[#This Row],[ID]]</f>
        <v>876</v>
      </c>
    </row>
    <row r="888" spans="1:8" hidden="1" x14ac:dyDescent="0.25">
      <c r="A888">
        <v>877</v>
      </c>
      <c r="B888" t="s">
        <v>8427</v>
      </c>
      <c r="C888" s="1" t="s">
        <v>8343</v>
      </c>
      <c r="D888" s="1" t="s">
        <v>8344</v>
      </c>
      <c r="E888" s="2">
        <v>41091</v>
      </c>
      <c r="F888" s="2">
        <v>41274</v>
      </c>
      <c r="G888" s="1" t="s">
        <v>12354</v>
      </c>
      <c r="H888" s="1">
        <f>+Temporalidad[[#This Row],[ID]]</f>
        <v>877</v>
      </c>
    </row>
    <row r="889" spans="1:8" hidden="1" x14ac:dyDescent="0.25">
      <c r="A889">
        <v>878</v>
      </c>
      <c r="B889" t="s">
        <v>8428</v>
      </c>
      <c r="C889" s="1" t="s">
        <v>8343</v>
      </c>
      <c r="D889" s="1" t="s">
        <v>8344</v>
      </c>
      <c r="E889" s="2">
        <v>41456</v>
      </c>
      <c r="F889" s="2">
        <v>41639</v>
      </c>
      <c r="G889" s="1" t="s">
        <v>12355</v>
      </c>
      <c r="H889" s="1">
        <f>+Temporalidad[[#This Row],[ID]]</f>
        <v>878</v>
      </c>
    </row>
    <row r="890" spans="1:8" hidden="1" x14ac:dyDescent="0.25">
      <c r="A890">
        <v>879</v>
      </c>
      <c r="B890" t="s">
        <v>8429</v>
      </c>
      <c r="C890" s="1" t="s">
        <v>8343</v>
      </c>
      <c r="D890" s="1" t="s">
        <v>8344</v>
      </c>
      <c r="E890" s="2">
        <v>41821</v>
      </c>
      <c r="F890" s="2">
        <v>42004</v>
      </c>
      <c r="G890" s="1" t="s">
        <v>12356</v>
      </c>
      <c r="H890" s="1">
        <f>+Temporalidad[[#This Row],[ID]]</f>
        <v>879</v>
      </c>
    </row>
    <row r="891" spans="1:8" hidden="1" x14ac:dyDescent="0.25">
      <c r="A891">
        <v>880</v>
      </c>
      <c r="B891" t="s">
        <v>8430</v>
      </c>
      <c r="C891" s="1" t="s">
        <v>8343</v>
      </c>
      <c r="D891" s="1" t="s">
        <v>8344</v>
      </c>
      <c r="E891" s="2">
        <v>42186</v>
      </c>
      <c r="F891" s="2">
        <v>42369</v>
      </c>
      <c r="G891" s="1" t="s">
        <v>12357</v>
      </c>
      <c r="H891" s="1">
        <f>+Temporalidad[[#This Row],[ID]]</f>
        <v>880</v>
      </c>
    </row>
    <row r="892" spans="1:8" hidden="1" x14ac:dyDescent="0.25">
      <c r="A892">
        <v>881</v>
      </c>
      <c r="B892" t="s">
        <v>8431</v>
      </c>
      <c r="C892" s="1" t="s">
        <v>8343</v>
      </c>
      <c r="D892" s="1" t="s">
        <v>8344</v>
      </c>
      <c r="E892" s="2">
        <v>42552</v>
      </c>
      <c r="F892" s="2">
        <v>42735</v>
      </c>
      <c r="G892" s="1" t="s">
        <v>12358</v>
      </c>
      <c r="H892" s="1">
        <f>+Temporalidad[[#This Row],[ID]]</f>
        <v>881</v>
      </c>
    </row>
    <row r="893" spans="1:8" hidden="1" x14ac:dyDescent="0.25">
      <c r="A893">
        <v>882</v>
      </c>
      <c r="B893" t="s">
        <v>8432</v>
      </c>
      <c r="C893" s="1" t="s">
        <v>8343</v>
      </c>
      <c r="D893" s="1" t="s">
        <v>8344</v>
      </c>
      <c r="E893" s="2">
        <v>42917</v>
      </c>
      <c r="F893" s="2">
        <v>43100</v>
      </c>
      <c r="G893" s="1" t="s">
        <v>12359</v>
      </c>
      <c r="H893" s="1">
        <f>+Temporalidad[[#This Row],[ID]]</f>
        <v>882</v>
      </c>
    </row>
    <row r="894" spans="1:8" hidden="1" x14ac:dyDescent="0.25">
      <c r="A894">
        <v>883</v>
      </c>
      <c r="B894" t="s">
        <v>8433</v>
      </c>
      <c r="C894" s="1" t="s">
        <v>8343</v>
      </c>
      <c r="D894" s="1" t="s">
        <v>8344</v>
      </c>
      <c r="E894" s="2">
        <v>43282</v>
      </c>
      <c r="F894" s="2">
        <v>43465</v>
      </c>
      <c r="G894" s="1" t="s">
        <v>12360</v>
      </c>
      <c r="H894" s="1">
        <f>+Temporalidad[[#This Row],[ID]]</f>
        <v>883</v>
      </c>
    </row>
    <row r="895" spans="1:8" hidden="1" x14ac:dyDescent="0.25">
      <c r="A895">
        <v>884</v>
      </c>
      <c r="B895" t="s">
        <v>8434</v>
      </c>
      <c r="C895" s="1" t="s">
        <v>8343</v>
      </c>
      <c r="D895" s="1" t="s">
        <v>8344</v>
      </c>
      <c r="E895" s="2">
        <v>43647</v>
      </c>
      <c r="F895" s="2">
        <v>43830</v>
      </c>
      <c r="G895" s="1" t="s">
        <v>12361</v>
      </c>
      <c r="H895" s="1">
        <f>+Temporalidad[[#This Row],[ID]]</f>
        <v>884</v>
      </c>
    </row>
    <row r="896" spans="1:8" hidden="1" x14ac:dyDescent="0.25">
      <c r="A896">
        <v>885</v>
      </c>
      <c r="B896" t="s">
        <v>8435</v>
      </c>
      <c r="C896" s="1" t="s">
        <v>8343</v>
      </c>
      <c r="D896" s="1" t="s">
        <v>8344</v>
      </c>
      <c r="E896" s="2">
        <v>44013</v>
      </c>
      <c r="F896" s="2">
        <v>44196</v>
      </c>
      <c r="G896" s="1" t="s">
        <v>12362</v>
      </c>
      <c r="H896" s="1">
        <f>+Temporalidad[[#This Row],[ID]]</f>
        <v>885</v>
      </c>
    </row>
    <row r="897" spans="1:8" hidden="1" x14ac:dyDescent="0.25">
      <c r="A897">
        <v>886</v>
      </c>
      <c r="B897" t="s">
        <v>8436</v>
      </c>
      <c r="C897" s="1" t="s">
        <v>8343</v>
      </c>
      <c r="D897" s="1" t="s">
        <v>8344</v>
      </c>
      <c r="E897" s="2">
        <v>44378</v>
      </c>
      <c r="F897" s="2">
        <v>44561</v>
      </c>
      <c r="G897" s="1" t="s">
        <v>12363</v>
      </c>
      <c r="H897" s="1">
        <f>+Temporalidad[[#This Row],[ID]]</f>
        <v>886</v>
      </c>
    </row>
    <row r="898" spans="1:8" hidden="1" x14ac:dyDescent="0.25">
      <c r="A898">
        <v>887</v>
      </c>
      <c r="B898" t="s">
        <v>8437</v>
      </c>
      <c r="C898" s="1" t="s">
        <v>8343</v>
      </c>
      <c r="D898" s="1" t="s">
        <v>8344</v>
      </c>
      <c r="E898" s="2">
        <v>44743</v>
      </c>
      <c r="F898" s="2">
        <v>44926</v>
      </c>
      <c r="G898" s="1" t="s">
        <v>12364</v>
      </c>
      <c r="H898" s="1">
        <f>+Temporalidad[[#This Row],[ID]]</f>
        <v>887</v>
      </c>
    </row>
    <row r="899" spans="1:8" hidden="1" x14ac:dyDescent="0.25">
      <c r="A899">
        <v>888</v>
      </c>
      <c r="B899" t="s">
        <v>8438</v>
      </c>
      <c r="C899" s="1" t="s">
        <v>8343</v>
      </c>
      <c r="D899" s="1" t="s">
        <v>8344</v>
      </c>
      <c r="E899" s="2">
        <v>45108</v>
      </c>
      <c r="F899" s="2">
        <v>45291</v>
      </c>
      <c r="G899" s="1" t="s">
        <v>12365</v>
      </c>
      <c r="H899" s="1">
        <f>+Temporalidad[[#This Row],[ID]]</f>
        <v>888</v>
      </c>
    </row>
    <row r="900" spans="1:8" hidden="1" x14ac:dyDescent="0.25">
      <c r="A900">
        <v>889</v>
      </c>
      <c r="B900" t="s">
        <v>8439</v>
      </c>
      <c r="C900" s="1" t="s">
        <v>8343</v>
      </c>
      <c r="D900" s="1" t="s">
        <v>8344</v>
      </c>
      <c r="E900" s="2">
        <v>45474</v>
      </c>
      <c r="F900" s="2">
        <v>45657</v>
      </c>
      <c r="G900" s="1" t="s">
        <v>12366</v>
      </c>
      <c r="H900" s="1">
        <f>+Temporalidad[[#This Row],[ID]]</f>
        <v>889</v>
      </c>
    </row>
    <row r="901" spans="1:8" hidden="1" x14ac:dyDescent="0.25">
      <c r="A901">
        <v>890</v>
      </c>
      <c r="B901" t="s">
        <v>8440</v>
      </c>
      <c r="C901" s="1" t="s">
        <v>8343</v>
      </c>
      <c r="D901" s="1" t="s">
        <v>8344</v>
      </c>
      <c r="E901" s="2">
        <v>45839</v>
      </c>
      <c r="F901" s="2">
        <v>46022</v>
      </c>
      <c r="G901" s="1" t="s">
        <v>12367</v>
      </c>
      <c r="H901" s="1">
        <f>+Temporalidad[[#This Row],[ID]]</f>
        <v>890</v>
      </c>
    </row>
    <row r="902" spans="1:8" hidden="1" x14ac:dyDescent="0.25">
      <c r="A902">
        <v>891</v>
      </c>
      <c r="B902" t="s">
        <v>8441</v>
      </c>
      <c r="C902" s="1" t="s">
        <v>8343</v>
      </c>
      <c r="D902" s="1" t="s">
        <v>8344</v>
      </c>
      <c r="E902" s="2">
        <v>46204</v>
      </c>
      <c r="F902" s="2">
        <v>46387</v>
      </c>
      <c r="G902" s="1" t="s">
        <v>12368</v>
      </c>
      <c r="H902" s="1">
        <f>+Temporalidad[[#This Row],[ID]]</f>
        <v>891</v>
      </c>
    </row>
    <row r="903" spans="1:8" hidden="1" x14ac:dyDescent="0.25">
      <c r="A903">
        <v>892</v>
      </c>
      <c r="B903" t="s">
        <v>8442</v>
      </c>
      <c r="C903" s="1" t="s">
        <v>8343</v>
      </c>
      <c r="D903" s="1" t="s">
        <v>8344</v>
      </c>
      <c r="E903" s="2">
        <v>46569</v>
      </c>
      <c r="F903" s="2">
        <v>46752</v>
      </c>
      <c r="G903" s="1" t="s">
        <v>12369</v>
      </c>
      <c r="H903" s="1">
        <f>+Temporalidad[[#This Row],[ID]]</f>
        <v>892</v>
      </c>
    </row>
    <row r="904" spans="1:8" hidden="1" x14ac:dyDescent="0.25">
      <c r="A904">
        <v>893</v>
      </c>
      <c r="B904" t="s">
        <v>8443</v>
      </c>
      <c r="C904" s="1" t="s">
        <v>8343</v>
      </c>
      <c r="D904" s="1" t="s">
        <v>8344</v>
      </c>
      <c r="E904" s="2">
        <v>46935</v>
      </c>
      <c r="F904" s="2">
        <v>47118</v>
      </c>
      <c r="G904" s="1" t="s">
        <v>12370</v>
      </c>
      <c r="H904" s="1">
        <f>+Temporalidad[[#This Row],[ID]]</f>
        <v>893</v>
      </c>
    </row>
    <row r="905" spans="1:8" hidden="1" x14ac:dyDescent="0.25">
      <c r="A905">
        <v>894</v>
      </c>
      <c r="B905" t="s">
        <v>8444</v>
      </c>
      <c r="C905" s="1" t="s">
        <v>8343</v>
      </c>
      <c r="D905" s="1" t="s">
        <v>8344</v>
      </c>
      <c r="E905" s="2">
        <v>47300</v>
      </c>
      <c r="F905" s="2">
        <v>47483</v>
      </c>
      <c r="G905" s="1" t="s">
        <v>12371</v>
      </c>
      <c r="H905" s="1">
        <f>+Temporalidad[[#This Row],[ID]]</f>
        <v>894</v>
      </c>
    </row>
    <row r="906" spans="1:8" hidden="1" x14ac:dyDescent="0.25">
      <c r="A906">
        <v>895</v>
      </c>
      <c r="B906" t="s">
        <v>8445</v>
      </c>
      <c r="C906" s="1" t="s">
        <v>8343</v>
      </c>
      <c r="D906" s="1" t="s">
        <v>8344</v>
      </c>
      <c r="E906" s="2">
        <v>47665</v>
      </c>
      <c r="F906" s="2">
        <v>47848</v>
      </c>
      <c r="G906" s="1" t="s">
        <v>12372</v>
      </c>
      <c r="H906" s="1">
        <f>+Temporalidad[[#This Row],[ID]]</f>
        <v>895</v>
      </c>
    </row>
    <row r="907" spans="1:8" hidden="1" x14ac:dyDescent="0.25">
      <c r="A907">
        <v>896</v>
      </c>
      <c r="B907" t="s">
        <v>8446</v>
      </c>
      <c r="C907" s="1" t="s">
        <v>8343</v>
      </c>
      <c r="D907" s="1" t="s">
        <v>8344</v>
      </c>
      <c r="E907" s="2">
        <v>48030</v>
      </c>
      <c r="F907" s="2">
        <v>48213</v>
      </c>
      <c r="G907" s="1" t="s">
        <v>12373</v>
      </c>
      <c r="H907" s="1">
        <f>+Temporalidad[[#This Row],[ID]]</f>
        <v>896</v>
      </c>
    </row>
    <row r="908" spans="1:8" hidden="1" x14ac:dyDescent="0.25">
      <c r="A908">
        <v>897</v>
      </c>
      <c r="B908" t="s">
        <v>8447</v>
      </c>
      <c r="C908" s="1" t="s">
        <v>8343</v>
      </c>
      <c r="D908" s="1" t="s">
        <v>8344</v>
      </c>
      <c r="E908" s="2">
        <v>48396</v>
      </c>
      <c r="F908" s="2">
        <v>48579</v>
      </c>
      <c r="G908" s="1" t="s">
        <v>12374</v>
      </c>
      <c r="H908" s="1">
        <f>+Temporalidad[[#This Row],[ID]]</f>
        <v>897</v>
      </c>
    </row>
    <row r="909" spans="1:8" hidden="1" x14ac:dyDescent="0.25">
      <c r="A909">
        <v>898</v>
      </c>
      <c r="B909" t="s">
        <v>8448</v>
      </c>
      <c r="C909" s="1" t="s">
        <v>8343</v>
      </c>
      <c r="D909" s="1" t="s">
        <v>8344</v>
      </c>
      <c r="E909" s="2">
        <v>48761</v>
      </c>
      <c r="F909" s="2">
        <v>48944</v>
      </c>
      <c r="G909" s="1" t="s">
        <v>12375</v>
      </c>
      <c r="H909" s="1">
        <f>+Temporalidad[[#This Row],[ID]]</f>
        <v>898</v>
      </c>
    </row>
    <row r="910" spans="1:8" hidden="1" x14ac:dyDescent="0.25">
      <c r="A910">
        <v>899</v>
      </c>
      <c r="B910" t="s">
        <v>8449</v>
      </c>
      <c r="C910" s="1" t="s">
        <v>8343</v>
      </c>
      <c r="D910" s="1" t="s">
        <v>8344</v>
      </c>
      <c r="E910" s="2">
        <v>49126</v>
      </c>
      <c r="F910" s="2">
        <v>49309</v>
      </c>
      <c r="G910" s="1" t="s">
        <v>12376</v>
      </c>
      <c r="H910" s="1">
        <f>+Temporalidad[[#This Row],[ID]]</f>
        <v>899</v>
      </c>
    </row>
    <row r="911" spans="1:8" hidden="1" x14ac:dyDescent="0.25">
      <c r="A911">
        <v>900</v>
      </c>
      <c r="B911" t="s">
        <v>8450</v>
      </c>
      <c r="C911" s="1" t="s">
        <v>8343</v>
      </c>
      <c r="D911" s="1" t="s">
        <v>8344</v>
      </c>
      <c r="E911" s="2">
        <v>49491</v>
      </c>
      <c r="F911" s="2">
        <v>49674</v>
      </c>
      <c r="G911" s="1" t="s">
        <v>12377</v>
      </c>
      <c r="H911" s="1">
        <f>+Temporalidad[[#This Row],[ID]]</f>
        <v>900</v>
      </c>
    </row>
    <row r="912" spans="1:8" hidden="1" x14ac:dyDescent="0.25">
      <c r="A912">
        <v>901</v>
      </c>
      <c r="B912" t="s">
        <v>8451</v>
      </c>
      <c r="C912" s="1" t="s">
        <v>8343</v>
      </c>
      <c r="D912" s="1" t="s">
        <v>8344</v>
      </c>
      <c r="E912" s="2">
        <v>49857</v>
      </c>
      <c r="F912" s="2">
        <v>50040</v>
      </c>
      <c r="G912" s="1" t="s">
        <v>12378</v>
      </c>
      <c r="H912" s="1">
        <f>+Temporalidad[[#This Row],[ID]]</f>
        <v>901</v>
      </c>
    </row>
    <row r="913" spans="1:8" hidden="1" x14ac:dyDescent="0.25">
      <c r="A913">
        <v>902</v>
      </c>
      <c r="B913" t="s">
        <v>8452</v>
      </c>
      <c r="C913" s="1" t="s">
        <v>8343</v>
      </c>
      <c r="D913" s="1" t="s">
        <v>8344</v>
      </c>
      <c r="E913" s="2">
        <v>50222</v>
      </c>
      <c r="F913" s="2">
        <v>50405</v>
      </c>
      <c r="G913" s="1" t="s">
        <v>12379</v>
      </c>
      <c r="H913" s="1">
        <f>+Temporalidad[[#This Row],[ID]]</f>
        <v>902</v>
      </c>
    </row>
    <row r="914" spans="1:8" hidden="1" x14ac:dyDescent="0.25">
      <c r="A914">
        <v>903</v>
      </c>
      <c r="B914" t="s">
        <v>8453</v>
      </c>
      <c r="C914" s="1" t="s">
        <v>8343</v>
      </c>
      <c r="D914" s="1" t="s">
        <v>8344</v>
      </c>
      <c r="E914" s="2">
        <v>50587</v>
      </c>
      <c r="F914" s="2">
        <v>50770</v>
      </c>
      <c r="G914" s="1" t="s">
        <v>12380</v>
      </c>
      <c r="H914" s="1">
        <f>+Temporalidad[[#This Row],[ID]]</f>
        <v>903</v>
      </c>
    </row>
    <row r="915" spans="1:8" hidden="1" x14ac:dyDescent="0.25">
      <c r="A915">
        <v>904</v>
      </c>
      <c r="B915" t="s">
        <v>8454</v>
      </c>
      <c r="C915" s="1" t="s">
        <v>8343</v>
      </c>
      <c r="D915" s="1" t="s">
        <v>8344</v>
      </c>
      <c r="E915" s="2">
        <v>50952</v>
      </c>
      <c r="F915" s="2">
        <v>51135</v>
      </c>
      <c r="G915" s="1" t="s">
        <v>12381</v>
      </c>
      <c r="H915" s="1">
        <f>+Temporalidad[[#This Row],[ID]]</f>
        <v>904</v>
      </c>
    </row>
    <row r="916" spans="1:8" hidden="1" x14ac:dyDescent="0.25">
      <c r="A916">
        <v>905</v>
      </c>
      <c r="B916" t="s">
        <v>8455</v>
      </c>
      <c r="C916" s="1" t="s">
        <v>8343</v>
      </c>
      <c r="D916" s="1" t="s">
        <v>8344</v>
      </c>
      <c r="E916" s="2">
        <v>51318</v>
      </c>
      <c r="F916" s="2">
        <v>51501</v>
      </c>
      <c r="G916" s="1" t="s">
        <v>12382</v>
      </c>
      <c r="H916" s="1">
        <f>+Temporalidad[[#This Row],[ID]]</f>
        <v>905</v>
      </c>
    </row>
    <row r="917" spans="1:8" hidden="1" x14ac:dyDescent="0.25">
      <c r="A917">
        <v>906</v>
      </c>
      <c r="B917" t="s">
        <v>8456</v>
      </c>
      <c r="C917" s="1" t="s">
        <v>8343</v>
      </c>
      <c r="D917" s="1" t="s">
        <v>8344</v>
      </c>
      <c r="E917" s="2">
        <v>51683</v>
      </c>
      <c r="F917" s="2">
        <v>51866</v>
      </c>
      <c r="G917" s="1" t="s">
        <v>12383</v>
      </c>
      <c r="H917" s="1">
        <f>+Temporalidad[[#This Row],[ID]]</f>
        <v>906</v>
      </c>
    </row>
    <row r="918" spans="1:8" hidden="1" x14ac:dyDescent="0.25">
      <c r="A918">
        <v>907</v>
      </c>
      <c r="B918" t="s">
        <v>8457</v>
      </c>
      <c r="C918" s="1" t="s">
        <v>8343</v>
      </c>
      <c r="D918" s="1" t="s">
        <v>8344</v>
      </c>
      <c r="E918" s="2">
        <v>52048</v>
      </c>
      <c r="F918" s="2">
        <v>52231</v>
      </c>
      <c r="G918" s="1" t="s">
        <v>12384</v>
      </c>
      <c r="H918" s="1">
        <f>+Temporalidad[[#This Row],[ID]]</f>
        <v>907</v>
      </c>
    </row>
    <row r="919" spans="1:8" hidden="1" x14ac:dyDescent="0.25">
      <c r="A919">
        <v>908</v>
      </c>
      <c r="B919" t="s">
        <v>8458</v>
      </c>
      <c r="C919" s="1" t="s">
        <v>8343</v>
      </c>
      <c r="D919" s="1" t="s">
        <v>8344</v>
      </c>
      <c r="E919" s="2">
        <v>52413</v>
      </c>
      <c r="F919" s="2">
        <v>52596</v>
      </c>
      <c r="G919" s="1" t="s">
        <v>12385</v>
      </c>
      <c r="H919" s="1">
        <f>+Temporalidad[[#This Row],[ID]]</f>
        <v>908</v>
      </c>
    </row>
    <row r="920" spans="1:8" hidden="1" x14ac:dyDescent="0.25">
      <c r="A920">
        <v>909</v>
      </c>
      <c r="B920" t="s">
        <v>8459</v>
      </c>
      <c r="C920" s="1" t="s">
        <v>8343</v>
      </c>
      <c r="D920" s="1" t="s">
        <v>8344</v>
      </c>
      <c r="E920" s="2">
        <v>52779</v>
      </c>
      <c r="F920" s="2">
        <v>52962</v>
      </c>
      <c r="G920" s="1" t="s">
        <v>12386</v>
      </c>
      <c r="H920" s="1">
        <f>+Temporalidad[[#This Row],[ID]]</f>
        <v>909</v>
      </c>
    </row>
    <row r="921" spans="1:8" hidden="1" x14ac:dyDescent="0.25">
      <c r="A921">
        <v>910</v>
      </c>
      <c r="B921" t="s">
        <v>8460</v>
      </c>
      <c r="C921" s="1" t="s">
        <v>8343</v>
      </c>
      <c r="D921" s="1" t="s">
        <v>8344</v>
      </c>
      <c r="E921" s="2">
        <v>53144</v>
      </c>
      <c r="F921" s="2">
        <v>53327</v>
      </c>
      <c r="G921" s="1" t="s">
        <v>12387</v>
      </c>
      <c r="H921" s="1">
        <f>+Temporalidad[[#This Row],[ID]]</f>
        <v>910</v>
      </c>
    </row>
    <row r="922" spans="1:8" hidden="1" x14ac:dyDescent="0.25">
      <c r="A922">
        <v>911</v>
      </c>
      <c r="B922" t="s">
        <v>8461</v>
      </c>
      <c r="C922" s="1" t="s">
        <v>8343</v>
      </c>
      <c r="D922" s="1" t="s">
        <v>8344</v>
      </c>
      <c r="E922" s="2">
        <v>53509</v>
      </c>
      <c r="F922" s="2">
        <v>53692</v>
      </c>
      <c r="G922" s="1" t="s">
        <v>12388</v>
      </c>
      <c r="H922" s="1">
        <f>+Temporalidad[[#This Row],[ID]]</f>
        <v>911</v>
      </c>
    </row>
    <row r="923" spans="1:8" hidden="1" x14ac:dyDescent="0.25">
      <c r="A923">
        <v>912</v>
      </c>
      <c r="B923" t="s">
        <v>8462</v>
      </c>
      <c r="C923" s="1" t="s">
        <v>8343</v>
      </c>
      <c r="D923" s="1" t="s">
        <v>8344</v>
      </c>
      <c r="E923" s="2">
        <v>53874</v>
      </c>
      <c r="F923" s="2">
        <v>54057</v>
      </c>
      <c r="G923" s="1" t="s">
        <v>12389</v>
      </c>
      <c r="H923" s="1">
        <f>+Temporalidad[[#This Row],[ID]]</f>
        <v>912</v>
      </c>
    </row>
    <row r="924" spans="1:8" hidden="1" x14ac:dyDescent="0.25">
      <c r="A924">
        <v>913</v>
      </c>
      <c r="B924" t="s">
        <v>8463</v>
      </c>
      <c r="C924" s="1" t="s">
        <v>8343</v>
      </c>
      <c r="D924" s="1" t="s">
        <v>8344</v>
      </c>
      <c r="E924" s="2">
        <v>54240</v>
      </c>
      <c r="F924" s="2">
        <v>54423</v>
      </c>
      <c r="G924" s="1" t="s">
        <v>12390</v>
      </c>
      <c r="H924" s="1">
        <f>+Temporalidad[[#This Row],[ID]]</f>
        <v>913</v>
      </c>
    </row>
    <row r="925" spans="1:8" hidden="1" x14ac:dyDescent="0.25">
      <c r="A925">
        <v>914</v>
      </c>
      <c r="B925" t="s">
        <v>8464</v>
      </c>
      <c r="C925" s="1" t="s">
        <v>8343</v>
      </c>
      <c r="D925" s="1" t="s">
        <v>8344</v>
      </c>
      <c r="E925" s="2">
        <v>54605</v>
      </c>
      <c r="F925" s="2">
        <v>54788</v>
      </c>
      <c r="G925" s="1" t="s">
        <v>12391</v>
      </c>
      <c r="H925" s="1">
        <f>+Temporalidad[[#This Row],[ID]]</f>
        <v>914</v>
      </c>
    </row>
    <row r="926" spans="1:8" hidden="1" x14ac:dyDescent="0.25">
      <c r="A926">
        <v>915</v>
      </c>
      <c r="B926" t="s">
        <v>8465</v>
      </c>
      <c r="C926" s="1" t="s">
        <v>8343</v>
      </c>
      <c r="D926" s="1" t="s">
        <v>8344</v>
      </c>
      <c r="E926" s="2">
        <v>54970</v>
      </c>
      <c r="F926" s="2">
        <v>55153</v>
      </c>
      <c r="G926" s="1" t="s">
        <v>12392</v>
      </c>
      <c r="H926" s="1">
        <f>+Temporalidad[[#This Row],[ID]]</f>
        <v>915</v>
      </c>
    </row>
    <row r="927" spans="1:8" hidden="1" x14ac:dyDescent="0.25">
      <c r="A927">
        <v>916</v>
      </c>
      <c r="B927" t="s">
        <v>8466</v>
      </c>
      <c r="C927" s="1" t="s">
        <v>8467</v>
      </c>
      <c r="D927" s="1" t="s">
        <v>8468</v>
      </c>
      <c r="E927" s="2">
        <v>32874</v>
      </c>
      <c r="F927" s="2">
        <v>32963</v>
      </c>
      <c r="G927" s="1" t="s">
        <v>12393</v>
      </c>
      <c r="H927" s="1">
        <f>+Temporalidad[[#This Row],[ID]]</f>
        <v>916</v>
      </c>
    </row>
    <row r="928" spans="1:8" hidden="1" x14ac:dyDescent="0.25">
      <c r="A928">
        <v>917</v>
      </c>
      <c r="B928" t="s">
        <v>8469</v>
      </c>
      <c r="C928" s="1" t="s">
        <v>8467</v>
      </c>
      <c r="D928" s="1" t="s">
        <v>8468</v>
      </c>
      <c r="E928" s="2">
        <v>33239</v>
      </c>
      <c r="F928" s="2">
        <v>33328</v>
      </c>
      <c r="G928" s="1" t="s">
        <v>12394</v>
      </c>
      <c r="H928" s="1">
        <f>+Temporalidad[[#This Row],[ID]]</f>
        <v>917</v>
      </c>
    </row>
    <row r="929" spans="1:8" hidden="1" x14ac:dyDescent="0.25">
      <c r="A929">
        <v>918</v>
      </c>
      <c r="B929" t="s">
        <v>8470</v>
      </c>
      <c r="C929" s="1" t="s">
        <v>8467</v>
      </c>
      <c r="D929" s="1" t="s">
        <v>8468</v>
      </c>
      <c r="E929" s="2">
        <v>33604</v>
      </c>
      <c r="F929" s="2">
        <v>33694</v>
      </c>
      <c r="G929" s="1" t="s">
        <v>12395</v>
      </c>
      <c r="H929" s="1">
        <f>+Temporalidad[[#This Row],[ID]]</f>
        <v>918</v>
      </c>
    </row>
    <row r="930" spans="1:8" hidden="1" x14ac:dyDescent="0.25">
      <c r="A930">
        <v>919</v>
      </c>
      <c r="B930" t="s">
        <v>8471</v>
      </c>
      <c r="C930" s="1" t="s">
        <v>8467</v>
      </c>
      <c r="D930" s="1" t="s">
        <v>8468</v>
      </c>
      <c r="E930" s="2">
        <v>33970</v>
      </c>
      <c r="F930" s="2">
        <v>34059</v>
      </c>
      <c r="G930" s="1" t="s">
        <v>12396</v>
      </c>
      <c r="H930" s="1">
        <f>+Temporalidad[[#This Row],[ID]]</f>
        <v>919</v>
      </c>
    </row>
    <row r="931" spans="1:8" hidden="1" x14ac:dyDescent="0.25">
      <c r="A931">
        <v>920</v>
      </c>
      <c r="B931" t="s">
        <v>8472</v>
      </c>
      <c r="C931" s="1" t="s">
        <v>8467</v>
      </c>
      <c r="D931" s="1" t="s">
        <v>8468</v>
      </c>
      <c r="E931" s="2">
        <v>34335</v>
      </c>
      <c r="F931" s="2">
        <v>34424</v>
      </c>
      <c r="G931" s="1" t="s">
        <v>12397</v>
      </c>
      <c r="H931" s="1">
        <f>+Temporalidad[[#This Row],[ID]]</f>
        <v>920</v>
      </c>
    </row>
    <row r="932" spans="1:8" hidden="1" x14ac:dyDescent="0.25">
      <c r="A932">
        <v>921</v>
      </c>
      <c r="B932" t="s">
        <v>8473</v>
      </c>
      <c r="C932" s="1" t="s">
        <v>8467</v>
      </c>
      <c r="D932" s="1" t="s">
        <v>8468</v>
      </c>
      <c r="E932" s="2">
        <v>34700</v>
      </c>
      <c r="F932" s="2">
        <v>34789</v>
      </c>
      <c r="G932" s="1" t="s">
        <v>12398</v>
      </c>
      <c r="H932" s="1">
        <f>+Temporalidad[[#This Row],[ID]]</f>
        <v>921</v>
      </c>
    </row>
    <row r="933" spans="1:8" hidden="1" x14ac:dyDescent="0.25">
      <c r="A933">
        <v>922</v>
      </c>
      <c r="B933" t="s">
        <v>8474</v>
      </c>
      <c r="C933" s="1" t="s">
        <v>8467</v>
      </c>
      <c r="D933" s="1" t="s">
        <v>8468</v>
      </c>
      <c r="E933" s="2">
        <v>35065</v>
      </c>
      <c r="F933" s="2">
        <v>35155</v>
      </c>
      <c r="G933" s="1" t="s">
        <v>12399</v>
      </c>
      <c r="H933" s="1">
        <f>+Temporalidad[[#This Row],[ID]]</f>
        <v>922</v>
      </c>
    </row>
    <row r="934" spans="1:8" hidden="1" x14ac:dyDescent="0.25">
      <c r="A934">
        <v>923</v>
      </c>
      <c r="B934" t="s">
        <v>8475</v>
      </c>
      <c r="C934" s="1" t="s">
        <v>8467</v>
      </c>
      <c r="D934" s="1" t="s">
        <v>8468</v>
      </c>
      <c r="E934" s="2">
        <v>35431</v>
      </c>
      <c r="F934" s="2">
        <v>35520</v>
      </c>
      <c r="G934" s="1" t="s">
        <v>12400</v>
      </c>
      <c r="H934" s="1">
        <f>+Temporalidad[[#This Row],[ID]]</f>
        <v>923</v>
      </c>
    </row>
    <row r="935" spans="1:8" hidden="1" x14ac:dyDescent="0.25">
      <c r="A935">
        <v>924</v>
      </c>
      <c r="B935" t="s">
        <v>8476</v>
      </c>
      <c r="C935" s="1" t="s">
        <v>8467</v>
      </c>
      <c r="D935" s="1" t="s">
        <v>8468</v>
      </c>
      <c r="E935" s="2">
        <v>35796</v>
      </c>
      <c r="F935" s="2">
        <v>35885</v>
      </c>
      <c r="G935" s="1" t="s">
        <v>12401</v>
      </c>
      <c r="H935" s="1">
        <f>+Temporalidad[[#This Row],[ID]]</f>
        <v>924</v>
      </c>
    </row>
    <row r="936" spans="1:8" hidden="1" x14ac:dyDescent="0.25">
      <c r="A936">
        <v>925</v>
      </c>
      <c r="B936" t="s">
        <v>8477</v>
      </c>
      <c r="C936" s="1" t="s">
        <v>8467</v>
      </c>
      <c r="D936" s="1" t="s">
        <v>8468</v>
      </c>
      <c r="E936" s="2">
        <v>36161</v>
      </c>
      <c r="F936" s="2">
        <v>36250</v>
      </c>
      <c r="G936" s="1" t="s">
        <v>12402</v>
      </c>
      <c r="H936" s="1">
        <f>+Temporalidad[[#This Row],[ID]]</f>
        <v>925</v>
      </c>
    </row>
    <row r="937" spans="1:8" hidden="1" x14ac:dyDescent="0.25">
      <c r="A937">
        <v>926</v>
      </c>
      <c r="B937" t="s">
        <v>8478</v>
      </c>
      <c r="C937" s="1" t="s">
        <v>8467</v>
      </c>
      <c r="D937" s="1" t="s">
        <v>8468</v>
      </c>
      <c r="E937" s="2">
        <v>36526</v>
      </c>
      <c r="F937" s="2">
        <v>36616</v>
      </c>
      <c r="G937" s="1" t="s">
        <v>12403</v>
      </c>
      <c r="H937" s="1">
        <f>+Temporalidad[[#This Row],[ID]]</f>
        <v>926</v>
      </c>
    </row>
    <row r="938" spans="1:8" hidden="1" x14ac:dyDescent="0.25">
      <c r="A938">
        <v>927</v>
      </c>
      <c r="B938" t="s">
        <v>8479</v>
      </c>
      <c r="C938" s="1" t="s">
        <v>8467</v>
      </c>
      <c r="D938" s="1" t="s">
        <v>8468</v>
      </c>
      <c r="E938" s="2">
        <v>36892</v>
      </c>
      <c r="F938" s="2">
        <v>36981</v>
      </c>
      <c r="G938" s="1" t="s">
        <v>12404</v>
      </c>
      <c r="H938" s="1">
        <f>+Temporalidad[[#This Row],[ID]]</f>
        <v>927</v>
      </c>
    </row>
    <row r="939" spans="1:8" hidden="1" x14ac:dyDescent="0.25">
      <c r="A939">
        <v>928</v>
      </c>
      <c r="B939" t="s">
        <v>8480</v>
      </c>
      <c r="C939" s="1" t="s">
        <v>8467</v>
      </c>
      <c r="D939" s="1" t="s">
        <v>8468</v>
      </c>
      <c r="E939" s="2">
        <v>37257</v>
      </c>
      <c r="F939" s="2">
        <v>37346</v>
      </c>
      <c r="G939" s="1" t="s">
        <v>12405</v>
      </c>
      <c r="H939" s="1">
        <f>+Temporalidad[[#This Row],[ID]]</f>
        <v>928</v>
      </c>
    </row>
    <row r="940" spans="1:8" hidden="1" x14ac:dyDescent="0.25">
      <c r="A940">
        <v>929</v>
      </c>
      <c r="B940" t="s">
        <v>8481</v>
      </c>
      <c r="C940" s="1" t="s">
        <v>8467</v>
      </c>
      <c r="D940" s="1" t="s">
        <v>8468</v>
      </c>
      <c r="E940" s="2">
        <v>37622</v>
      </c>
      <c r="F940" s="2">
        <v>37711</v>
      </c>
      <c r="G940" s="1" t="s">
        <v>12406</v>
      </c>
      <c r="H940" s="1">
        <f>+Temporalidad[[#This Row],[ID]]</f>
        <v>929</v>
      </c>
    </row>
    <row r="941" spans="1:8" hidden="1" x14ac:dyDescent="0.25">
      <c r="A941">
        <v>930</v>
      </c>
      <c r="B941" t="s">
        <v>8482</v>
      </c>
      <c r="C941" s="1" t="s">
        <v>8467</v>
      </c>
      <c r="D941" s="1" t="s">
        <v>8468</v>
      </c>
      <c r="E941" s="2">
        <v>37987</v>
      </c>
      <c r="F941" s="2">
        <v>38077</v>
      </c>
      <c r="G941" s="1" t="s">
        <v>12407</v>
      </c>
      <c r="H941" s="1">
        <f>+Temporalidad[[#This Row],[ID]]</f>
        <v>930</v>
      </c>
    </row>
    <row r="942" spans="1:8" hidden="1" x14ac:dyDescent="0.25">
      <c r="A942">
        <v>931</v>
      </c>
      <c r="B942" t="s">
        <v>8483</v>
      </c>
      <c r="C942" s="1" t="s">
        <v>8467</v>
      </c>
      <c r="D942" s="1" t="s">
        <v>8468</v>
      </c>
      <c r="E942" s="2">
        <v>38353</v>
      </c>
      <c r="F942" s="2">
        <v>38442</v>
      </c>
      <c r="G942" s="1" t="s">
        <v>12408</v>
      </c>
      <c r="H942" s="1">
        <f>+Temporalidad[[#This Row],[ID]]</f>
        <v>931</v>
      </c>
    </row>
    <row r="943" spans="1:8" hidden="1" x14ac:dyDescent="0.25">
      <c r="A943">
        <v>932</v>
      </c>
      <c r="B943" t="s">
        <v>8484</v>
      </c>
      <c r="C943" s="1" t="s">
        <v>8467</v>
      </c>
      <c r="D943" s="1" t="s">
        <v>8468</v>
      </c>
      <c r="E943" s="2">
        <v>38718</v>
      </c>
      <c r="F943" s="2">
        <v>38807</v>
      </c>
      <c r="G943" s="1" t="s">
        <v>12409</v>
      </c>
      <c r="H943" s="1">
        <f>+Temporalidad[[#This Row],[ID]]</f>
        <v>932</v>
      </c>
    </row>
    <row r="944" spans="1:8" hidden="1" x14ac:dyDescent="0.25">
      <c r="A944">
        <v>933</v>
      </c>
      <c r="B944" t="s">
        <v>8485</v>
      </c>
      <c r="C944" s="1" t="s">
        <v>8467</v>
      </c>
      <c r="D944" s="1" t="s">
        <v>8468</v>
      </c>
      <c r="E944" s="2">
        <v>39083</v>
      </c>
      <c r="F944" s="2">
        <v>39172</v>
      </c>
      <c r="G944" s="1" t="s">
        <v>12410</v>
      </c>
      <c r="H944" s="1">
        <f>+Temporalidad[[#This Row],[ID]]</f>
        <v>933</v>
      </c>
    </row>
    <row r="945" spans="1:8" hidden="1" x14ac:dyDescent="0.25">
      <c r="A945">
        <v>934</v>
      </c>
      <c r="B945" t="s">
        <v>8486</v>
      </c>
      <c r="C945" s="1" t="s">
        <v>8467</v>
      </c>
      <c r="D945" s="1" t="s">
        <v>8468</v>
      </c>
      <c r="E945" s="2">
        <v>39448</v>
      </c>
      <c r="F945" s="2">
        <v>39538</v>
      </c>
      <c r="G945" s="1" t="s">
        <v>12411</v>
      </c>
      <c r="H945" s="1">
        <f>+Temporalidad[[#This Row],[ID]]</f>
        <v>934</v>
      </c>
    </row>
    <row r="946" spans="1:8" hidden="1" x14ac:dyDescent="0.25">
      <c r="A946">
        <v>935</v>
      </c>
      <c r="B946" t="s">
        <v>8487</v>
      </c>
      <c r="C946" s="1" t="s">
        <v>8467</v>
      </c>
      <c r="D946" s="1" t="s">
        <v>8468</v>
      </c>
      <c r="E946" s="2">
        <v>39814</v>
      </c>
      <c r="F946" s="2">
        <v>39903</v>
      </c>
      <c r="G946" s="1" t="s">
        <v>12412</v>
      </c>
      <c r="H946" s="1">
        <f>+Temporalidad[[#This Row],[ID]]</f>
        <v>935</v>
      </c>
    </row>
    <row r="947" spans="1:8" hidden="1" x14ac:dyDescent="0.25">
      <c r="A947">
        <v>936</v>
      </c>
      <c r="B947" t="s">
        <v>8488</v>
      </c>
      <c r="C947" s="1" t="s">
        <v>8467</v>
      </c>
      <c r="D947" s="1" t="s">
        <v>8468</v>
      </c>
      <c r="E947" s="2">
        <v>40179</v>
      </c>
      <c r="F947" s="2">
        <v>40268</v>
      </c>
      <c r="G947" s="1" t="s">
        <v>12413</v>
      </c>
      <c r="H947" s="1">
        <f>+Temporalidad[[#This Row],[ID]]</f>
        <v>936</v>
      </c>
    </row>
    <row r="948" spans="1:8" hidden="1" x14ac:dyDescent="0.25">
      <c r="A948">
        <v>937</v>
      </c>
      <c r="B948" t="s">
        <v>8489</v>
      </c>
      <c r="C948" s="1" t="s">
        <v>8467</v>
      </c>
      <c r="D948" s="1" t="s">
        <v>8468</v>
      </c>
      <c r="E948" s="2">
        <v>40544</v>
      </c>
      <c r="F948" s="2">
        <v>40633</v>
      </c>
      <c r="G948" s="1" t="s">
        <v>12414</v>
      </c>
      <c r="H948" s="1">
        <f>+Temporalidad[[#This Row],[ID]]</f>
        <v>937</v>
      </c>
    </row>
    <row r="949" spans="1:8" hidden="1" x14ac:dyDescent="0.25">
      <c r="A949">
        <v>938</v>
      </c>
      <c r="B949" t="s">
        <v>8490</v>
      </c>
      <c r="C949" s="1" t="s">
        <v>8467</v>
      </c>
      <c r="D949" s="1" t="s">
        <v>8468</v>
      </c>
      <c r="E949" s="2">
        <v>40909</v>
      </c>
      <c r="F949" s="2">
        <v>40999</v>
      </c>
      <c r="G949" s="1" t="s">
        <v>12415</v>
      </c>
      <c r="H949" s="1">
        <f>+Temporalidad[[#This Row],[ID]]</f>
        <v>938</v>
      </c>
    </row>
    <row r="950" spans="1:8" hidden="1" x14ac:dyDescent="0.25">
      <c r="A950">
        <v>939</v>
      </c>
      <c r="B950" t="s">
        <v>8491</v>
      </c>
      <c r="C950" s="1" t="s">
        <v>8467</v>
      </c>
      <c r="D950" s="1" t="s">
        <v>8468</v>
      </c>
      <c r="E950" s="2">
        <v>41275</v>
      </c>
      <c r="F950" s="2">
        <v>41364</v>
      </c>
      <c r="G950" s="1" t="s">
        <v>12416</v>
      </c>
      <c r="H950" s="1">
        <f>+Temporalidad[[#This Row],[ID]]</f>
        <v>939</v>
      </c>
    </row>
    <row r="951" spans="1:8" hidden="1" x14ac:dyDescent="0.25">
      <c r="A951">
        <v>940</v>
      </c>
      <c r="B951" t="s">
        <v>8492</v>
      </c>
      <c r="C951" s="1" t="s">
        <v>8467</v>
      </c>
      <c r="D951" s="1" t="s">
        <v>8468</v>
      </c>
      <c r="E951" s="2">
        <v>41640</v>
      </c>
      <c r="F951" s="2">
        <v>41729</v>
      </c>
      <c r="G951" s="1" t="s">
        <v>12417</v>
      </c>
      <c r="H951" s="1">
        <f>+Temporalidad[[#This Row],[ID]]</f>
        <v>940</v>
      </c>
    </row>
    <row r="952" spans="1:8" hidden="1" x14ac:dyDescent="0.25">
      <c r="A952">
        <v>941</v>
      </c>
      <c r="B952" t="s">
        <v>8493</v>
      </c>
      <c r="C952" s="1" t="s">
        <v>8467</v>
      </c>
      <c r="D952" s="1" t="s">
        <v>8468</v>
      </c>
      <c r="E952" s="2">
        <v>42005</v>
      </c>
      <c r="F952" s="2">
        <v>42094</v>
      </c>
      <c r="G952" s="1" t="s">
        <v>12418</v>
      </c>
      <c r="H952" s="1">
        <f>+Temporalidad[[#This Row],[ID]]</f>
        <v>941</v>
      </c>
    </row>
    <row r="953" spans="1:8" hidden="1" x14ac:dyDescent="0.25">
      <c r="A953">
        <v>942</v>
      </c>
      <c r="B953" t="s">
        <v>8494</v>
      </c>
      <c r="C953" s="1" t="s">
        <v>8467</v>
      </c>
      <c r="D953" s="1" t="s">
        <v>8468</v>
      </c>
      <c r="E953" s="2">
        <v>42370</v>
      </c>
      <c r="F953" s="2">
        <v>42460</v>
      </c>
      <c r="G953" s="1" t="s">
        <v>12419</v>
      </c>
      <c r="H953" s="1">
        <f>+Temporalidad[[#This Row],[ID]]</f>
        <v>942</v>
      </c>
    </row>
    <row r="954" spans="1:8" hidden="1" x14ac:dyDescent="0.25">
      <c r="A954">
        <v>943</v>
      </c>
      <c r="B954" t="s">
        <v>8495</v>
      </c>
      <c r="C954" s="1" t="s">
        <v>8467</v>
      </c>
      <c r="D954" s="1" t="s">
        <v>8468</v>
      </c>
      <c r="E954" s="2">
        <v>42736</v>
      </c>
      <c r="F954" s="2">
        <v>42825</v>
      </c>
      <c r="G954" s="1" t="s">
        <v>12420</v>
      </c>
      <c r="H954" s="1">
        <f>+Temporalidad[[#This Row],[ID]]</f>
        <v>943</v>
      </c>
    </row>
    <row r="955" spans="1:8" hidden="1" x14ac:dyDescent="0.25">
      <c r="A955">
        <v>944</v>
      </c>
      <c r="B955" t="s">
        <v>8496</v>
      </c>
      <c r="C955" s="1" t="s">
        <v>8467</v>
      </c>
      <c r="D955" s="1" t="s">
        <v>8468</v>
      </c>
      <c r="E955" s="2">
        <v>43101</v>
      </c>
      <c r="F955" s="2">
        <v>43190</v>
      </c>
      <c r="G955" s="1" t="s">
        <v>12421</v>
      </c>
      <c r="H955" s="1">
        <f>+Temporalidad[[#This Row],[ID]]</f>
        <v>944</v>
      </c>
    </row>
    <row r="956" spans="1:8" hidden="1" x14ac:dyDescent="0.25">
      <c r="A956">
        <v>945</v>
      </c>
      <c r="B956" t="s">
        <v>8497</v>
      </c>
      <c r="C956" s="1" t="s">
        <v>8467</v>
      </c>
      <c r="D956" s="1" t="s">
        <v>8468</v>
      </c>
      <c r="E956" s="2">
        <v>43466</v>
      </c>
      <c r="F956" s="2">
        <v>43555</v>
      </c>
      <c r="G956" s="1" t="s">
        <v>12422</v>
      </c>
      <c r="H956" s="1">
        <f>+Temporalidad[[#This Row],[ID]]</f>
        <v>945</v>
      </c>
    </row>
    <row r="957" spans="1:8" hidden="1" x14ac:dyDescent="0.25">
      <c r="A957">
        <v>946</v>
      </c>
      <c r="B957" t="s">
        <v>8498</v>
      </c>
      <c r="C957" s="1" t="s">
        <v>8467</v>
      </c>
      <c r="D957" s="1" t="s">
        <v>8468</v>
      </c>
      <c r="E957" s="2">
        <v>43831</v>
      </c>
      <c r="F957" s="2">
        <v>43921</v>
      </c>
      <c r="G957" s="1" t="s">
        <v>12423</v>
      </c>
      <c r="H957" s="1">
        <f>+Temporalidad[[#This Row],[ID]]</f>
        <v>946</v>
      </c>
    </row>
    <row r="958" spans="1:8" hidden="1" x14ac:dyDescent="0.25">
      <c r="A958">
        <v>947</v>
      </c>
      <c r="B958" t="s">
        <v>8499</v>
      </c>
      <c r="C958" s="1" t="s">
        <v>8467</v>
      </c>
      <c r="D958" s="1" t="s">
        <v>8468</v>
      </c>
      <c r="E958" s="2">
        <v>44197</v>
      </c>
      <c r="F958" s="2">
        <v>44286</v>
      </c>
      <c r="G958" s="1" t="s">
        <v>12424</v>
      </c>
      <c r="H958" s="1">
        <f>+Temporalidad[[#This Row],[ID]]</f>
        <v>947</v>
      </c>
    </row>
    <row r="959" spans="1:8" hidden="1" x14ac:dyDescent="0.25">
      <c r="A959">
        <v>948</v>
      </c>
      <c r="B959" t="s">
        <v>8500</v>
      </c>
      <c r="C959" s="1" t="s">
        <v>8467</v>
      </c>
      <c r="D959" s="1" t="s">
        <v>8468</v>
      </c>
      <c r="E959" s="2">
        <v>44562</v>
      </c>
      <c r="F959" s="2">
        <v>44651</v>
      </c>
      <c r="G959" s="1" t="s">
        <v>12425</v>
      </c>
      <c r="H959" s="1">
        <f>+Temporalidad[[#This Row],[ID]]</f>
        <v>948</v>
      </c>
    </row>
    <row r="960" spans="1:8" hidden="1" x14ac:dyDescent="0.25">
      <c r="A960">
        <v>949</v>
      </c>
      <c r="B960" t="s">
        <v>8501</v>
      </c>
      <c r="C960" s="1" t="s">
        <v>8467</v>
      </c>
      <c r="D960" s="1" t="s">
        <v>8468</v>
      </c>
      <c r="E960" s="2">
        <v>44927</v>
      </c>
      <c r="F960" s="2">
        <v>45016</v>
      </c>
      <c r="G960" s="1" t="s">
        <v>12426</v>
      </c>
      <c r="H960" s="1">
        <f>+Temporalidad[[#This Row],[ID]]</f>
        <v>949</v>
      </c>
    </row>
    <row r="961" spans="1:8" hidden="1" x14ac:dyDescent="0.25">
      <c r="A961">
        <v>950</v>
      </c>
      <c r="B961" t="s">
        <v>8502</v>
      </c>
      <c r="C961" s="1" t="s">
        <v>8467</v>
      </c>
      <c r="D961" s="1" t="s">
        <v>8468</v>
      </c>
      <c r="E961" s="2">
        <v>45292</v>
      </c>
      <c r="F961" s="2">
        <v>45382</v>
      </c>
      <c r="G961" s="1" t="s">
        <v>12427</v>
      </c>
      <c r="H961" s="1">
        <f>+Temporalidad[[#This Row],[ID]]</f>
        <v>950</v>
      </c>
    </row>
    <row r="962" spans="1:8" hidden="1" x14ac:dyDescent="0.25">
      <c r="A962">
        <v>951</v>
      </c>
      <c r="B962" t="s">
        <v>8503</v>
      </c>
      <c r="C962" s="1" t="s">
        <v>8467</v>
      </c>
      <c r="D962" s="1" t="s">
        <v>8468</v>
      </c>
      <c r="E962" s="2">
        <v>45658</v>
      </c>
      <c r="F962" s="2">
        <v>45747</v>
      </c>
      <c r="G962" s="1" t="s">
        <v>12428</v>
      </c>
      <c r="H962" s="1">
        <f>+Temporalidad[[#This Row],[ID]]</f>
        <v>951</v>
      </c>
    </row>
    <row r="963" spans="1:8" hidden="1" x14ac:dyDescent="0.25">
      <c r="A963">
        <v>952</v>
      </c>
      <c r="B963" t="s">
        <v>8504</v>
      </c>
      <c r="C963" s="1" t="s">
        <v>8467</v>
      </c>
      <c r="D963" s="1" t="s">
        <v>8468</v>
      </c>
      <c r="E963" s="2">
        <v>46023</v>
      </c>
      <c r="F963" s="2">
        <v>46112</v>
      </c>
      <c r="G963" s="1" t="s">
        <v>12429</v>
      </c>
      <c r="H963" s="1">
        <f>+Temporalidad[[#This Row],[ID]]</f>
        <v>952</v>
      </c>
    </row>
    <row r="964" spans="1:8" hidden="1" x14ac:dyDescent="0.25">
      <c r="A964">
        <v>953</v>
      </c>
      <c r="B964" t="s">
        <v>8505</v>
      </c>
      <c r="C964" s="1" t="s">
        <v>8467</v>
      </c>
      <c r="D964" s="1" t="s">
        <v>8468</v>
      </c>
      <c r="E964" s="2">
        <v>46388</v>
      </c>
      <c r="F964" s="2">
        <v>46477</v>
      </c>
      <c r="G964" s="1" t="s">
        <v>12430</v>
      </c>
      <c r="H964" s="1">
        <f>+Temporalidad[[#This Row],[ID]]</f>
        <v>953</v>
      </c>
    </row>
    <row r="965" spans="1:8" hidden="1" x14ac:dyDescent="0.25">
      <c r="A965">
        <v>954</v>
      </c>
      <c r="B965" t="s">
        <v>8506</v>
      </c>
      <c r="C965" s="1" t="s">
        <v>8467</v>
      </c>
      <c r="D965" s="1" t="s">
        <v>8468</v>
      </c>
      <c r="E965" s="2">
        <v>46753</v>
      </c>
      <c r="F965" s="2">
        <v>46843</v>
      </c>
      <c r="G965" s="1" t="s">
        <v>12431</v>
      </c>
      <c r="H965" s="1">
        <f>+Temporalidad[[#This Row],[ID]]</f>
        <v>954</v>
      </c>
    </row>
    <row r="966" spans="1:8" hidden="1" x14ac:dyDescent="0.25">
      <c r="A966">
        <v>955</v>
      </c>
      <c r="B966" t="s">
        <v>8507</v>
      </c>
      <c r="C966" s="1" t="s">
        <v>8467</v>
      </c>
      <c r="D966" s="1" t="s">
        <v>8468</v>
      </c>
      <c r="E966" s="2">
        <v>47119</v>
      </c>
      <c r="F966" s="2">
        <v>47208</v>
      </c>
      <c r="G966" s="1" t="s">
        <v>12432</v>
      </c>
      <c r="H966" s="1">
        <f>+Temporalidad[[#This Row],[ID]]</f>
        <v>955</v>
      </c>
    </row>
    <row r="967" spans="1:8" hidden="1" x14ac:dyDescent="0.25">
      <c r="A967">
        <v>956</v>
      </c>
      <c r="B967" t="s">
        <v>8508</v>
      </c>
      <c r="C967" s="1" t="s">
        <v>8467</v>
      </c>
      <c r="D967" s="1" t="s">
        <v>8468</v>
      </c>
      <c r="E967" s="2">
        <v>47484</v>
      </c>
      <c r="F967" s="2">
        <v>47573</v>
      </c>
      <c r="G967" s="1" t="s">
        <v>12433</v>
      </c>
      <c r="H967" s="1">
        <f>+Temporalidad[[#This Row],[ID]]</f>
        <v>956</v>
      </c>
    </row>
    <row r="968" spans="1:8" hidden="1" x14ac:dyDescent="0.25">
      <c r="A968">
        <v>957</v>
      </c>
      <c r="B968" t="s">
        <v>8509</v>
      </c>
      <c r="C968" s="1" t="s">
        <v>8467</v>
      </c>
      <c r="D968" s="1" t="s">
        <v>8468</v>
      </c>
      <c r="E968" s="2">
        <v>47849</v>
      </c>
      <c r="F968" s="2">
        <v>47938</v>
      </c>
      <c r="G968" s="1" t="s">
        <v>12434</v>
      </c>
      <c r="H968" s="1">
        <f>+Temporalidad[[#This Row],[ID]]</f>
        <v>957</v>
      </c>
    </row>
    <row r="969" spans="1:8" hidden="1" x14ac:dyDescent="0.25">
      <c r="A969">
        <v>958</v>
      </c>
      <c r="B969" t="s">
        <v>8510</v>
      </c>
      <c r="C969" s="1" t="s">
        <v>8467</v>
      </c>
      <c r="D969" s="1" t="s">
        <v>8468</v>
      </c>
      <c r="E969" s="2">
        <v>48214</v>
      </c>
      <c r="F969" s="2">
        <v>48304</v>
      </c>
      <c r="G969" s="1" t="s">
        <v>12435</v>
      </c>
      <c r="H969" s="1">
        <f>+Temporalidad[[#This Row],[ID]]</f>
        <v>958</v>
      </c>
    </row>
    <row r="970" spans="1:8" hidden="1" x14ac:dyDescent="0.25">
      <c r="A970">
        <v>959</v>
      </c>
      <c r="B970" t="s">
        <v>8511</v>
      </c>
      <c r="C970" s="1" t="s">
        <v>8467</v>
      </c>
      <c r="D970" s="1" t="s">
        <v>8468</v>
      </c>
      <c r="E970" s="2">
        <v>48580</v>
      </c>
      <c r="F970" s="2">
        <v>48669</v>
      </c>
      <c r="G970" s="1" t="s">
        <v>12436</v>
      </c>
      <c r="H970" s="1">
        <f>+Temporalidad[[#This Row],[ID]]</f>
        <v>959</v>
      </c>
    </row>
    <row r="971" spans="1:8" hidden="1" x14ac:dyDescent="0.25">
      <c r="A971">
        <v>960</v>
      </c>
      <c r="B971" t="s">
        <v>8512</v>
      </c>
      <c r="C971" s="1" t="s">
        <v>8467</v>
      </c>
      <c r="D971" s="1" t="s">
        <v>8468</v>
      </c>
      <c r="E971" s="2">
        <v>48945</v>
      </c>
      <c r="F971" s="2">
        <v>49034</v>
      </c>
      <c r="G971" s="1" t="s">
        <v>12437</v>
      </c>
      <c r="H971" s="1">
        <f>+Temporalidad[[#This Row],[ID]]</f>
        <v>960</v>
      </c>
    </row>
    <row r="972" spans="1:8" hidden="1" x14ac:dyDescent="0.25">
      <c r="A972">
        <v>961</v>
      </c>
      <c r="B972" t="s">
        <v>8513</v>
      </c>
      <c r="C972" s="1" t="s">
        <v>8467</v>
      </c>
      <c r="D972" s="1" t="s">
        <v>8468</v>
      </c>
      <c r="E972" s="2">
        <v>49310</v>
      </c>
      <c r="F972" s="2">
        <v>49399</v>
      </c>
      <c r="G972" s="1" t="s">
        <v>12438</v>
      </c>
      <c r="H972" s="1">
        <f>+Temporalidad[[#This Row],[ID]]</f>
        <v>961</v>
      </c>
    </row>
    <row r="973" spans="1:8" hidden="1" x14ac:dyDescent="0.25">
      <c r="A973">
        <v>962</v>
      </c>
      <c r="B973" t="s">
        <v>8514</v>
      </c>
      <c r="C973" s="1" t="s">
        <v>8467</v>
      </c>
      <c r="D973" s="1" t="s">
        <v>8468</v>
      </c>
      <c r="E973" s="2">
        <v>49675</v>
      </c>
      <c r="F973" s="2">
        <v>49765</v>
      </c>
      <c r="G973" s="1" t="s">
        <v>12439</v>
      </c>
      <c r="H973" s="1">
        <f>+Temporalidad[[#This Row],[ID]]</f>
        <v>962</v>
      </c>
    </row>
    <row r="974" spans="1:8" hidden="1" x14ac:dyDescent="0.25">
      <c r="A974">
        <v>963</v>
      </c>
      <c r="B974" t="s">
        <v>8515</v>
      </c>
      <c r="C974" s="1" t="s">
        <v>8467</v>
      </c>
      <c r="D974" s="1" t="s">
        <v>8468</v>
      </c>
      <c r="E974" s="2">
        <v>50041</v>
      </c>
      <c r="F974" s="2">
        <v>50130</v>
      </c>
      <c r="G974" s="1" t="s">
        <v>12440</v>
      </c>
      <c r="H974" s="1">
        <f>+Temporalidad[[#This Row],[ID]]</f>
        <v>963</v>
      </c>
    </row>
    <row r="975" spans="1:8" hidden="1" x14ac:dyDescent="0.25">
      <c r="A975">
        <v>964</v>
      </c>
      <c r="B975" t="s">
        <v>8516</v>
      </c>
      <c r="C975" s="1" t="s">
        <v>8467</v>
      </c>
      <c r="D975" s="1" t="s">
        <v>8468</v>
      </c>
      <c r="E975" s="2">
        <v>50406</v>
      </c>
      <c r="F975" s="2">
        <v>50495</v>
      </c>
      <c r="G975" s="1" t="s">
        <v>12441</v>
      </c>
      <c r="H975" s="1">
        <f>+Temporalidad[[#This Row],[ID]]</f>
        <v>964</v>
      </c>
    </row>
    <row r="976" spans="1:8" hidden="1" x14ac:dyDescent="0.25">
      <c r="A976">
        <v>965</v>
      </c>
      <c r="B976" t="s">
        <v>8517</v>
      </c>
      <c r="C976" s="1" t="s">
        <v>8467</v>
      </c>
      <c r="D976" s="1" t="s">
        <v>8468</v>
      </c>
      <c r="E976" s="2">
        <v>50771</v>
      </c>
      <c r="F976" s="2">
        <v>50860</v>
      </c>
      <c r="G976" s="1" t="s">
        <v>12442</v>
      </c>
      <c r="H976" s="1">
        <f>+Temporalidad[[#This Row],[ID]]</f>
        <v>965</v>
      </c>
    </row>
    <row r="977" spans="1:8" hidden="1" x14ac:dyDescent="0.25">
      <c r="A977">
        <v>966</v>
      </c>
      <c r="B977" t="s">
        <v>8518</v>
      </c>
      <c r="C977" s="1" t="s">
        <v>8467</v>
      </c>
      <c r="D977" s="1" t="s">
        <v>8468</v>
      </c>
      <c r="E977" s="2">
        <v>51136</v>
      </c>
      <c r="F977" s="2">
        <v>51226</v>
      </c>
      <c r="G977" s="1" t="s">
        <v>12443</v>
      </c>
      <c r="H977" s="1">
        <f>+Temporalidad[[#This Row],[ID]]</f>
        <v>966</v>
      </c>
    </row>
    <row r="978" spans="1:8" hidden="1" x14ac:dyDescent="0.25">
      <c r="A978">
        <v>967</v>
      </c>
      <c r="B978" t="s">
        <v>8519</v>
      </c>
      <c r="C978" s="1" t="s">
        <v>8467</v>
      </c>
      <c r="D978" s="1" t="s">
        <v>8468</v>
      </c>
      <c r="E978" s="2">
        <v>51502</v>
      </c>
      <c r="F978" s="2">
        <v>51591</v>
      </c>
      <c r="G978" s="1" t="s">
        <v>12444</v>
      </c>
      <c r="H978" s="1">
        <f>+Temporalidad[[#This Row],[ID]]</f>
        <v>967</v>
      </c>
    </row>
    <row r="979" spans="1:8" hidden="1" x14ac:dyDescent="0.25">
      <c r="A979">
        <v>968</v>
      </c>
      <c r="B979" t="s">
        <v>8520</v>
      </c>
      <c r="C979" s="1" t="s">
        <v>8467</v>
      </c>
      <c r="D979" s="1" t="s">
        <v>8468</v>
      </c>
      <c r="E979" s="2">
        <v>51867</v>
      </c>
      <c r="F979" s="2">
        <v>51956</v>
      </c>
      <c r="G979" s="1" t="s">
        <v>12445</v>
      </c>
      <c r="H979" s="1">
        <f>+Temporalidad[[#This Row],[ID]]</f>
        <v>968</v>
      </c>
    </row>
    <row r="980" spans="1:8" hidden="1" x14ac:dyDescent="0.25">
      <c r="A980">
        <v>969</v>
      </c>
      <c r="B980" t="s">
        <v>8521</v>
      </c>
      <c r="C980" s="1" t="s">
        <v>8467</v>
      </c>
      <c r="D980" s="1" t="s">
        <v>8468</v>
      </c>
      <c r="E980" s="2">
        <v>52232</v>
      </c>
      <c r="F980" s="2">
        <v>52321</v>
      </c>
      <c r="G980" s="1" t="s">
        <v>12446</v>
      </c>
      <c r="H980" s="1">
        <f>+Temporalidad[[#This Row],[ID]]</f>
        <v>969</v>
      </c>
    </row>
    <row r="981" spans="1:8" hidden="1" x14ac:dyDescent="0.25">
      <c r="A981">
        <v>970</v>
      </c>
      <c r="B981" t="s">
        <v>8522</v>
      </c>
      <c r="C981" s="1" t="s">
        <v>8467</v>
      </c>
      <c r="D981" s="1" t="s">
        <v>8468</v>
      </c>
      <c r="E981" s="2">
        <v>52597</v>
      </c>
      <c r="F981" s="2">
        <v>52687</v>
      </c>
      <c r="G981" s="1" t="s">
        <v>12447</v>
      </c>
      <c r="H981" s="1">
        <f>+Temporalidad[[#This Row],[ID]]</f>
        <v>970</v>
      </c>
    </row>
    <row r="982" spans="1:8" hidden="1" x14ac:dyDescent="0.25">
      <c r="A982">
        <v>971</v>
      </c>
      <c r="B982" t="s">
        <v>8523</v>
      </c>
      <c r="C982" s="1" t="s">
        <v>8467</v>
      </c>
      <c r="D982" s="1" t="s">
        <v>8468</v>
      </c>
      <c r="E982" s="2">
        <v>52963</v>
      </c>
      <c r="F982" s="2">
        <v>53052</v>
      </c>
      <c r="G982" s="1" t="s">
        <v>12448</v>
      </c>
      <c r="H982" s="1">
        <f>+Temporalidad[[#This Row],[ID]]</f>
        <v>971</v>
      </c>
    </row>
    <row r="983" spans="1:8" hidden="1" x14ac:dyDescent="0.25">
      <c r="A983">
        <v>972</v>
      </c>
      <c r="B983" t="s">
        <v>8524</v>
      </c>
      <c r="C983" s="1" t="s">
        <v>8467</v>
      </c>
      <c r="D983" s="1" t="s">
        <v>8468</v>
      </c>
      <c r="E983" s="2">
        <v>53328</v>
      </c>
      <c r="F983" s="2">
        <v>53417</v>
      </c>
      <c r="G983" s="1" t="s">
        <v>12449</v>
      </c>
      <c r="H983" s="1">
        <f>+Temporalidad[[#This Row],[ID]]</f>
        <v>972</v>
      </c>
    </row>
    <row r="984" spans="1:8" hidden="1" x14ac:dyDescent="0.25">
      <c r="A984">
        <v>973</v>
      </c>
      <c r="B984" t="s">
        <v>8525</v>
      </c>
      <c r="C984" s="1" t="s">
        <v>8467</v>
      </c>
      <c r="D984" s="1" t="s">
        <v>8468</v>
      </c>
      <c r="E984" s="2">
        <v>53693</v>
      </c>
      <c r="F984" s="2">
        <v>53782</v>
      </c>
      <c r="G984" s="1" t="s">
        <v>12450</v>
      </c>
      <c r="H984" s="1">
        <f>+Temporalidad[[#This Row],[ID]]</f>
        <v>973</v>
      </c>
    </row>
    <row r="985" spans="1:8" hidden="1" x14ac:dyDescent="0.25">
      <c r="A985">
        <v>974</v>
      </c>
      <c r="B985" t="s">
        <v>8526</v>
      </c>
      <c r="C985" s="1" t="s">
        <v>8467</v>
      </c>
      <c r="D985" s="1" t="s">
        <v>8468</v>
      </c>
      <c r="E985" s="2">
        <v>54058</v>
      </c>
      <c r="F985" s="2">
        <v>54148</v>
      </c>
      <c r="G985" s="1" t="s">
        <v>12451</v>
      </c>
      <c r="H985" s="1">
        <f>+Temporalidad[[#This Row],[ID]]</f>
        <v>974</v>
      </c>
    </row>
    <row r="986" spans="1:8" hidden="1" x14ac:dyDescent="0.25">
      <c r="A986">
        <v>975</v>
      </c>
      <c r="B986" t="s">
        <v>8527</v>
      </c>
      <c r="C986" s="1" t="s">
        <v>8467</v>
      </c>
      <c r="D986" s="1" t="s">
        <v>8468</v>
      </c>
      <c r="E986" s="2">
        <v>54424</v>
      </c>
      <c r="F986" s="2">
        <v>54513</v>
      </c>
      <c r="G986" s="1" t="s">
        <v>12452</v>
      </c>
      <c r="H986" s="1">
        <f>+Temporalidad[[#This Row],[ID]]</f>
        <v>975</v>
      </c>
    </row>
    <row r="987" spans="1:8" hidden="1" x14ac:dyDescent="0.25">
      <c r="A987">
        <v>976</v>
      </c>
      <c r="B987" t="s">
        <v>8528</v>
      </c>
      <c r="C987" s="1" t="s">
        <v>8467</v>
      </c>
      <c r="D987" s="1" t="s">
        <v>8468</v>
      </c>
      <c r="E987" s="2">
        <v>54789</v>
      </c>
      <c r="F987" s="2">
        <v>54878</v>
      </c>
      <c r="G987" s="1" t="s">
        <v>12453</v>
      </c>
      <c r="H987" s="1">
        <f>+Temporalidad[[#This Row],[ID]]</f>
        <v>976</v>
      </c>
    </row>
    <row r="988" spans="1:8" hidden="1" x14ac:dyDescent="0.25">
      <c r="A988">
        <v>977</v>
      </c>
      <c r="B988" t="s">
        <v>8529</v>
      </c>
      <c r="C988" s="1" t="s">
        <v>8467</v>
      </c>
      <c r="D988" s="1" t="s">
        <v>8468</v>
      </c>
      <c r="E988" s="2">
        <v>32964</v>
      </c>
      <c r="F988" s="2">
        <v>33054</v>
      </c>
      <c r="G988" s="1" t="s">
        <v>12454</v>
      </c>
      <c r="H988" s="1">
        <f>+Temporalidad[[#This Row],[ID]]</f>
        <v>977</v>
      </c>
    </row>
    <row r="989" spans="1:8" hidden="1" x14ac:dyDescent="0.25">
      <c r="A989">
        <v>978</v>
      </c>
      <c r="B989" t="s">
        <v>8530</v>
      </c>
      <c r="C989" s="1" t="s">
        <v>8467</v>
      </c>
      <c r="D989" s="1" t="s">
        <v>8468</v>
      </c>
      <c r="E989" s="2">
        <v>33329</v>
      </c>
      <c r="F989" s="2">
        <v>33419</v>
      </c>
      <c r="G989" s="1" t="s">
        <v>12455</v>
      </c>
      <c r="H989" s="1">
        <f>+Temporalidad[[#This Row],[ID]]</f>
        <v>978</v>
      </c>
    </row>
    <row r="990" spans="1:8" hidden="1" x14ac:dyDescent="0.25">
      <c r="A990">
        <v>979</v>
      </c>
      <c r="B990" t="s">
        <v>8531</v>
      </c>
      <c r="C990" s="1" t="s">
        <v>8467</v>
      </c>
      <c r="D990" s="1" t="s">
        <v>8468</v>
      </c>
      <c r="E990" s="2">
        <v>33695</v>
      </c>
      <c r="F990" s="2">
        <v>33785</v>
      </c>
      <c r="G990" s="1" t="s">
        <v>12456</v>
      </c>
      <c r="H990" s="1">
        <f>+Temporalidad[[#This Row],[ID]]</f>
        <v>979</v>
      </c>
    </row>
    <row r="991" spans="1:8" hidden="1" x14ac:dyDescent="0.25">
      <c r="A991">
        <v>980</v>
      </c>
      <c r="B991" t="s">
        <v>8532</v>
      </c>
      <c r="C991" s="1" t="s">
        <v>8467</v>
      </c>
      <c r="D991" s="1" t="s">
        <v>8468</v>
      </c>
      <c r="E991" s="2">
        <v>34060</v>
      </c>
      <c r="F991" s="2">
        <v>34150</v>
      </c>
      <c r="G991" s="1" t="s">
        <v>12457</v>
      </c>
      <c r="H991" s="1">
        <f>+Temporalidad[[#This Row],[ID]]</f>
        <v>980</v>
      </c>
    </row>
    <row r="992" spans="1:8" hidden="1" x14ac:dyDescent="0.25">
      <c r="A992">
        <v>981</v>
      </c>
      <c r="B992" t="s">
        <v>8533</v>
      </c>
      <c r="C992" s="1" t="s">
        <v>8467</v>
      </c>
      <c r="D992" s="1" t="s">
        <v>8468</v>
      </c>
      <c r="E992" s="2">
        <v>34425</v>
      </c>
      <c r="F992" s="2">
        <v>34515</v>
      </c>
      <c r="G992" s="1" t="s">
        <v>12458</v>
      </c>
      <c r="H992" s="1">
        <f>+Temporalidad[[#This Row],[ID]]</f>
        <v>981</v>
      </c>
    </row>
    <row r="993" spans="1:8" hidden="1" x14ac:dyDescent="0.25">
      <c r="A993">
        <v>982</v>
      </c>
      <c r="B993" t="s">
        <v>8534</v>
      </c>
      <c r="C993" s="1" t="s">
        <v>8467</v>
      </c>
      <c r="D993" s="1" t="s">
        <v>8468</v>
      </c>
      <c r="E993" s="2">
        <v>34790</v>
      </c>
      <c r="F993" s="2">
        <v>34880</v>
      </c>
      <c r="G993" s="1" t="s">
        <v>12459</v>
      </c>
      <c r="H993" s="1">
        <f>+Temporalidad[[#This Row],[ID]]</f>
        <v>982</v>
      </c>
    </row>
    <row r="994" spans="1:8" hidden="1" x14ac:dyDescent="0.25">
      <c r="A994">
        <v>983</v>
      </c>
      <c r="B994" t="s">
        <v>8535</v>
      </c>
      <c r="C994" s="1" t="s">
        <v>8467</v>
      </c>
      <c r="D994" s="1" t="s">
        <v>8468</v>
      </c>
      <c r="E994" s="2">
        <v>35156</v>
      </c>
      <c r="F994" s="2">
        <v>35246</v>
      </c>
      <c r="G994" s="1" t="s">
        <v>12460</v>
      </c>
      <c r="H994" s="1">
        <f>+Temporalidad[[#This Row],[ID]]</f>
        <v>983</v>
      </c>
    </row>
    <row r="995" spans="1:8" hidden="1" x14ac:dyDescent="0.25">
      <c r="A995">
        <v>984</v>
      </c>
      <c r="B995" t="s">
        <v>8536</v>
      </c>
      <c r="C995" s="1" t="s">
        <v>8467</v>
      </c>
      <c r="D995" s="1" t="s">
        <v>8468</v>
      </c>
      <c r="E995" s="2">
        <v>35521</v>
      </c>
      <c r="F995" s="2">
        <v>35611</v>
      </c>
      <c r="G995" s="1" t="s">
        <v>12461</v>
      </c>
      <c r="H995" s="1">
        <f>+Temporalidad[[#This Row],[ID]]</f>
        <v>984</v>
      </c>
    </row>
    <row r="996" spans="1:8" hidden="1" x14ac:dyDescent="0.25">
      <c r="A996">
        <v>985</v>
      </c>
      <c r="B996" t="s">
        <v>8537</v>
      </c>
      <c r="C996" s="1" t="s">
        <v>8467</v>
      </c>
      <c r="D996" s="1" t="s">
        <v>8468</v>
      </c>
      <c r="E996" s="2">
        <v>35886</v>
      </c>
      <c r="F996" s="2">
        <v>35976</v>
      </c>
      <c r="G996" s="1" t="s">
        <v>12462</v>
      </c>
      <c r="H996" s="1">
        <f>+Temporalidad[[#This Row],[ID]]</f>
        <v>985</v>
      </c>
    </row>
    <row r="997" spans="1:8" hidden="1" x14ac:dyDescent="0.25">
      <c r="A997">
        <v>986</v>
      </c>
      <c r="B997" t="s">
        <v>8538</v>
      </c>
      <c r="C997" s="1" t="s">
        <v>8467</v>
      </c>
      <c r="D997" s="1" t="s">
        <v>8468</v>
      </c>
      <c r="E997" s="2">
        <v>36251</v>
      </c>
      <c r="F997" s="2">
        <v>36341</v>
      </c>
      <c r="G997" s="1" t="s">
        <v>12463</v>
      </c>
      <c r="H997" s="1">
        <f>+Temporalidad[[#This Row],[ID]]</f>
        <v>986</v>
      </c>
    </row>
    <row r="998" spans="1:8" hidden="1" x14ac:dyDescent="0.25">
      <c r="A998">
        <v>987</v>
      </c>
      <c r="B998" t="s">
        <v>8539</v>
      </c>
      <c r="C998" s="1" t="s">
        <v>8467</v>
      </c>
      <c r="D998" s="1" t="s">
        <v>8468</v>
      </c>
      <c r="E998" s="2">
        <v>36617</v>
      </c>
      <c r="F998" s="2">
        <v>36707</v>
      </c>
      <c r="G998" s="1" t="s">
        <v>12464</v>
      </c>
      <c r="H998" s="1">
        <f>+Temporalidad[[#This Row],[ID]]</f>
        <v>987</v>
      </c>
    </row>
    <row r="999" spans="1:8" hidden="1" x14ac:dyDescent="0.25">
      <c r="A999">
        <v>988</v>
      </c>
      <c r="B999" t="s">
        <v>8540</v>
      </c>
      <c r="C999" s="1" t="s">
        <v>8467</v>
      </c>
      <c r="D999" s="1" t="s">
        <v>8468</v>
      </c>
      <c r="E999" s="2">
        <v>36982</v>
      </c>
      <c r="F999" s="2">
        <v>37072</v>
      </c>
      <c r="G999" s="1" t="s">
        <v>12465</v>
      </c>
      <c r="H999" s="1">
        <f>+Temporalidad[[#This Row],[ID]]</f>
        <v>988</v>
      </c>
    </row>
    <row r="1000" spans="1:8" hidden="1" x14ac:dyDescent="0.25">
      <c r="A1000">
        <v>989</v>
      </c>
      <c r="B1000" t="s">
        <v>8541</v>
      </c>
      <c r="C1000" s="1" t="s">
        <v>8467</v>
      </c>
      <c r="D1000" s="1" t="s">
        <v>8468</v>
      </c>
      <c r="E1000" s="2">
        <v>37347</v>
      </c>
      <c r="F1000" s="2">
        <v>37437</v>
      </c>
      <c r="G1000" s="1" t="s">
        <v>12466</v>
      </c>
      <c r="H1000" s="1">
        <f>+Temporalidad[[#This Row],[ID]]</f>
        <v>989</v>
      </c>
    </row>
    <row r="1001" spans="1:8" hidden="1" x14ac:dyDescent="0.25">
      <c r="A1001">
        <v>990</v>
      </c>
      <c r="B1001" t="s">
        <v>8542</v>
      </c>
      <c r="C1001" s="1" t="s">
        <v>8467</v>
      </c>
      <c r="D1001" s="1" t="s">
        <v>8468</v>
      </c>
      <c r="E1001" s="2">
        <v>37712</v>
      </c>
      <c r="F1001" s="2">
        <v>37802</v>
      </c>
      <c r="G1001" s="1" t="s">
        <v>12467</v>
      </c>
      <c r="H1001" s="1">
        <f>+Temporalidad[[#This Row],[ID]]</f>
        <v>990</v>
      </c>
    </row>
    <row r="1002" spans="1:8" hidden="1" x14ac:dyDescent="0.25">
      <c r="A1002">
        <v>991</v>
      </c>
      <c r="B1002" t="s">
        <v>8543</v>
      </c>
      <c r="C1002" s="1" t="s">
        <v>8467</v>
      </c>
      <c r="D1002" s="1" t="s">
        <v>8468</v>
      </c>
      <c r="E1002" s="2">
        <v>38078</v>
      </c>
      <c r="F1002" s="2">
        <v>38168</v>
      </c>
      <c r="G1002" s="1" t="s">
        <v>12468</v>
      </c>
      <c r="H1002" s="1">
        <f>+Temporalidad[[#This Row],[ID]]</f>
        <v>991</v>
      </c>
    </row>
    <row r="1003" spans="1:8" hidden="1" x14ac:dyDescent="0.25">
      <c r="A1003">
        <v>992</v>
      </c>
      <c r="B1003" t="s">
        <v>8544</v>
      </c>
      <c r="C1003" s="1" t="s">
        <v>8467</v>
      </c>
      <c r="D1003" s="1" t="s">
        <v>8468</v>
      </c>
      <c r="E1003" s="2">
        <v>38443</v>
      </c>
      <c r="F1003" s="2">
        <v>38533</v>
      </c>
      <c r="G1003" s="1" t="s">
        <v>12469</v>
      </c>
      <c r="H1003" s="1">
        <f>+Temporalidad[[#This Row],[ID]]</f>
        <v>992</v>
      </c>
    </row>
    <row r="1004" spans="1:8" hidden="1" x14ac:dyDescent="0.25">
      <c r="A1004">
        <v>993</v>
      </c>
      <c r="B1004" t="s">
        <v>8545</v>
      </c>
      <c r="C1004" s="1" t="s">
        <v>8467</v>
      </c>
      <c r="D1004" s="1" t="s">
        <v>8468</v>
      </c>
      <c r="E1004" s="2">
        <v>38808</v>
      </c>
      <c r="F1004" s="2">
        <v>38898</v>
      </c>
      <c r="G1004" s="1" t="s">
        <v>12470</v>
      </c>
      <c r="H1004" s="1">
        <f>+Temporalidad[[#This Row],[ID]]</f>
        <v>993</v>
      </c>
    </row>
    <row r="1005" spans="1:8" hidden="1" x14ac:dyDescent="0.25">
      <c r="A1005">
        <v>994</v>
      </c>
      <c r="B1005" t="s">
        <v>8546</v>
      </c>
      <c r="C1005" s="1" t="s">
        <v>8467</v>
      </c>
      <c r="D1005" s="1" t="s">
        <v>8468</v>
      </c>
      <c r="E1005" s="2">
        <v>39173</v>
      </c>
      <c r="F1005" s="2">
        <v>39263</v>
      </c>
      <c r="G1005" s="1" t="s">
        <v>12471</v>
      </c>
      <c r="H1005" s="1">
        <f>+Temporalidad[[#This Row],[ID]]</f>
        <v>994</v>
      </c>
    </row>
    <row r="1006" spans="1:8" hidden="1" x14ac:dyDescent="0.25">
      <c r="A1006">
        <v>995</v>
      </c>
      <c r="B1006" t="s">
        <v>8547</v>
      </c>
      <c r="C1006" s="1" t="s">
        <v>8467</v>
      </c>
      <c r="D1006" s="1" t="s">
        <v>8468</v>
      </c>
      <c r="E1006" s="2">
        <v>39539</v>
      </c>
      <c r="F1006" s="2">
        <v>39629</v>
      </c>
      <c r="G1006" s="1" t="s">
        <v>12472</v>
      </c>
      <c r="H1006" s="1">
        <f>+Temporalidad[[#This Row],[ID]]</f>
        <v>995</v>
      </c>
    </row>
    <row r="1007" spans="1:8" hidden="1" x14ac:dyDescent="0.25">
      <c r="A1007">
        <v>996</v>
      </c>
      <c r="B1007" t="s">
        <v>8548</v>
      </c>
      <c r="C1007" s="1" t="s">
        <v>8467</v>
      </c>
      <c r="D1007" s="1" t="s">
        <v>8468</v>
      </c>
      <c r="E1007" s="2">
        <v>39904</v>
      </c>
      <c r="F1007" s="2">
        <v>39994</v>
      </c>
      <c r="G1007" s="1" t="s">
        <v>12473</v>
      </c>
      <c r="H1007" s="1">
        <f>+Temporalidad[[#This Row],[ID]]</f>
        <v>996</v>
      </c>
    </row>
    <row r="1008" spans="1:8" hidden="1" x14ac:dyDescent="0.25">
      <c r="A1008">
        <v>997</v>
      </c>
      <c r="B1008" t="s">
        <v>8549</v>
      </c>
      <c r="C1008" s="1" t="s">
        <v>8467</v>
      </c>
      <c r="D1008" s="1" t="s">
        <v>8468</v>
      </c>
      <c r="E1008" s="2">
        <v>40269</v>
      </c>
      <c r="F1008" s="2">
        <v>40359</v>
      </c>
      <c r="G1008" s="1" t="s">
        <v>12474</v>
      </c>
      <c r="H1008" s="1">
        <f>+Temporalidad[[#This Row],[ID]]</f>
        <v>997</v>
      </c>
    </row>
    <row r="1009" spans="1:8" hidden="1" x14ac:dyDescent="0.25">
      <c r="A1009">
        <v>998</v>
      </c>
      <c r="B1009" t="s">
        <v>8550</v>
      </c>
      <c r="C1009" s="1" t="s">
        <v>8467</v>
      </c>
      <c r="D1009" s="1" t="s">
        <v>8468</v>
      </c>
      <c r="E1009" s="2">
        <v>40634</v>
      </c>
      <c r="F1009" s="2">
        <v>40724</v>
      </c>
      <c r="G1009" s="1" t="s">
        <v>12475</v>
      </c>
      <c r="H1009" s="1">
        <f>+Temporalidad[[#This Row],[ID]]</f>
        <v>998</v>
      </c>
    </row>
    <row r="1010" spans="1:8" hidden="1" x14ac:dyDescent="0.25">
      <c r="A1010">
        <v>999</v>
      </c>
      <c r="B1010" t="s">
        <v>8551</v>
      </c>
      <c r="C1010" s="1" t="s">
        <v>8467</v>
      </c>
      <c r="D1010" s="1" t="s">
        <v>8468</v>
      </c>
      <c r="E1010" s="2">
        <v>41000</v>
      </c>
      <c r="F1010" s="2">
        <v>41090</v>
      </c>
      <c r="G1010" s="1" t="s">
        <v>12476</v>
      </c>
      <c r="H1010" s="1">
        <f>+Temporalidad[[#This Row],[ID]]</f>
        <v>999</v>
      </c>
    </row>
    <row r="1011" spans="1:8" hidden="1" x14ac:dyDescent="0.25">
      <c r="A1011">
        <v>1000</v>
      </c>
      <c r="B1011" t="s">
        <v>8552</v>
      </c>
      <c r="C1011" s="1" t="s">
        <v>8467</v>
      </c>
      <c r="D1011" s="1" t="s">
        <v>8468</v>
      </c>
      <c r="E1011" s="2">
        <v>41365</v>
      </c>
      <c r="F1011" s="2">
        <v>41455</v>
      </c>
      <c r="G1011" s="1" t="s">
        <v>12477</v>
      </c>
      <c r="H1011" s="1">
        <f>+Temporalidad[[#This Row],[ID]]</f>
        <v>1000</v>
      </c>
    </row>
    <row r="1012" spans="1:8" hidden="1" x14ac:dyDescent="0.25">
      <c r="A1012">
        <v>1001</v>
      </c>
      <c r="B1012" t="s">
        <v>8553</v>
      </c>
      <c r="C1012" s="1" t="s">
        <v>8467</v>
      </c>
      <c r="D1012" s="1" t="s">
        <v>8468</v>
      </c>
      <c r="E1012" s="2">
        <v>41730</v>
      </c>
      <c r="F1012" s="2">
        <v>41820</v>
      </c>
      <c r="G1012" s="1" t="s">
        <v>12478</v>
      </c>
      <c r="H1012" s="1">
        <f>+Temporalidad[[#This Row],[ID]]</f>
        <v>1001</v>
      </c>
    </row>
    <row r="1013" spans="1:8" hidden="1" x14ac:dyDescent="0.25">
      <c r="A1013">
        <v>1002</v>
      </c>
      <c r="B1013" t="s">
        <v>8554</v>
      </c>
      <c r="C1013" s="1" t="s">
        <v>8467</v>
      </c>
      <c r="D1013" s="1" t="s">
        <v>8468</v>
      </c>
      <c r="E1013" s="2">
        <v>42095</v>
      </c>
      <c r="F1013" s="2">
        <v>42185</v>
      </c>
      <c r="G1013" s="1" t="s">
        <v>12479</v>
      </c>
      <c r="H1013" s="1">
        <f>+Temporalidad[[#This Row],[ID]]</f>
        <v>1002</v>
      </c>
    </row>
    <row r="1014" spans="1:8" hidden="1" x14ac:dyDescent="0.25">
      <c r="A1014">
        <v>1003</v>
      </c>
      <c r="B1014" t="s">
        <v>8555</v>
      </c>
      <c r="C1014" s="1" t="s">
        <v>8467</v>
      </c>
      <c r="D1014" s="1" t="s">
        <v>8468</v>
      </c>
      <c r="E1014" s="2">
        <v>42461</v>
      </c>
      <c r="F1014" s="2">
        <v>42551</v>
      </c>
      <c r="G1014" s="1" t="s">
        <v>12480</v>
      </c>
      <c r="H1014" s="1">
        <f>+Temporalidad[[#This Row],[ID]]</f>
        <v>1003</v>
      </c>
    </row>
    <row r="1015" spans="1:8" hidden="1" x14ac:dyDescent="0.25">
      <c r="A1015">
        <v>1004</v>
      </c>
      <c r="B1015" t="s">
        <v>8556</v>
      </c>
      <c r="C1015" s="1" t="s">
        <v>8467</v>
      </c>
      <c r="D1015" s="1" t="s">
        <v>8468</v>
      </c>
      <c r="E1015" s="2">
        <v>42826</v>
      </c>
      <c r="F1015" s="2">
        <v>42916</v>
      </c>
      <c r="G1015" s="1" t="s">
        <v>12481</v>
      </c>
      <c r="H1015" s="1">
        <f>+Temporalidad[[#This Row],[ID]]</f>
        <v>1004</v>
      </c>
    </row>
    <row r="1016" spans="1:8" hidden="1" x14ac:dyDescent="0.25">
      <c r="A1016">
        <v>1005</v>
      </c>
      <c r="B1016" t="s">
        <v>8557</v>
      </c>
      <c r="C1016" s="1" t="s">
        <v>8467</v>
      </c>
      <c r="D1016" s="1" t="s">
        <v>8468</v>
      </c>
      <c r="E1016" s="2">
        <v>43191</v>
      </c>
      <c r="F1016" s="2">
        <v>43281</v>
      </c>
      <c r="G1016" s="1" t="s">
        <v>12482</v>
      </c>
      <c r="H1016" s="1">
        <f>+Temporalidad[[#This Row],[ID]]</f>
        <v>1005</v>
      </c>
    </row>
    <row r="1017" spans="1:8" hidden="1" x14ac:dyDescent="0.25">
      <c r="A1017">
        <v>1006</v>
      </c>
      <c r="B1017" t="s">
        <v>8558</v>
      </c>
      <c r="C1017" s="1" t="s">
        <v>8467</v>
      </c>
      <c r="D1017" s="1" t="s">
        <v>8468</v>
      </c>
      <c r="E1017" s="2">
        <v>43556</v>
      </c>
      <c r="F1017" s="2">
        <v>43646</v>
      </c>
      <c r="G1017" s="1" t="s">
        <v>12483</v>
      </c>
      <c r="H1017" s="1">
        <f>+Temporalidad[[#This Row],[ID]]</f>
        <v>1006</v>
      </c>
    </row>
    <row r="1018" spans="1:8" hidden="1" x14ac:dyDescent="0.25">
      <c r="A1018">
        <v>1007</v>
      </c>
      <c r="B1018" t="s">
        <v>8559</v>
      </c>
      <c r="C1018" s="1" t="s">
        <v>8467</v>
      </c>
      <c r="D1018" s="1" t="s">
        <v>8468</v>
      </c>
      <c r="E1018" s="2">
        <v>43922</v>
      </c>
      <c r="F1018" s="2">
        <v>44012</v>
      </c>
      <c r="G1018" s="1" t="s">
        <v>12484</v>
      </c>
      <c r="H1018" s="1">
        <f>+Temporalidad[[#This Row],[ID]]</f>
        <v>1007</v>
      </c>
    </row>
    <row r="1019" spans="1:8" hidden="1" x14ac:dyDescent="0.25">
      <c r="A1019">
        <v>1008</v>
      </c>
      <c r="B1019" t="s">
        <v>8560</v>
      </c>
      <c r="C1019" s="1" t="s">
        <v>8467</v>
      </c>
      <c r="D1019" s="1" t="s">
        <v>8468</v>
      </c>
      <c r="E1019" s="2">
        <v>44287</v>
      </c>
      <c r="F1019" s="2">
        <v>44377</v>
      </c>
      <c r="G1019" s="1" t="s">
        <v>12485</v>
      </c>
      <c r="H1019" s="1">
        <f>+Temporalidad[[#This Row],[ID]]</f>
        <v>1008</v>
      </c>
    </row>
    <row r="1020" spans="1:8" hidden="1" x14ac:dyDescent="0.25">
      <c r="A1020">
        <v>1009</v>
      </c>
      <c r="B1020" t="s">
        <v>8561</v>
      </c>
      <c r="C1020" s="1" t="s">
        <v>8467</v>
      </c>
      <c r="D1020" s="1" t="s">
        <v>8468</v>
      </c>
      <c r="E1020" s="2">
        <v>44652</v>
      </c>
      <c r="F1020" s="2">
        <v>44742</v>
      </c>
      <c r="G1020" s="1" t="s">
        <v>12486</v>
      </c>
      <c r="H1020" s="1">
        <f>+Temporalidad[[#This Row],[ID]]</f>
        <v>1009</v>
      </c>
    </row>
    <row r="1021" spans="1:8" hidden="1" x14ac:dyDescent="0.25">
      <c r="A1021">
        <v>1010</v>
      </c>
      <c r="B1021" t="s">
        <v>8562</v>
      </c>
      <c r="C1021" s="1" t="s">
        <v>8467</v>
      </c>
      <c r="D1021" s="1" t="s">
        <v>8468</v>
      </c>
      <c r="E1021" s="2">
        <v>45017</v>
      </c>
      <c r="F1021" s="2">
        <v>45107</v>
      </c>
      <c r="G1021" s="1" t="s">
        <v>12487</v>
      </c>
      <c r="H1021" s="1">
        <f>+Temporalidad[[#This Row],[ID]]</f>
        <v>1010</v>
      </c>
    </row>
    <row r="1022" spans="1:8" hidden="1" x14ac:dyDescent="0.25">
      <c r="A1022">
        <v>1011</v>
      </c>
      <c r="B1022" t="s">
        <v>8563</v>
      </c>
      <c r="C1022" s="1" t="s">
        <v>8467</v>
      </c>
      <c r="D1022" s="1" t="s">
        <v>8468</v>
      </c>
      <c r="E1022" s="2">
        <v>45383</v>
      </c>
      <c r="F1022" s="2">
        <v>45473</v>
      </c>
      <c r="G1022" s="1" t="s">
        <v>12488</v>
      </c>
      <c r="H1022" s="1">
        <f>+Temporalidad[[#This Row],[ID]]</f>
        <v>1011</v>
      </c>
    </row>
    <row r="1023" spans="1:8" hidden="1" x14ac:dyDescent="0.25">
      <c r="A1023">
        <v>1012</v>
      </c>
      <c r="B1023" t="s">
        <v>8564</v>
      </c>
      <c r="C1023" s="1" t="s">
        <v>8467</v>
      </c>
      <c r="D1023" s="1" t="s">
        <v>8468</v>
      </c>
      <c r="E1023" s="2">
        <v>45748</v>
      </c>
      <c r="F1023" s="2">
        <v>45838</v>
      </c>
      <c r="G1023" s="1" t="s">
        <v>12489</v>
      </c>
      <c r="H1023" s="1">
        <f>+Temporalidad[[#This Row],[ID]]</f>
        <v>1012</v>
      </c>
    </row>
    <row r="1024" spans="1:8" hidden="1" x14ac:dyDescent="0.25">
      <c r="A1024">
        <v>1013</v>
      </c>
      <c r="B1024" t="s">
        <v>8565</v>
      </c>
      <c r="C1024" s="1" t="s">
        <v>8467</v>
      </c>
      <c r="D1024" s="1" t="s">
        <v>8468</v>
      </c>
      <c r="E1024" s="2">
        <v>46113</v>
      </c>
      <c r="F1024" s="2">
        <v>46203</v>
      </c>
      <c r="G1024" s="1" t="s">
        <v>12490</v>
      </c>
      <c r="H1024" s="1">
        <f>+Temporalidad[[#This Row],[ID]]</f>
        <v>1013</v>
      </c>
    </row>
    <row r="1025" spans="1:8" hidden="1" x14ac:dyDescent="0.25">
      <c r="A1025">
        <v>1014</v>
      </c>
      <c r="B1025" t="s">
        <v>8566</v>
      </c>
      <c r="C1025" s="1" t="s">
        <v>8467</v>
      </c>
      <c r="D1025" s="1" t="s">
        <v>8468</v>
      </c>
      <c r="E1025" s="2">
        <v>46478</v>
      </c>
      <c r="F1025" s="2">
        <v>46568</v>
      </c>
      <c r="G1025" s="1" t="s">
        <v>12491</v>
      </c>
      <c r="H1025" s="1">
        <f>+Temporalidad[[#This Row],[ID]]</f>
        <v>1014</v>
      </c>
    </row>
    <row r="1026" spans="1:8" hidden="1" x14ac:dyDescent="0.25">
      <c r="A1026">
        <v>1015</v>
      </c>
      <c r="B1026" t="s">
        <v>8567</v>
      </c>
      <c r="C1026" s="1" t="s">
        <v>8467</v>
      </c>
      <c r="D1026" s="1" t="s">
        <v>8468</v>
      </c>
      <c r="E1026" s="2">
        <v>46844</v>
      </c>
      <c r="F1026" s="2">
        <v>46934</v>
      </c>
      <c r="G1026" s="1" t="s">
        <v>12492</v>
      </c>
      <c r="H1026" s="1">
        <f>+Temporalidad[[#This Row],[ID]]</f>
        <v>1015</v>
      </c>
    </row>
    <row r="1027" spans="1:8" hidden="1" x14ac:dyDescent="0.25">
      <c r="A1027">
        <v>1016</v>
      </c>
      <c r="B1027" t="s">
        <v>8568</v>
      </c>
      <c r="C1027" s="1" t="s">
        <v>8467</v>
      </c>
      <c r="D1027" s="1" t="s">
        <v>8468</v>
      </c>
      <c r="E1027" s="2">
        <v>47209</v>
      </c>
      <c r="F1027" s="2">
        <v>47299</v>
      </c>
      <c r="G1027" s="1" t="s">
        <v>12493</v>
      </c>
      <c r="H1027" s="1">
        <f>+Temporalidad[[#This Row],[ID]]</f>
        <v>1016</v>
      </c>
    </row>
    <row r="1028" spans="1:8" hidden="1" x14ac:dyDescent="0.25">
      <c r="A1028">
        <v>1017</v>
      </c>
      <c r="B1028" t="s">
        <v>8569</v>
      </c>
      <c r="C1028" s="1" t="s">
        <v>8467</v>
      </c>
      <c r="D1028" s="1" t="s">
        <v>8468</v>
      </c>
      <c r="E1028" s="2">
        <v>47574</v>
      </c>
      <c r="F1028" s="2">
        <v>47664</v>
      </c>
      <c r="G1028" s="1" t="s">
        <v>12494</v>
      </c>
      <c r="H1028" s="1">
        <f>+Temporalidad[[#This Row],[ID]]</f>
        <v>1017</v>
      </c>
    </row>
    <row r="1029" spans="1:8" hidden="1" x14ac:dyDescent="0.25">
      <c r="A1029">
        <v>1018</v>
      </c>
      <c r="B1029" t="s">
        <v>8570</v>
      </c>
      <c r="C1029" s="1" t="s">
        <v>8467</v>
      </c>
      <c r="D1029" s="1" t="s">
        <v>8468</v>
      </c>
      <c r="E1029" s="2">
        <v>47939</v>
      </c>
      <c r="F1029" s="2">
        <v>48029</v>
      </c>
      <c r="G1029" s="1" t="s">
        <v>12495</v>
      </c>
      <c r="H1029" s="1">
        <f>+Temporalidad[[#This Row],[ID]]</f>
        <v>1018</v>
      </c>
    </row>
    <row r="1030" spans="1:8" hidden="1" x14ac:dyDescent="0.25">
      <c r="A1030">
        <v>1019</v>
      </c>
      <c r="B1030" t="s">
        <v>8571</v>
      </c>
      <c r="C1030" s="1" t="s">
        <v>8467</v>
      </c>
      <c r="D1030" s="1" t="s">
        <v>8468</v>
      </c>
      <c r="E1030" s="2">
        <v>48305</v>
      </c>
      <c r="F1030" s="2">
        <v>48395</v>
      </c>
      <c r="G1030" s="1" t="s">
        <v>12496</v>
      </c>
      <c r="H1030" s="1">
        <f>+Temporalidad[[#This Row],[ID]]</f>
        <v>1019</v>
      </c>
    </row>
    <row r="1031" spans="1:8" hidden="1" x14ac:dyDescent="0.25">
      <c r="A1031">
        <v>1020</v>
      </c>
      <c r="B1031" t="s">
        <v>8572</v>
      </c>
      <c r="C1031" s="1" t="s">
        <v>8467</v>
      </c>
      <c r="D1031" s="1" t="s">
        <v>8468</v>
      </c>
      <c r="E1031" s="2">
        <v>48670</v>
      </c>
      <c r="F1031" s="2">
        <v>48760</v>
      </c>
      <c r="G1031" s="1" t="s">
        <v>12497</v>
      </c>
      <c r="H1031" s="1">
        <f>+Temporalidad[[#This Row],[ID]]</f>
        <v>1020</v>
      </c>
    </row>
    <row r="1032" spans="1:8" hidden="1" x14ac:dyDescent="0.25">
      <c r="A1032">
        <v>1021</v>
      </c>
      <c r="B1032" t="s">
        <v>8573</v>
      </c>
      <c r="C1032" s="1" t="s">
        <v>8467</v>
      </c>
      <c r="D1032" s="1" t="s">
        <v>8468</v>
      </c>
      <c r="E1032" s="2">
        <v>49035</v>
      </c>
      <c r="F1032" s="2">
        <v>49125</v>
      </c>
      <c r="G1032" s="1" t="s">
        <v>12498</v>
      </c>
      <c r="H1032" s="1">
        <f>+Temporalidad[[#This Row],[ID]]</f>
        <v>1021</v>
      </c>
    </row>
    <row r="1033" spans="1:8" hidden="1" x14ac:dyDescent="0.25">
      <c r="A1033">
        <v>1022</v>
      </c>
      <c r="B1033" t="s">
        <v>8574</v>
      </c>
      <c r="C1033" s="1" t="s">
        <v>8467</v>
      </c>
      <c r="D1033" s="1" t="s">
        <v>8468</v>
      </c>
      <c r="E1033" s="2">
        <v>49400</v>
      </c>
      <c r="F1033" s="2">
        <v>49490</v>
      </c>
      <c r="G1033" s="1" t="s">
        <v>12499</v>
      </c>
      <c r="H1033" s="1">
        <f>+Temporalidad[[#This Row],[ID]]</f>
        <v>1022</v>
      </c>
    </row>
    <row r="1034" spans="1:8" hidden="1" x14ac:dyDescent="0.25">
      <c r="A1034">
        <v>1023</v>
      </c>
      <c r="B1034" t="s">
        <v>8575</v>
      </c>
      <c r="C1034" s="1" t="s">
        <v>8467</v>
      </c>
      <c r="D1034" s="1" t="s">
        <v>8468</v>
      </c>
      <c r="E1034" s="2">
        <v>49766</v>
      </c>
      <c r="F1034" s="2">
        <v>49856</v>
      </c>
      <c r="G1034" s="1" t="s">
        <v>12500</v>
      </c>
      <c r="H1034" s="1">
        <f>+Temporalidad[[#This Row],[ID]]</f>
        <v>1023</v>
      </c>
    </row>
    <row r="1035" spans="1:8" hidden="1" x14ac:dyDescent="0.25">
      <c r="A1035">
        <v>1024</v>
      </c>
      <c r="B1035" t="s">
        <v>8576</v>
      </c>
      <c r="C1035" s="1" t="s">
        <v>8467</v>
      </c>
      <c r="D1035" s="1" t="s">
        <v>8468</v>
      </c>
      <c r="E1035" s="2">
        <v>50131</v>
      </c>
      <c r="F1035" s="2">
        <v>50221</v>
      </c>
      <c r="G1035" s="1" t="s">
        <v>12501</v>
      </c>
      <c r="H1035" s="1">
        <f>+Temporalidad[[#This Row],[ID]]</f>
        <v>1024</v>
      </c>
    </row>
    <row r="1036" spans="1:8" hidden="1" x14ac:dyDescent="0.25">
      <c r="A1036">
        <v>1025</v>
      </c>
      <c r="B1036" t="s">
        <v>8577</v>
      </c>
      <c r="C1036" s="1" t="s">
        <v>8467</v>
      </c>
      <c r="D1036" s="1" t="s">
        <v>8468</v>
      </c>
      <c r="E1036" s="2">
        <v>50496</v>
      </c>
      <c r="F1036" s="2">
        <v>50586</v>
      </c>
      <c r="G1036" s="1" t="s">
        <v>12502</v>
      </c>
      <c r="H1036" s="1">
        <f>+Temporalidad[[#This Row],[ID]]</f>
        <v>1025</v>
      </c>
    </row>
    <row r="1037" spans="1:8" hidden="1" x14ac:dyDescent="0.25">
      <c r="A1037">
        <v>1026</v>
      </c>
      <c r="B1037" t="s">
        <v>8578</v>
      </c>
      <c r="C1037" s="1" t="s">
        <v>8467</v>
      </c>
      <c r="D1037" s="1" t="s">
        <v>8468</v>
      </c>
      <c r="E1037" s="2">
        <v>50861</v>
      </c>
      <c r="F1037" s="2">
        <v>50951</v>
      </c>
      <c r="G1037" s="1" t="s">
        <v>12503</v>
      </c>
      <c r="H1037" s="1">
        <f>+Temporalidad[[#This Row],[ID]]</f>
        <v>1026</v>
      </c>
    </row>
    <row r="1038" spans="1:8" hidden="1" x14ac:dyDescent="0.25">
      <c r="A1038">
        <v>1027</v>
      </c>
      <c r="B1038" t="s">
        <v>8579</v>
      </c>
      <c r="C1038" s="1" t="s">
        <v>8467</v>
      </c>
      <c r="D1038" s="1" t="s">
        <v>8468</v>
      </c>
      <c r="E1038" s="2">
        <v>51227</v>
      </c>
      <c r="F1038" s="2">
        <v>51317</v>
      </c>
      <c r="G1038" s="1" t="s">
        <v>12504</v>
      </c>
      <c r="H1038" s="1">
        <f>+Temporalidad[[#This Row],[ID]]</f>
        <v>1027</v>
      </c>
    </row>
    <row r="1039" spans="1:8" hidden="1" x14ac:dyDescent="0.25">
      <c r="A1039">
        <v>1028</v>
      </c>
      <c r="B1039" t="s">
        <v>8580</v>
      </c>
      <c r="C1039" s="1" t="s">
        <v>8467</v>
      </c>
      <c r="D1039" s="1" t="s">
        <v>8468</v>
      </c>
      <c r="E1039" s="2">
        <v>51592</v>
      </c>
      <c r="F1039" s="2">
        <v>51682</v>
      </c>
      <c r="G1039" s="1" t="s">
        <v>12505</v>
      </c>
      <c r="H1039" s="1">
        <f>+Temporalidad[[#This Row],[ID]]</f>
        <v>1028</v>
      </c>
    </row>
    <row r="1040" spans="1:8" hidden="1" x14ac:dyDescent="0.25">
      <c r="A1040">
        <v>1029</v>
      </c>
      <c r="B1040" t="s">
        <v>8581</v>
      </c>
      <c r="C1040" s="1" t="s">
        <v>8467</v>
      </c>
      <c r="D1040" s="1" t="s">
        <v>8468</v>
      </c>
      <c r="E1040" s="2">
        <v>51957</v>
      </c>
      <c r="F1040" s="2">
        <v>52047</v>
      </c>
      <c r="G1040" s="1" t="s">
        <v>12506</v>
      </c>
      <c r="H1040" s="1">
        <f>+Temporalidad[[#This Row],[ID]]</f>
        <v>1029</v>
      </c>
    </row>
    <row r="1041" spans="1:8" hidden="1" x14ac:dyDescent="0.25">
      <c r="A1041">
        <v>1030</v>
      </c>
      <c r="B1041" t="s">
        <v>8582</v>
      </c>
      <c r="C1041" s="1" t="s">
        <v>8467</v>
      </c>
      <c r="D1041" s="1" t="s">
        <v>8468</v>
      </c>
      <c r="E1041" s="2">
        <v>52322</v>
      </c>
      <c r="F1041" s="2">
        <v>52412</v>
      </c>
      <c r="G1041" s="1" t="s">
        <v>12507</v>
      </c>
      <c r="H1041" s="1">
        <f>+Temporalidad[[#This Row],[ID]]</f>
        <v>1030</v>
      </c>
    </row>
    <row r="1042" spans="1:8" hidden="1" x14ac:dyDescent="0.25">
      <c r="A1042">
        <v>1031</v>
      </c>
      <c r="B1042" t="s">
        <v>8583</v>
      </c>
      <c r="C1042" s="1" t="s">
        <v>8467</v>
      </c>
      <c r="D1042" s="1" t="s">
        <v>8468</v>
      </c>
      <c r="E1042" s="2">
        <v>52688</v>
      </c>
      <c r="F1042" s="2">
        <v>52778</v>
      </c>
      <c r="G1042" s="1" t="s">
        <v>12508</v>
      </c>
      <c r="H1042" s="1">
        <f>+Temporalidad[[#This Row],[ID]]</f>
        <v>1031</v>
      </c>
    </row>
    <row r="1043" spans="1:8" hidden="1" x14ac:dyDescent="0.25">
      <c r="A1043">
        <v>1032</v>
      </c>
      <c r="B1043" t="s">
        <v>8584</v>
      </c>
      <c r="C1043" s="1" t="s">
        <v>8467</v>
      </c>
      <c r="D1043" s="1" t="s">
        <v>8468</v>
      </c>
      <c r="E1043" s="2">
        <v>53053</v>
      </c>
      <c r="F1043" s="2">
        <v>53143</v>
      </c>
      <c r="G1043" s="1" t="s">
        <v>12509</v>
      </c>
      <c r="H1043" s="1">
        <f>+Temporalidad[[#This Row],[ID]]</f>
        <v>1032</v>
      </c>
    </row>
    <row r="1044" spans="1:8" hidden="1" x14ac:dyDescent="0.25">
      <c r="A1044">
        <v>1033</v>
      </c>
      <c r="B1044" t="s">
        <v>8585</v>
      </c>
      <c r="C1044" s="1" t="s">
        <v>8467</v>
      </c>
      <c r="D1044" s="1" t="s">
        <v>8468</v>
      </c>
      <c r="E1044" s="2">
        <v>53418</v>
      </c>
      <c r="F1044" s="2">
        <v>53508</v>
      </c>
      <c r="G1044" s="1" t="s">
        <v>12510</v>
      </c>
      <c r="H1044" s="1">
        <f>+Temporalidad[[#This Row],[ID]]</f>
        <v>1033</v>
      </c>
    </row>
    <row r="1045" spans="1:8" hidden="1" x14ac:dyDescent="0.25">
      <c r="A1045">
        <v>1034</v>
      </c>
      <c r="B1045" t="s">
        <v>8586</v>
      </c>
      <c r="C1045" s="1" t="s">
        <v>8467</v>
      </c>
      <c r="D1045" s="1" t="s">
        <v>8468</v>
      </c>
      <c r="E1045" s="2">
        <v>53783</v>
      </c>
      <c r="F1045" s="2">
        <v>53873</v>
      </c>
      <c r="G1045" s="1" t="s">
        <v>12511</v>
      </c>
      <c r="H1045" s="1">
        <f>+Temporalidad[[#This Row],[ID]]</f>
        <v>1034</v>
      </c>
    </row>
    <row r="1046" spans="1:8" hidden="1" x14ac:dyDescent="0.25">
      <c r="A1046">
        <v>1035</v>
      </c>
      <c r="B1046" t="s">
        <v>8587</v>
      </c>
      <c r="C1046" s="1" t="s">
        <v>8467</v>
      </c>
      <c r="D1046" s="1" t="s">
        <v>8468</v>
      </c>
      <c r="E1046" s="2">
        <v>54149</v>
      </c>
      <c r="F1046" s="2">
        <v>54239</v>
      </c>
      <c r="G1046" s="1" t="s">
        <v>12512</v>
      </c>
      <c r="H1046" s="1">
        <f>+Temporalidad[[#This Row],[ID]]</f>
        <v>1035</v>
      </c>
    </row>
    <row r="1047" spans="1:8" hidden="1" x14ac:dyDescent="0.25">
      <c r="A1047">
        <v>1036</v>
      </c>
      <c r="B1047" t="s">
        <v>8588</v>
      </c>
      <c r="C1047" s="1" t="s">
        <v>8467</v>
      </c>
      <c r="D1047" s="1" t="s">
        <v>8468</v>
      </c>
      <c r="E1047" s="2">
        <v>54514</v>
      </c>
      <c r="F1047" s="2">
        <v>54604</v>
      </c>
      <c r="G1047" s="1" t="s">
        <v>12513</v>
      </c>
      <c r="H1047" s="1">
        <f>+Temporalidad[[#This Row],[ID]]</f>
        <v>1036</v>
      </c>
    </row>
    <row r="1048" spans="1:8" hidden="1" x14ac:dyDescent="0.25">
      <c r="A1048">
        <v>1037</v>
      </c>
      <c r="B1048" t="s">
        <v>8589</v>
      </c>
      <c r="C1048" s="1" t="s">
        <v>8467</v>
      </c>
      <c r="D1048" s="1" t="s">
        <v>8468</v>
      </c>
      <c r="E1048" s="2">
        <v>54879</v>
      </c>
      <c r="F1048" s="2">
        <v>54969</v>
      </c>
      <c r="G1048" s="1" t="s">
        <v>12514</v>
      </c>
      <c r="H1048" s="1">
        <f>+Temporalidad[[#This Row],[ID]]</f>
        <v>1037</v>
      </c>
    </row>
    <row r="1049" spans="1:8" hidden="1" x14ac:dyDescent="0.25">
      <c r="A1049">
        <v>1038</v>
      </c>
      <c r="B1049" t="s">
        <v>8590</v>
      </c>
      <c r="C1049" s="1" t="s">
        <v>8467</v>
      </c>
      <c r="D1049" s="1" t="s">
        <v>8468</v>
      </c>
      <c r="E1049" s="2">
        <v>33055</v>
      </c>
      <c r="F1049" s="2">
        <v>33146</v>
      </c>
      <c r="G1049" s="1" t="s">
        <v>12515</v>
      </c>
      <c r="H1049" s="1">
        <f>+Temporalidad[[#This Row],[ID]]</f>
        <v>1038</v>
      </c>
    </row>
    <row r="1050" spans="1:8" hidden="1" x14ac:dyDescent="0.25">
      <c r="A1050">
        <v>1039</v>
      </c>
      <c r="B1050" t="s">
        <v>8591</v>
      </c>
      <c r="C1050" s="1" t="s">
        <v>8467</v>
      </c>
      <c r="D1050" s="1" t="s">
        <v>8468</v>
      </c>
      <c r="E1050" s="2">
        <v>33420</v>
      </c>
      <c r="F1050" s="2">
        <v>33511</v>
      </c>
      <c r="G1050" s="1" t="s">
        <v>12516</v>
      </c>
      <c r="H1050" s="1">
        <f>+Temporalidad[[#This Row],[ID]]</f>
        <v>1039</v>
      </c>
    </row>
    <row r="1051" spans="1:8" hidden="1" x14ac:dyDescent="0.25">
      <c r="A1051">
        <v>1040</v>
      </c>
      <c r="B1051" t="s">
        <v>8592</v>
      </c>
      <c r="C1051" s="1" t="s">
        <v>8467</v>
      </c>
      <c r="D1051" s="1" t="s">
        <v>8468</v>
      </c>
      <c r="E1051" s="2">
        <v>33786</v>
      </c>
      <c r="F1051" s="2">
        <v>33877</v>
      </c>
      <c r="G1051" s="1" t="s">
        <v>12517</v>
      </c>
      <c r="H1051" s="1">
        <f>+Temporalidad[[#This Row],[ID]]</f>
        <v>1040</v>
      </c>
    </row>
    <row r="1052" spans="1:8" hidden="1" x14ac:dyDescent="0.25">
      <c r="A1052">
        <v>1041</v>
      </c>
      <c r="B1052" t="s">
        <v>8593</v>
      </c>
      <c r="C1052" s="1" t="s">
        <v>8467</v>
      </c>
      <c r="D1052" s="1" t="s">
        <v>8468</v>
      </c>
      <c r="E1052" s="2">
        <v>34151</v>
      </c>
      <c r="F1052" s="2">
        <v>34242</v>
      </c>
      <c r="G1052" s="1" t="s">
        <v>12518</v>
      </c>
      <c r="H1052" s="1">
        <f>+Temporalidad[[#This Row],[ID]]</f>
        <v>1041</v>
      </c>
    </row>
    <row r="1053" spans="1:8" hidden="1" x14ac:dyDescent="0.25">
      <c r="A1053">
        <v>1042</v>
      </c>
      <c r="B1053" t="s">
        <v>8594</v>
      </c>
      <c r="C1053" s="1" t="s">
        <v>8467</v>
      </c>
      <c r="D1053" s="1" t="s">
        <v>8468</v>
      </c>
      <c r="E1053" s="2">
        <v>34516</v>
      </c>
      <c r="F1053" s="2">
        <v>34607</v>
      </c>
      <c r="G1053" s="1" t="s">
        <v>12519</v>
      </c>
      <c r="H1053" s="1">
        <f>+Temporalidad[[#This Row],[ID]]</f>
        <v>1042</v>
      </c>
    </row>
    <row r="1054" spans="1:8" hidden="1" x14ac:dyDescent="0.25">
      <c r="A1054">
        <v>1043</v>
      </c>
      <c r="B1054" t="s">
        <v>8595</v>
      </c>
      <c r="C1054" s="1" t="s">
        <v>8467</v>
      </c>
      <c r="D1054" s="1" t="s">
        <v>8468</v>
      </c>
      <c r="E1054" s="2">
        <v>34881</v>
      </c>
      <c r="F1054" s="2">
        <v>34972</v>
      </c>
      <c r="G1054" s="1" t="s">
        <v>12520</v>
      </c>
      <c r="H1054" s="1">
        <f>+Temporalidad[[#This Row],[ID]]</f>
        <v>1043</v>
      </c>
    </row>
    <row r="1055" spans="1:8" hidden="1" x14ac:dyDescent="0.25">
      <c r="A1055">
        <v>1044</v>
      </c>
      <c r="B1055" t="s">
        <v>8596</v>
      </c>
      <c r="C1055" s="1" t="s">
        <v>8467</v>
      </c>
      <c r="D1055" s="1" t="s">
        <v>8468</v>
      </c>
      <c r="E1055" s="2">
        <v>35247</v>
      </c>
      <c r="F1055" s="2">
        <v>35338</v>
      </c>
      <c r="G1055" s="1" t="s">
        <v>12521</v>
      </c>
      <c r="H1055" s="1">
        <f>+Temporalidad[[#This Row],[ID]]</f>
        <v>1044</v>
      </c>
    </row>
    <row r="1056" spans="1:8" hidden="1" x14ac:dyDescent="0.25">
      <c r="A1056">
        <v>1045</v>
      </c>
      <c r="B1056" t="s">
        <v>8597</v>
      </c>
      <c r="C1056" s="1" t="s">
        <v>8467</v>
      </c>
      <c r="D1056" s="1" t="s">
        <v>8468</v>
      </c>
      <c r="E1056" s="2">
        <v>35612</v>
      </c>
      <c r="F1056" s="2">
        <v>35703</v>
      </c>
      <c r="G1056" s="1" t="s">
        <v>12522</v>
      </c>
      <c r="H1056" s="1">
        <f>+Temporalidad[[#This Row],[ID]]</f>
        <v>1045</v>
      </c>
    </row>
    <row r="1057" spans="1:8" hidden="1" x14ac:dyDescent="0.25">
      <c r="A1057">
        <v>1046</v>
      </c>
      <c r="B1057" t="s">
        <v>8598</v>
      </c>
      <c r="C1057" s="1" t="s">
        <v>8467</v>
      </c>
      <c r="D1057" s="1" t="s">
        <v>8468</v>
      </c>
      <c r="E1057" s="2">
        <v>35977</v>
      </c>
      <c r="F1057" s="2">
        <v>36068</v>
      </c>
      <c r="G1057" s="1" t="s">
        <v>12523</v>
      </c>
      <c r="H1057" s="1">
        <f>+Temporalidad[[#This Row],[ID]]</f>
        <v>1046</v>
      </c>
    </row>
    <row r="1058" spans="1:8" hidden="1" x14ac:dyDescent="0.25">
      <c r="A1058">
        <v>1047</v>
      </c>
      <c r="B1058" t="s">
        <v>8599</v>
      </c>
      <c r="C1058" s="1" t="s">
        <v>8467</v>
      </c>
      <c r="D1058" s="1" t="s">
        <v>8468</v>
      </c>
      <c r="E1058" s="2">
        <v>36342</v>
      </c>
      <c r="F1058" s="2">
        <v>36433</v>
      </c>
      <c r="G1058" s="1" t="s">
        <v>12524</v>
      </c>
      <c r="H1058" s="1">
        <f>+Temporalidad[[#This Row],[ID]]</f>
        <v>1047</v>
      </c>
    </row>
    <row r="1059" spans="1:8" hidden="1" x14ac:dyDescent="0.25">
      <c r="A1059">
        <v>1048</v>
      </c>
      <c r="B1059" t="s">
        <v>8600</v>
      </c>
      <c r="C1059" s="1" t="s">
        <v>8467</v>
      </c>
      <c r="D1059" s="1" t="s">
        <v>8468</v>
      </c>
      <c r="E1059" s="2">
        <v>36708</v>
      </c>
      <c r="F1059" s="2">
        <v>36799</v>
      </c>
      <c r="G1059" s="1" t="s">
        <v>12525</v>
      </c>
      <c r="H1059" s="1">
        <f>+Temporalidad[[#This Row],[ID]]</f>
        <v>1048</v>
      </c>
    </row>
    <row r="1060" spans="1:8" hidden="1" x14ac:dyDescent="0.25">
      <c r="A1060">
        <v>1049</v>
      </c>
      <c r="B1060" t="s">
        <v>8601</v>
      </c>
      <c r="C1060" s="1" t="s">
        <v>8467</v>
      </c>
      <c r="D1060" s="1" t="s">
        <v>8468</v>
      </c>
      <c r="E1060" s="2">
        <v>37073</v>
      </c>
      <c r="F1060" s="2">
        <v>37164</v>
      </c>
      <c r="G1060" s="1" t="s">
        <v>12526</v>
      </c>
      <c r="H1060" s="1">
        <f>+Temporalidad[[#This Row],[ID]]</f>
        <v>1049</v>
      </c>
    </row>
    <row r="1061" spans="1:8" hidden="1" x14ac:dyDescent="0.25">
      <c r="A1061">
        <v>1050</v>
      </c>
      <c r="B1061" t="s">
        <v>8602</v>
      </c>
      <c r="C1061" s="1" t="s">
        <v>8467</v>
      </c>
      <c r="D1061" s="1" t="s">
        <v>8468</v>
      </c>
      <c r="E1061" s="2">
        <v>37438</v>
      </c>
      <c r="F1061" s="2">
        <v>37529</v>
      </c>
      <c r="G1061" s="1" t="s">
        <v>12527</v>
      </c>
      <c r="H1061" s="1">
        <f>+Temporalidad[[#This Row],[ID]]</f>
        <v>1050</v>
      </c>
    </row>
    <row r="1062" spans="1:8" hidden="1" x14ac:dyDescent="0.25">
      <c r="A1062">
        <v>1051</v>
      </c>
      <c r="B1062" t="s">
        <v>8603</v>
      </c>
      <c r="C1062" s="1" t="s">
        <v>8467</v>
      </c>
      <c r="D1062" s="1" t="s">
        <v>8468</v>
      </c>
      <c r="E1062" s="2">
        <v>37803</v>
      </c>
      <c r="F1062" s="2">
        <v>37894</v>
      </c>
      <c r="G1062" s="1" t="s">
        <v>12528</v>
      </c>
      <c r="H1062" s="1">
        <f>+Temporalidad[[#This Row],[ID]]</f>
        <v>1051</v>
      </c>
    </row>
    <row r="1063" spans="1:8" hidden="1" x14ac:dyDescent="0.25">
      <c r="A1063">
        <v>1052</v>
      </c>
      <c r="B1063" t="s">
        <v>8604</v>
      </c>
      <c r="C1063" s="1" t="s">
        <v>8467</v>
      </c>
      <c r="D1063" s="1" t="s">
        <v>8468</v>
      </c>
      <c r="E1063" s="2">
        <v>38169</v>
      </c>
      <c r="F1063" s="2">
        <v>38260</v>
      </c>
      <c r="G1063" s="1" t="s">
        <v>12529</v>
      </c>
      <c r="H1063" s="1">
        <f>+Temporalidad[[#This Row],[ID]]</f>
        <v>1052</v>
      </c>
    </row>
    <row r="1064" spans="1:8" hidden="1" x14ac:dyDescent="0.25">
      <c r="A1064">
        <v>1053</v>
      </c>
      <c r="B1064" t="s">
        <v>8605</v>
      </c>
      <c r="C1064" s="1" t="s">
        <v>8467</v>
      </c>
      <c r="D1064" s="1" t="s">
        <v>8468</v>
      </c>
      <c r="E1064" s="2">
        <v>38534</v>
      </c>
      <c r="F1064" s="2">
        <v>38625</v>
      </c>
      <c r="G1064" s="1" t="s">
        <v>12530</v>
      </c>
      <c r="H1064" s="1">
        <f>+Temporalidad[[#This Row],[ID]]</f>
        <v>1053</v>
      </c>
    </row>
    <row r="1065" spans="1:8" hidden="1" x14ac:dyDescent="0.25">
      <c r="A1065">
        <v>1054</v>
      </c>
      <c r="B1065" t="s">
        <v>8606</v>
      </c>
      <c r="C1065" s="1" t="s">
        <v>8467</v>
      </c>
      <c r="D1065" s="1" t="s">
        <v>8468</v>
      </c>
      <c r="E1065" s="2">
        <v>38899</v>
      </c>
      <c r="F1065" s="2">
        <v>38990</v>
      </c>
      <c r="G1065" s="1" t="s">
        <v>12531</v>
      </c>
      <c r="H1065" s="1">
        <f>+Temporalidad[[#This Row],[ID]]</f>
        <v>1054</v>
      </c>
    </row>
    <row r="1066" spans="1:8" hidden="1" x14ac:dyDescent="0.25">
      <c r="A1066">
        <v>1055</v>
      </c>
      <c r="B1066" t="s">
        <v>8607</v>
      </c>
      <c r="C1066" s="1" t="s">
        <v>8467</v>
      </c>
      <c r="D1066" s="1" t="s">
        <v>8468</v>
      </c>
      <c r="E1066" s="2">
        <v>39264</v>
      </c>
      <c r="F1066" s="2">
        <v>39355</v>
      </c>
      <c r="G1066" s="1" t="s">
        <v>12532</v>
      </c>
      <c r="H1066" s="1">
        <f>+Temporalidad[[#This Row],[ID]]</f>
        <v>1055</v>
      </c>
    </row>
    <row r="1067" spans="1:8" hidden="1" x14ac:dyDescent="0.25">
      <c r="A1067">
        <v>1056</v>
      </c>
      <c r="B1067" t="s">
        <v>8608</v>
      </c>
      <c r="C1067" s="1" t="s">
        <v>8467</v>
      </c>
      <c r="D1067" s="1" t="s">
        <v>8468</v>
      </c>
      <c r="E1067" s="2">
        <v>39630</v>
      </c>
      <c r="F1067" s="2">
        <v>39721</v>
      </c>
      <c r="G1067" s="1" t="s">
        <v>12533</v>
      </c>
      <c r="H1067" s="1">
        <f>+Temporalidad[[#This Row],[ID]]</f>
        <v>1056</v>
      </c>
    </row>
    <row r="1068" spans="1:8" hidden="1" x14ac:dyDescent="0.25">
      <c r="A1068">
        <v>1057</v>
      </c>
      <c r="B1068" t="s">
        <v>8609</v>
      </c>
      <c r="C1068" s="1" t="s">
        <v>8467</v>
      </c>
      <c r="D1068" s="1" t="s">
        <v>8468</v>
      </c>
      <c r="E1068" s="2">
        <v>39995</v>
      </c>
      <c r="F1068" s="2">
        <v>40086</v>
      </c>
      <c r="G1068" s="1" t="s">
        <v>12534</v>
      </c>
      <c r="H1068" s="1">
        <f>+Temporalidad[[#This Row],[ID]]</f>
        <v>1057</v>
      </c>
    </row>
    <row r="1069" spans="1:8" hidden="1" x14ac:dyDescent="0.25">
      <c r="A1069">
        <v>1058</v>
      </c>
      <c r="B1069" t="s">
        <v>8610</v>
      </c>
      <c r="C1069" s="1" t="s">
        <v>8467</v>
      </c>
      <c r="D1069" s="1" t="s">
        <v>8468</v>
      </c>
      <c r="E1069" s="2">
        <v>40360</v>
      </c>
      <c r="F1069" s="2">
        <v>40451</v>
      </c>
      <c r="G1069" s="1" t="s">
        <v>12535</v>
      </c>
      <c r="H1069" s="1">
        <f>+Temporalidad[[#This Row],[ID]]</f>
        <v>1058</v>
      </c>
    </row>
    <row r="1070" spans="1:8" hidden="1" x14ac:dyDescent="0.25">
      <c r="A1070">
        <v>1059</v>
      </c>
      <c r="B1070" t="s">
        <v>8611</v>
      </c>
      <c r="C1070" s="1" t="s">
        <v>8467</v>
      </c>
      <c r="D1070" s="1" t="s">
        <v>8468</v>
      </c>
      <c r="E1070" s="2">
        <v>40725</v>
      </c>
      <c r="F1070" s="2">
        <v>40816</v>
      </c>
      <c r="G1070" s="1" t="s">
        <v>12536</v>
      </c>
      <c r="H1070" s="1">
        <f>+Temporalidad[[#This Row],[ID]]</f>
        <v>1059</v>
      </c>
    </row>
    <row r="1071" spans="1:8" hidden="1" x14ac:dyDescent="0.25">
      <c r="A1071">
        <v>1060</v>
      </c>
      <c r="B1071" t="s">
        <v>8612</v>
      </c>
      <c r="C1071" s="1" t="s">
        <v>8467</v>
      </c>
      <c r="D1071" s="1" t="s">
        <v>8468</v>
      </c>
      <c r="E1071" s="2">
        <v>41091</v>
      </c>
      <c r="F1071" s="2">
        <v>41182</v>
      </c>
      <c r="G1071" s="1" t="s">
        <v>12537</v>
      </c>
      <c r="H1071" s="1">
        <f>+Temporalidad[[#This Row],[ID]]</f>
        <v>1060</v>
      </c>
    </row>
    <row r="1072" spans="1:8" hidden="1" x14ac:dyDescent="0.25">
      <c r="A1072">
        <v>1061</v>
      </c>
      <c r="B1072" t="s">
        <v>8613</v>
      </c>
      <c r="C1072" s="1" t="s">
        <v>8467</v>
      </c>
      <c r="D1072" s="1" t="s">
        <v>8468</v>
      </c>
      <c r="E1072" s="2">
        <v>41456</v>
      </c>
      <c r="F1072" s="2">
        <v>41547</v>
      </c>
      <c r="G1072" s="1" t="s">
        <v>12538</v>
      </c>
      <c r="H1072" s="1">
        <f>+Temporalidad[[#This Row],[ID]]</f>
        <v>1061</v>
      </c>
    </row>
    <row r="1073" spans="1:8" hidden="1" x14ac:dyDescent="0.25">
      <c r="A1073">
        <v>1062</v>
      </c>
      <c r="B1073" t="s">
        <v>8614</v>
      </c>
      <c r="C1073" s="1" t="s">
        <v>8467</v>
      </c>
      <c r="D1073" s="1" t="s">
        <v>8468</v>
      </c>
      <c r="E1073" s="2">
        <v>41821</v>
      </c>
      <c r="F1073" s="2">
        <v>41912</v>
      </c>
      <c r="G1073" s="1" t="s">
        <v>12539</v>
      </c>
      <c r="H1073" s="1">
        <f>+Temporalidad[[#This Row],[ID]]</f>
        <v>1062</v>
      </c>
    </row>
    <row r="1074" spans="1:8" hidden="1" x14ac:dyDescent="0.25">
      <c r="A1074">
        <v>1063</v>
      </c>
      <c r="B1074" t="s">
        <v>8615</v>
      </c>
      <c r="C1074" s="1" t="s">
        <v>8467</v>
      </c>
      <c r="D1074" s="1" t="s">
        <v>8468</v>
      </c>
      <c r="E1074" s="2">
        <v>42186</v>
      </c>
      <c r="F1074" s="2">
        <v>42277</v>
      </c>
      <c r="G1074" s="1" t="s">
        <v>12540</v>
      </c>
      <c r="H1074" s="1">
        <f>+Temporalidad[[#This Row],[ID]]</f>
        <v>1063</v>
      </c>
    </row>
    <row r="1075" spans="1:8" hidden="1" x14ac:dyDescent="0.25">
      <c r="A1075">
        <v>1064</v>
      </c>
      <c r="B1075" t="s">
        <v>8616</v>
      </c>
      <c r="C1075" s="1" t="s">
        <v>8467</v>
      </c>
      <c r="D1075" s="1" t="s">
        <v>8468</v>
      </c>
      <c r="E1075" s="2">
        <v>42552</v>
      </c>
      <c r="F1075" s="2">
        <v>42643</v>
      </c>
      <c r="G1075" s="1" t="s">
        <v>12541</v>
      </c>
      <c r="H1075" s="1">
        <f>+Temporalidad[[#This Row],[ID]]</f>
        <v>1064</v>
      </c>
    </row>
    <row r="1076" spans="1:8" hidden="1" x14ac:dyDescent="0.25">
      <c r="A1076">
        <v>1065</v>
      </c>
      <c r="B1076" t="s">
        <v>8617</v>
      </c>
      <c r="C1076" s="1" t="s">
        <v>8467</v>
      </c>
      <c r="D1076" s="1" t="s">
        <v>8468</v>
      </c>
      <c r="E1076" s="2">
        <v>42917</v>
      </c>
      <c r="F1076" s="2">
        <v>43008</v>
      </c>
      <c r="G1076" s="1" t="s">
        <v>12542</v>
      </c>
      <c r="H1076" s="1">
        <f>+Temporalidad[[#This Row],[ID]]</f>
        <v>1065</v>
      </c>
    </row>
    <row r="1077" spans="1:8" hidden="1" x14ac:dyDescent="0.25">
      <c r="A1077">
        <v>1066</v>
      </c>
      <c r="B1077" t="s">
        <v>8618</v>
      </c>
      <c r="C1077" s="1" t="s">
        <v>8467</v>
      </c>
      <c r="D1077" s="1" t="s">
        <v>8468</v>
      </c>
      <c r="E1077" s="2">
        <v>43282</v>
      </c>
      <c r="F1077" s="2">
        <v>43373</v>
      </c>
      <c r="G1077" s="1" t="s">
        <v>12543</v>
      </c>
      <c r="H1077" s="1">
        <f>+Temporalidad[[#This Row],[ID]]</f>
        <v>1066</v>
      </c>
    </row>
    <row r="1078" spans="1:8" hidden="1" x14ac:dyDescent="0.25">
      <c r="A1078">
        <v>1067</v>
      </c>
      <c r="B1078" t="s">
        <v>8619</v>
      </c>
      <c r="C1078" s="1" t="s">
        <v>8467</v>
      </c>
      <c r="D1078" s="1" t="s">
        <v>8468</v>
      </c>
      <c r="E1078" s="2">
        <v>43647</v>
      </c>
      <c r="F1078" s="2">
        <v>43738</v>
      </c>
      <c r="G1078" s="1" t="s">
        <v>12544</v>
      </c>
      <c r="H1078" s="1">
        <f>+Temporalidad[[#This Row],[ID]]</f>
        <v>1067</v>
      </c>
    </row>
    <row r="1079" spans="1:8" hidden="1" x14ac:dyDescent="0.25">
      <c r="A1079">
        <v>1068</v>
      </c>
      <c r="B1079" t="s">
        <v>8620</v>
      </c>
      <c r="C1079" s="1" t="s">
        <v>8467</v>
      </c>
      <c r="D1079" s="1" t="s">
        <v>8468</v>
      </c>
      <c r="E1079" s="2">
        <v>44013</v>
      </c>
      <c r="F1079" s="2">
        <v>44104</v>
      </c>
      <c r="G1079" s="1" t="s">
        <v>12545</v>
      </c>
      <c r="H1079" s="1">
        <f>+Temporalidad[[#This Row],[ID]]</f>
        <v>1068</v>
      </c>
    </row>
    <row r="1080" spans="1:8" hidden="1" x14ac:dyDescent="0.25">
      <c r="A1080">
        <v>1069</v>
      </c>
      <c r="B1080" t="s">
        <v>8621</v>
      </c>
      <c r="C1080" s="1" t="s">
        <v>8467</v>
      </c>
      <c r="D1080" s="1" t="s">
        <v>8468</v>
      </c>
      <c r="E1080" s="2">
        <v>44378</v>
      </c>
      <c r="F1080" s="2">
        <v>44469</v>
      </c>
      <c r="G1080" s="1" t="s">
        <v>12546</v>
      </c>
      <c r="H1080" s="1">
        <f>+Temporalidad[[#This Row],[ID]]</f>
        <v>1069</v>
      </c>
    </row>
    <row r="1081" spans="1:8" hidden="1" x14ac:dyDescent="0.25">
      <c r="A1081">
        <v>1070</v>
      </c>
      <c r="B1081" t="s">
        <v>8622</v>
      </c>
      <c r="C1081" s="1" t="s">
        <v>8467</v>
      </c>
      <c r="D1081" s="1" t="s">
        <v>8468</v>
      </c>
      <c r="E1081" s="2">
        <v>44743</v>
      </c>
      <c r="F1081" s="2">
        <v>44834</v>
      </c>
      <c r="G1081" s="1" t="s">
        <v>12547</v>
      </c>
      <c r="H1081" s="1">
        <f>+Temporalidad[[#This Row],[ID]]</f>
        <v>1070</v>
      </c>
    </row>
    <row r="1082" spans="1:8" hidden="1" x14ac:dyDescent="0.25">
      <c r="A1082">
        <v>1071</v>
      </c>
      <c r="B1082" t="s">
        <v>8623</v>
      </c>
      <c r="C1082" s="1" t="s">
        <v>8467</v>
      </c>
      <c r="D1082" s="1" t="s">
        <v>8468</v>
      </c>
      <c r="E1082" s="2">
        <v>45108</v>
      </c>
      <c r="F1082" s="2">
        <v>45199</v>
      </c>
      <c r="G1082" s="1" t="s">
        <v>12548</v>
      </c>
      <c r="H1082" s="1">
        <f>+Temporalidad[[#This Row],[ID]]</f>
        <v>1071</v>
      </c>
    </row>
    <row r="1083" spans="1:8" hidden="1" x14ac:dyDescent="0.25">
      <c r="A1083">
        <v>1072</v>
      </c>
      <c r="B1083" t="s">
        <v>8624</v>
      </c>
      <c r="C1083" s="1" t="s">
        <v>8467</v>
      </c>
      <c r="D1083" s="1" t="s">
        <v>8468</v>
      </c>
      <c r="E1083" s="2">
        <v>45474</v>
      </c>
      <c r="F1083" s="2">
        <v>45565</v>
      </c>
      <c r="G1083" s="1" t="s">
        <v>12549</v>
      </c>
      <c r="H1083" s="1">
        <f>+Temporalidad[[#This Row],[ID]]</f>
        <v>1072</v>
      </c>
    </row>
    <row r="1084" spans="1:8" hidden="1" x14ac:dyDescent="0.25">
      <c r="A1084">
        <v>1073</v>
      </c>
      <c r="B1084" t="s">
        <v>8625</v>
      </c>
      <c r="C1084" s="1" t="s">
        <v>8467</v>
      </c>
      <c r="D1084" s="1" t="s">
        <v>8468</v>
      </c>
      <c r="E1084" s="2">
        <v>45839</v>
      </c>
      <c r="F1084" s="2">
        <v>45930</v>
      </c>
      <c r="G1084" s="1" t="s">
        <v>12550</v>
      </c>
      <c r="H1084" s="1">
        <f>+Temporalidad[[#This Row],[ID]]</f>
        <v>1073</v>
      </c>
    </row>
    <row r="1085" spans="1:8" hidden="1" x14ac:dyDescent="0.25">
      <c r="A1085">
        <v>1074</v>
      </c>
      <c r="B1085" t="s">
        <v>8626</v>
      </c>
      <c r="C1085" s="1" t="s">
        <v>8467</v>
      </c>
      <c r="D1085" s="1" t="s">
        <v>8468</v>
      </c>
      <c r="E1085" s="2">
        <v>46204</v>
      </c>
      <c r="F1085" s="2">
        <v>46295</v>
      </c>
      <c r="G1085" s="1" t="s">
        <v>12551</v>
      </c>
      <c r="H1085" s="1">
        <f>+Temporalidad[[#This Row],[ID]]</f>
        <v>1074</v>
      </c>
    </row>
    <row r="1086" spans="1:8" hidden="1" x14ac:dyDescent="0.25">
      <c r="A1086">
        <v>1075</v>
      </c>
      <c r="B1086" t="s">
        <v>8627</v>
      </c>
      <c r="C1086" s="1" t="s">
        <v>8467</v>
      </c>
      <c r="D1086" s="1" t="s">
        <v>8468</v>
      </c>
      <c r="E1086" s="2">
        <v>46569</v>
      </c>
      <c r="F1086" s="2">
        <v>46660</v>
      </c>
      <c r="G1086" s="1" t="s">
        <v>12552</v>
      </c>
      <c r="H1086" s="1">
        <f>+Temporalidad[[#This Row],[ID]]</f>
        <v>1075</v>
      </c>
    </row>
    <row r="1087" spans="1:8" hidden="1" x14ac:dyDescent="0.25">
      <c r="A1087">
        <v>1076</v>
      </c>
      <c r="B1087" t="s">
        <v>8628</v>
      </c>
      <c r="C1087" s="1" t="s">
        <v>8467</v>
      </c>
      <c r="D1087" s="1" t="s">
        <v>8468</v>
      </c>
      <c r="E1087" s="2">
        <v>46935</v>
      </c>
      <c r="F1087" s="2">
        <v>47026</v>
      </c>
      <c r="G1087" s="1" t="s">
        <v>12553</v>
      </c>
      <c r="H1087" s="1">
        <f>+Temporalidad[[#This Row],[ID]]</f>
        <v>1076</v>
      </c>
    </row>
    <row r="1088" spans="1:8" hidden="1" x14ac:dyDescent="0.25">
      <c r="A1088">
        <v>1077</v>
      </c>
      <c r="B1088" t="s">
        <v>8629</v>
      </c>
      <c r="C1088" s="1" t="s">
        <v>8467</v>
      </c>
      <c r="D1088" s="1" t="s">
        <v>8468</v>
      </c>
      <c r="E1088" s="2">
        <v>47300</v>
      </c>
      <c r="F1088" s="2">
        <v>47391</v>
      </c>
      <c r="G1088" s="1" t="s">
        <v>12554</v>
      </c>
      <c r="H1088" s="1">
        <f>+Temporalidad[[#This Row],[ID]]</f>
        <v>1077</v>
      </c>
    </row>
    <row r="1089" spans="1:8" hidden="1" x14ac:dyDescent="0.25">
      <c r="A1089">
        <v>1078</v>
      </c>
      <c r="B1089" t="s">
        <v>8630</v>
      </c>
      <c r="C1089" s="1" t="s">
        <v>8467</v>
      </c>
      <c r="D1089" s="1" t="s">
        <v>8468</v>
      </c>
      <c r="E1089" s="2">
        <v>47665</v>
      </c>
      <c r="F1089" s="2">
        <v>47756</v>
      </c>
      <c r="G1089" s="1" t="s">
        <v>12555</v>
      </c>
      <c r="H1089" s="1">
        <f>+Temporalidad[[#This Row],[ID]]</f>
        <v>1078</v>
      </c>
    </row>
    <row r="1090" spans="1:8" hidden="1" x14ac:dyDescent="0.25">
      <c r="A1090">
        <v>1079</v>
      </c>
      <c r="B1090" t="s">
        <v>8631</v>
      </c>
      <c r="C1090" s="1" t="s">
        <v>8467</v>
      </c>
      <c r="D1090" s="1" t="s">
        <v>8468</v>
      </c>
      <c r="E1090" s="2">
        <v>48030</v>
      </c>
      <c r="F1090" s="2">
        <v>48121</v>
      </c>
      <c r="G1090" s="1" t="s">
        <v>12556</v>
      </c>
      <c r="H1090" s="1">
        <f>+Temporalidad[[#This Row],[ID]]</f>
        <v>1079</v>
      </c>
    </row>
    <row r="1091" spans="1:8" hidden="1" x14ac:dyDescent="0.25">
      <c r="A1091">
        <v>1080</v>
      </c>
      <c r="B1091" t="s">
        <v>8632</v>
      </c>
      <c r="C1091" s="1" t="s">
        <v>8467</v>
      </c>
      <c r="D1091" s="1" t="s">
        <v>8468</v>
      </c>
      <c r="E1091" s="2">
        <v>48396</v>
      </c>
      <c r="F1091" s="2">
        <v>48487</v>
      </c>
      <c r="G1091" s="1" t="s">
        <v>12557</v>
      </c>
      <c r="H1091" s="1">
        <f>+Temporalidad[[#This Row],[ID]]</f>
        <v>1080</v>
      </c>
    </row>
    <row r="1092" spans="1:8" hidden="1" x14ac:dyDescent="0.25">
      <c r="A1092">
        <v>1081</v>
      </c>
      <c r="B1092" t="s">
        <v>8633</v>
      </c>
      <c r="C1092" s="1" t="s">
        <v>8467</v>
      </c>
      <c r="D1092" s="1" t="s">
        <v>8468</v>
      </c>
      <c r="E1092" s="2">
        <v>48761</v>
      </c>
      <c r="F1092" s="2">
        <v>48852</v>
      </c>
      <c r="G1092" s="1" t="s">
        <v>12558</v>
      </c>
      <c r="H1092" s="1">
        <f>+Temporalidad[[#This Row],[ID]]</f>
        <v>1081</v>
      </c>
    </row>
    <row r="1093" spans="1:8" hidden="1" x14ac:dyDescent="0.25">
      <c r="A1093">
        <v>1082</v>
      </c>
      <c r="B1093" t="s">
        <v>8634</v>
      </c>
      <c r="C1093" s="1" t="s">
        <v>8467</v>
      </c>
      <c r="D1093" s="1" t="s">
        <v>8468</v>
      </c>
      <c r="E1093" s="2">
        <v>49126</v>
      </c>
      <c r="F1093" s="2">
        <v>49217</v>
      </c>
      <c r="G1093" s="1" t="s">
        <v>12559</v>
      </c>
      <c r="H1093" s="1">
        <f>+Temporalidad[[#This Row],[ID]]</f>
        <v>1082</v>
      </c>
    </row>
    <row r="1094" spans="1:8" hidden="1" x14ac:dyDescent="0.25">
      <c r="A1094">
        <v>1083</v>
      </c>
      <c r="B1094" t="s">
        <v>8635</v>
      </c>
      <c r="C1094" s="1" t="s">
        <v>8467</v>
      </c>
      <c r="D1094" s="1" t="s">
        <v>8468</v>
      </c>
      <c r="E1094" s="2">
        <v>49491</v>
      </c>
      <c r="F1094" s="2">
        <v>49582</v>
      </c>
      <c r="G1094" s="1" t="s">
        <v>12560</v>
      </c>
      <c r="H1094" s="1">
        <f>+Temporalidad[[#This Row],[ID]]</f>
        <v>1083</v>
      </c>
    </row>
    <row r="1095" spans="1:8" hidden="1" x14ac:dyDescent="0.25">
      <c r="A1095">
        <v>1084</v>
      </c>
      <c r="B1095" t="s">
        <v>8636</v>
      </c>
      <c r="C1095" s="1" t="s">
        <v>8467</v>
      </c>
      <c r="D1095" s="1" t="s">
        <v>8468</v>
      </c>
      <c r="E1095" s="2">
        <v>49857</v>
      </c>
      <c r="F1095" s="2">
        <v>49948</v>
      </c>
      <c r="G1095" s="1" t="s">
        <v>12561</v>
      </c>
      <c r="H1095" s="1">
        <f>+Temporalidad[[#This Row],[ID]]</f>
        <v>1084</v>
      </c>
    </row>
    <row r="1096" spans="1:8" hidden="1" x14ac:dyDescent="0.25">
      <c r="A1096">
        <v>1085</v>
      </c>
      <c r="B1096" t="s">
        <v>8637</v>
      </c>
      <c r="C1096" s="1" t="s">
        <v>8467</v>
      </c>
      <c r="D1096" s="1" t="s">
        <v>8468</v>
      </c>
      <c r="E1096" s="2">
        <v>50222</v>
      </c>
      <c r="F1096" s="2">
        <v>50313</v>
      </c>
      <c r="G1096" s="1" t="s">
        <v>12562</v>
      </c>
      <c r="H1096" s="1">
        <f>+Temporalidad[[#This Row],[ID]]</f>
        <v>1085</v>
      </c>
    </row>
    <row r="1097" spans="1:8" hidden="1" x14ac:dyDescent="0.25">
      <c r="A1097">
        <v>1086</v>
      </c>
      <c r="B1097" t="s">
        <v>8638</v>
      </c>
      <c r="C1097" s="1" t="s">
        <v>8467</v>
      </c>
      <c r="D1097" s="1" t="s">
        <v>8468</v>
      </c>
      <c r="E1097" s="2">
        <v>50587</v>
      </c>
      <c r="F1097" s="2">
        <v>50678</v>
      </c>
      <c r="G1097" s="1" t="s">
        <v>12563</v>
      </c>
      <c r="H1097" s="1">
        <f>+Temporalidad[[#This Row],[ID]]</f>
        <v>1086</v>
      </c>
    </row>
    <row r="1098" spans="1:8" hidden="1" x14ac:dyDescent="0.25">
      <c r="A1098">
        <v>1087</v>
      </c>
      <c r="B1098" t="s">
        <v>8639</v>
      </c>
      <c r="C1098" s="1" t="s">
        <v>8467</v>
      </c>
      <c r="D1098" s="1" t="s">
        <v>8468</v>
      </c>
      <c r="E1098" s="2">
        <v>50952</v>
      </c>
      <c r="F1098" s="2">
        <v>51043</v>
      </c>
      <c r="G1098" s="1" t="s">
        <v>12564</v>
      </c>
      <c r="H1098" s="1">
        <f>+Temporalidad[[#This Row],[ID]]</f>
        <v>1087</v>
      </c>
    </row>
    <row r="1099" spans="1:8" hidden="1" x14ac:dyDescent="0.25">
      <c r="A1099">
        <v>1088</v>
      </c>
      <c r="B1099" t="s">
        <v>8640</v>
      </c>
      <c r="C1099" s="1" t="s">
        <v>8467</v>
      </c>
      <c r="D1099" s="1" t="s">
        <v>8468</v>
      </c>
      <c r="E1099" s="2">
        <v>51318</v>
      </c>
      <c r="F1099" s="2">
        <v>51409</v>
      </c>
      <c r="G1099" s="1" t="s">
        <v>12565</v>
      </c>
      <c r="H1099" s="1">
        <f>+Temporalidad[[#This Row],[ID]]</f>
        <v>1088</v>
      </c>
    </row>
    <row r="1100" spans="1:8" hidden="1" x14ac:dyDescent="0.25">
      <c r="A1100">
        <v>1089</v>
      </c>
      <c r="B1100" t="s">
        <v>8641</v>
      </c>
      <c r="C1100" s="1" t="s">
        <v>8467</v>
      </c>
      <c r="D1100" s="1" t="s">
        <v>8468</v>
      </c>
      <c r="E1100" s="2">
        <v>51683</v>
      </c>
      <c r="F1100" s="2">
        <v>51774</v>
      </c>
      <c r="G1100" s="1" t="s">
        <v>12566</v>
      </c>
      <c r="H1100" s="1">
        <f>+Temporalidad[[#This Row],[ID]]</f>
        <v>1089</v>
      </c>
    </row>
    <row r="1101" spans="1:8" hidden="1" x14ac:dyDescent="0.25">
      <c r="A1101">
        <v>1090</v>
      </c>
      <c r="B1101" t="s">
        <v>8642</v>
      </c>
      <c r="C1101" s="1" t="s">
        <v>8467</v>
      </c>
      <c r="D1101" s="1" t="s">
        <v>8468</v>
      </c>
      <c r="E1101" s="2">
        <v>52048</v>
      </c>
      <c r="F1101" s="2">
        <v>52139</v>
      </c>
      <c r="G1101" s="1" t="s">
        <v>12567</v>
      </c>
      <c r="H1101" s="1">
        <f>+Temporalidad[[#This Row],[ID]]</f>
        <v>1090</v>
      </c>
    </row>
    <row r="1102" spans="1:8" hidden="1" x14ac:dyDescent="0.25">
      <c r="A1102">
        <v>1091</v>
      </c>
      <c r="B1102" t="s">
        <v>8643</v>
      </c>
      <c r="C1102" s="1" t="s">
        <v>8467</v>
      </c>
      <c r="D1102" s="1" t="s">
        <v>8468</v>
      </c>
      <c r="E1102" s="2">
        <v>52413</v>
      </c>
      <c r="F1102" s="2">
        <v>52504</v>
      </c>
      <c r="G1102" s="1" t="s">
        <v>12568</v>
      </c>
      <c r="H1102" s="1">
        <f>+Temporalidad[[#This Row],[ID]]</f>
        <v>1091</v>
      </c>
    </row>
    <row r="1103" spans="1:8" hidden="1" x14ac:dyDescent="0.25">
      <c r="A1103">
        <v>1092</v>
      </c>
      <c r="B1103" t="s">
        <v>8644</v>
      </c>
      <c r="C1103" s="1" t="s">
        <v>8467</v>
      </c>
      <c r="D1103" s="1" t="s">
        <v>8468</v>
      </c>
      <c r="E1103" s="2">
        <v>52779</v>
      </c>
      <c r="F1103" s="2">
        <v>52870</v>
      </c>
      <c r="G1103" s="1" t="s">
        <v>12569</v>
      </c>
      <c r="H1103" s="1">
        <f>+Temporalidad[[#This Row],[ID]]</f>
        <v>1092</v>
      </c>
    </row>
    <row r="1104" spans="1:8" hidden="1" x14ac:dyDescent="0.25">
      <c r="A1104">
        <v>1093</v>
      </c>
      <c r="B1104" t="s">
        <v>8645</v>
      </c>
      <c r="C1104" s="1" t="s">
        <v>8467</v>
      </c>
      <c r="D1104" s="1" t="s">
        <v>8468</v>
      </c>
      <c r="E1104" s="2">
        <v>53144</v>
      </c>
      <c r="F1104" s="2">
        <v>53235</v>
      </c>
      <c r="G1104" s="1" t="s">
        <v>12570</v>
      </c>
      <c r="H1104" s="1">
        <f>+Temporalidad[[#This Row],[ID]]</f>
        <v>1093</v>
      </c>
    </row>
    <row r="1105" spans="1:8" hidden="1" x14ac:dyDescent="0.25">
      <c r="A1105">
        <v>1094</v>
      </c>
      <c r="B1105" t="s">
        <v>8646</v>
      </c>
      <c r="C1105" s="1" t="s">
        <v>8467</v>
      </c>
      <c r="D1105" s="1" t="s">
        <v>8468</v>
      </c>
      <c r="E1105" s="2">
        <v>53509</v>
      </c>
      <c r="F1105" s="2">
        <v>53600</v>
      </c>
      <c r="G1105" s="1" t="s">
        <v>12571</v>
      </c>
      <c r="H1105" s="1">
        <f>+Temporalidad[[#This Row],[ID]]</f>
        <v>1094</v>
      </c>
    </row>
    <row r="1106" spans="1:8" hidden="1" x14ac:dyDescent="0.25">
      <c r="A1106">
        <v>1095</v>
      </c>
      <c r="B1106" t="s">
        <v>8647</v>
      </c>
      <c r="C1106" s="1" t="s">
        <v>8467</v>
      </c>
      <c r="D1106" s="1" t="s">
        <v>8468</v>
      </c>
      <c r="E1106" s="2">
        <v>53874</v>
      </c>
      <c r="F1106" s="2">
        <v>53965</v>
      </c>
      <c r="G1106" s="1" t="s">
        <v>12572</v>
      </c>
      <c r="H1106" s="1">
        <f>+Temporalidad[[#This Row],[ID]]</f>
        <v>1095</v>
      </c>
    </row>
    <row r="1107" spans="1:8" hidden="1" x14ac:dyDescent="0.25">
      <c r="A1107">
        <v>1096</v>
      </c>
      <c r="B1107" t="s">
        <v>8648</v>
      </c>
      <c r="C1107" s="1" t="s">
        <v>8467</v>
      </c>
      <c r="D1107" s="1" t="s">
        <v>8468</v>
      </c>
      <c r="E1107" s="2">
        <v>54240</v>
      </c>
      <c r="F1107" s="2">
        <v>54331</v>
      </c>
      <c r="G1107" s="1" t="s">
        <v>12573</v>
      </c>
      <c r="H1107" s="1">
        <f>+Temporalidad[[#This Row],[ID]]</f>
        <v>1096</v>
      </c>
    </row>
    <row r="1108" spans="1:8" hidden="1" x14ac:dyDescent="0.25">
      <c r="A1108">
        <v>1097</v>
      </c>
      <c r="B1108" t="s">
        <v>8649</v>
      </c>
      <c r="C1108" s="1" t="s">
        <v>8467</v>
      </c>
      <c r="D1108" s="1" t="s">
        <v>8468</v>
      </c>
      <c r="E1108" s="2">
        <v>54605</v>
      </c>
      <c r="F1108" s="2">
        <v>54696</v>
      </c>
      <c r="G1108" s="1" t="s">
        <v>12574</v>
      </c>
      <c r="H1108" s="1">
        <f>+Temporalidad[[#This Row],[ID]]</f>
        <v>1097</v>
      </c>
    </row>
    <row r="1109" spans="1:8" hidden="1" x14ac:dyDescent="0.25">
      <c r="A1109">
        <v>1098</v>
      </c>
      <c r="B1109" t="s">
        <v>8650</v>
      </c>
      <c r="C1109" s="1" t="s">
        <v>8467</v>
      </c>
      <c r="D1109" s="1" t="s">
        <v>8468</v>
      </c>
      <c r="E1109" s="2">
        <v>54970</v>
      </c>
      <c r="F1109" s="2">
        <v>55061</v>
      </c>
      <c r="G1109" s="1" t="s">
        <v>12575</v>
      </c>
      <c r="H1109" s="1">
        <f>+Temporalidad[[#This Row],[ID]]</f>
        <v>1098</v>
      </c>
    </row>
    <row r="1110" spans="1:8" hidden="1" x14ac:dyDescent="0.25">
      <c r="A1110">
        <v>1099</v>
      </c>
      <c r="B1110" t="s">
        <v>8651</v>
      </c>
      <c r="C1110" s="1" t="s">
        <v>8467</v>
      </c>
      <c r="D1110" s="1" t="s">
        <v>8468</v>
      </c>
      <c r="E1110" s="2">
        <v>33147</v>
      </c>
      <c r="F1110" s="2">
        <v>33238</v>
      </c>
      <c r="G1110" s="1" t="s">
        <v>12576</v>
      </c>
      <c r="H1110" s="1">
        <f>+Temporalidad[[#This Row],[ID]]</f>
        <v>1099</v>
      </c>
    </row>
    <row r="1111" spans="1:8" hidden="1" x14ac:dyDescent="0.25">
      <c r="A1111">
        <v>1100</v>
      </c>
      <c r="B1111" t="s">
        <v>8652</v>
      </c>
      <c r="C1111" s="1" t="s">
        <v>8467</v>
      </c>
      <c r="D1111" s="1" t="s">
        <v>8468</v>
      </c>
      <c r="E1111" s="2">
        <v>33512</v>
      </c>
      <c r="F1111" s="2">
        <v>33603</v>
      </c>
      <c r="G1111" s="1" t="s">
        <v>12577</v>
      </c>
      <c r="H1111" s="1">
        <f>+Temporalidad[[#This Row],[ID]]</f>
        <v>1100</v>
      </c>
    </row>
    <row r="1112" spans="1:8" hidden="1" x14ac:dyDescent="0.25">
      <c r="A1112">
        <v>1101</v>
      </c>
      <c r="B1112" t="s">
        <v>8653</v>
      </c>
      <c r="C1112" s="1" t="s">
        <v>8467</v>
      </c>
      <c r="D1112" s="1" t="s">
        <v>8468</v>
      </c>
      <c r="E1112" s="2">
        <v>33878</v>
      </c>
      <c r="F1112" s="2">
        <v>33969</v>
      </c>
      <c r="G1112" s="1" t="s">
        <v>12578</v>
      </c>
      <c r="H1112" s="1">
        <f>+Temporalidad[[#This Row],[ID]]</f>
        <v>1101</v>
      </c>
    </row>
    <row r="1113" spans="1:8" hidden="1" x14ac:dyDescent="0.25">
      <c r="A1113">
        <v>1102</v>
      </c>
      <c r="B1113" t="s">
        <v>8654</v>
      </c>
      <c r="C1113" s="1" t="s">
        <v>8467</v>
      </c>
      <c r="D1113" s="1" t="s">
        <v>8468</v>
      </c>
      <c r="E1113" s="2">
        <v>34243</v>
      </c>
      <c r="F1113" s="2">
        <v>34334</v>
      </c>
      <c r="G1113" s="1" t="s">
        <v>12579</v>
      </c>
      <c r="H1113" s="1">
        <f>+Temporalidad[[#This Row],[ID]]</f>
        <v>1102</v>
      </c>
    </row>
    <row r="1114" spans="1:8" hidden="1" x14ac:dyDescent="0.25">
      <c r="A1114">
        <v>1103</v>
      </c>
      <c r="B1114" t="s">
        <v>8655</v>
      </c>
      <c r="C1114" s="1" t="s">
        <v>8467</v>
      </c>
      <c r="D1114" s="1" t="s">
        <v>8468</v>
      </c>
      <c r="E1114" s="2">
        <v>34608</v>
      </c>
      <c r="F1114" s="2">
        <v>34699</v>
      </c>
      <c r="G1114" s="1" t="s">
        <v>12580</v>
      </c>
      <c r="H1114" s="1">
        <f>+Temporalidad[[#This Row],[ID]]</f>
        <v>1103</v>
      </c>
    </row>
    <row r="1115" spans="1:8" hidden="1" x14ac:dyDescent="0.25">
      <c r="A1115">
        <v>1104</v>
      </c>
      <c r="B1115" t="s">
        <v>8656</v>
      </c>
      <c r="C1115" s="1" t="s">
        <v>8467</v>
      </c>
      <c r="D1115" s="1" t="s">
        <v>8468</v>
      </c>
      <c r="E1115" s="2">
        <v>34973</v>
      </c>
      <c r="F1115" s="2">
        <v>35064</v>
      </c>
      <c r="G1115" s="1" t="s">
        <v>12581</v>
      </c>
      <c r="H1115" s="1">
        <f>+Temporalidad[[#This Row],[ID]]</f>
        <v>1104</v>
      </c>
    </row>
    <row r="1116" spans="1:8" hidden="1" x14ac:dyDescent="0.25">
      <c r="A1116">
        <v>1105</v>
      </c>
      <c r="B1116" t="s">
        <v>8657</v>
      </c>
      <c r="C1116" s="1" t="s">
        <v>8467</v>
      </c>
      <c r="D1116" s="1" t="s">
        <v>8468</v>
      </c>
      <c r="E1116" s="2">
        <v>35339</v>
      </c>
      <c r="F1116" s="2">
        <v>35430</v>
      </c>
      <c r="G1116" s="1" t="s">
        <v>12582</v>
      </c>
      <c r="H1116" s="1">
        <f>+Temporalidad[[#This Row],[ID]]</f>
        <v>1105</v>
      </c>
    </row>
    <row r="1117" spans="1:8" hidden="1" x14ac:dyDescent="0.25">
      <c r="A1117">
        <v>1106</v>
      </c>
      <c r="B1117" t="s">
        <v>8658</v>
      </c>
      <c r="C1117" s="1" t="s">
        <v>8467</v>
      </c>
      <c r="D1117" s="1" t="s">
        <v>8468</v>
      </c>
      <c r="E1117" s="2">
        <v>35704</v>
      </c>
      <c r="F1117" s="2">
        <v>35795</v>
      </c>
      <c r="G1117" s="1" t="s">
        <v>12583</v>
      </c>
      <c r="H1117" s="1">
        <f>+Temporalidad[[#This Row],[ID]]</f>
        <v>1106</v>
      </c>
    </row>
    <row r="1118" spans="1:8" hidden="1" x14ac:dyDescent="0.25">
      <c r="A1118">
        <v>1107</v>
      </c>
      <c r="B1118" t="s">
        <v>8659</v>
      </c>
      <c r="C1118" s="1" t="s">
        <v>8467</v>
      </c>
      <c r="D1118" s="1" t="s">
        <v>8468</v>
      </c>
      <c r="E1118" s="2">
        <v>36069</v>
      </c>
      <c r="F1118" s="2">
        <v>36160</v>
      </c>
      <c r="G1118" s="1" t="s">
        <v>12584</v>
      </c>
      <c r="H1118" s="1">
        <f>+Temporalidad[[#This Row],[ID]]</f>
        <v>1107</v>
      </c>
    </row>
    <row r="1119" spans="1:8" hidden="1" x14ac:dyDescent="0.25">
      <c r="A1119">
        <v>1108</v>
      </c>
      <c r="B1119" t="s">
        <v>8660</v>
      </c>
      <c r="C1119" s="1" t="s">
        <v>8467</v>
      </c>
      <c r="D1119" s="1" t="s">
        <v>8468</v>
      </c>
      <c r="E1119" s="2">
        <v>36434</v>
      </c>
      <c r="F1119" s="2">
        <v>36525</v>
      </c>
      <c r="G1119" s="1" t="s">
        <v>12585</v>
      </c>
      <c r="H1119" s="1">
        <f>+Temporalidad[[#This Row],[ID]]</f>
        <v>1108</v>
      </c>
    </row>
    <row r="1120" spans="1:8" hidden="1" x14ac:dyDescent="0.25">
      <c r="A1120">
        <v>1109</v>
      </c>
      <c r="B1120" t="s">
        <v>8661</v>
      </c>
      <c r="C1120" s="1" t="s">
        <v>8467</v>
      </c>
      <c r="D1120" s="1" t="s">
        <v>8468</v>
      </c>
      <c r="E1120" s="2">
        <v>36800</v>
      </c>
      <c r="F1120" s="2">
        <v>36891</v>
      </c>
      <c r="G1120" s="1" t="s">
        <v>12586</v>
      </c>
      <c r="H1120" s="1">
        <f>+Temporalidad[[#This Row],[ID]]</f>
        <v>1109</v>
      </c>
    </row>
    <row r="1121" spans="1:8" hidden="1" x14ac:dyDescent="0.25">
      <c r="A1121">
        <v>1110</v>
      </c>
      <c r="B1121" t="s">
        <v>8662</v>
      </c>
      <c r="C1121" s="1" t="s">
        <v>8467</v>
      </c>
      <c r="D1121" s="1" t="s">
        <v>8468</v>
      </c>
      <c r="E1121" s="2">
        <v>37165</v>
      </c>
      <c r="F1121" s="2">
        <v>37256</v>
      </c>
      <c r="G1121" s="1" t="s">
        <v>12587</v>
      </c>
      <c r="H1121" s="1">
        <f>+Temporalidad[[#This Row],[ID]]</f>
        <v>1110</v>
      </c>
    </row>
    <row r="1122" spans="1:8" hidden="1" x14ac:dyDescent="0.25">
      <c r="A1122">
        <v>1111</v>
      </c>
      <c r="B1122" t="s">
        <v>8663</v>
      </c>
      <c r="C1122" s="1" t="s">
        <v>8467</v>
      </c>
      <c r="D1122" s="1" t="s">
        <v>8468</v>
      </c>
      <c r="E1122" s="2">
        <v>37530</v>
      </c>
      <c r="F1122" s="2">
        <v>37621</v>
      </c>
      <c r="G1122" s="1" t="s">
        <v>12588</v>
      </c>
      <c r="H1122" s="1">
        <f>+Temporalidad[[#This Row],[ID]]</f>
        <v>1111</v>
      </c>
    </row>
    <row r="1123" spans="1:8" hidden="1" x14ac:dyDescent="0.25">
      <c r="A1123">
        <v>1112</v>
      </c>
      <c r="B1123" t="s">
        <v>8664</v>
      </c>
      <c r="C1123" s="1" t="s">
        <v>8467</v>
      </c>
      <c r="D1123" s="1" t="s">
        <v>8468</v>
      </c>
      <c r="E1123" s="2">
        <v>37895</v>
      </c>
      <c r="F1123" s="2">
        <v>37986</v>
      </c>
      <c r="G1123" s="1" t="s">
        <v>12589</v>
      </c>
      <c r="H1123" s="1">
        <f>+Temporalidad[[#This Row],[ID]]</f>
        <v>1112</v>
      </c>
    </row>
    <row r="1124" spans="1:8" hidden="1" x14ac:dyDescent="0.25">
      <c r="A1124">
        <v>1113</v>
      </c>
      <c r="B1124" t="s">
        <v>8665</v>
      </c>
      <c r="C1124" s="1" t="s">
        <v>8467</v>
      </c>
      <c r="D1124" s="1" t="s">
        <v>8468</v>
      </c>
      <c r="E1124" s="2">
        <v>38261</v>
      </c>
      <c r="F1124" s="2">
        <v>38352</v>
      </c>
      <c r="G1124" s="1" t="s">
        <v>12590</v>
      </c>
      <c r="H1124" s="1">
        <f>+Temporalidad[[#This Row],[ID]]</f>
        <v>1113</v>
      </c>
    </row>
    <row r="1125" spans="1:8" hidden="1" x14ac:dyDescent="0.25">
      <c r="A1125">
        <v>1114</v>
      </c>
      <c r="B1125" t="s">
        <v>8666</v>
      </c>
      <c r="C1125" s="1" t="s">
        <v>8467</v>
      </c>
      <c r="D1125" s="1" t="s">
        <v>8468</v>
      </c>
      <c r="E1125" s="2">
        <v>38626</v>
      </c>
      <c r="F1125" s="2">
        <v>38717</v>
      </c>
      <c r="G1125" s="1" t="s">
        <v>12591</v>
      </c>
      <c r="H1125" s="1">
        <f>+Temporalidad[[#This Row],[ID]]</f>
        <v>1114</v>
      </c>
    </row>
    <row r="1126" spans="1:8" hidden="1" x14ac:dyDescent="0.25">
      <c r="A1126">
        <v>1115</v>
      </c>
      <c r="B1126" t="s">
        <v>8667</v>
      </c>
      <c r="C1126" s="1" t="s">
        <v>8467</v>
      </c>
      <c r="D1126" s="1" t="s">
        <v>8468</v>
      </c>
      <c r="E1126" s="2">
        <v>38991</v>
      </c>
      <c r="F1126" s="2">
        <v>39082</v>
      </c>
      <c r="G1126" s="1" t="s">
        <v>12592</v>
      </c>
      <c r="H1126" s="1">
        <f>+Temporalidad[[#This Row],[ID]]</f>
        <v>1115</v>
      </c>
    </row>
    <row r="1127" spans="1:8" hidden="1" x14ac:dyDescent="0.25">
      <c r="A1127">
        <v>1116</v>
      </c>
      <c r="B1127" t="s">
        <v>8668</v>
      </c>
      <c r="C1127" s="1" t="s">
        <v>8467</v>
      </c>
      <c r="D1127" s="1" t="s">
        <v>8468</v>
      </c>
      <c r="E1127" s="2">
        <v>39356</v>
      </c>
      <c r="F1127" s="2">
        <v>39447</v>
      </c>
      <c r="G1127" s="1" t="s">
        <v>12593</v>
      </c>
      <c r="H1127" s="1">
        <f>+Temporalidad[[#This Row],[ID]]</f>
        <v>1116</v>
      </c>
    </row>
    <row r="1128" spans="1:8" hidden="1" x14ac:dyDescent="0.25">
      <c r="A1128">
        <v>1117</v>
      </c>
      <c r="B1128" t="s">
        <v>8669</v>
      </c>
      <c r="C1128" s="1" t="s">
        <v>8467</v>
      </c>
      <c r="D1128" s="1" t="s">
        <v>8468</v>
      </c>
      <c r="E1128" s="2">
        <v>39722</v>
      </c>
      <c r="F1128" s="2">
        <v>39813</v>
      </c>
      <c r="G1128" s="1" t="s">
        <v>12594</v>
      </c>
      <c r="H1128" s="1">
        <f>+Temporalidad[[#This Row],[ID]]</f>
        <v>1117</v>
      </c>
    </row>
    <row r="1129" spans="1:8" hidden="1" x14ac:dyDescent="0.25">
      <c r="A1129">
        <v>1118</v>
      </c>
      <c r="B1129" t="s">
        <v>8670</v>
      </c>
      <c r="C1129" s="1" t="s">
        <v>8467</v>
      </c>
      <c r="D1129" s="1" t="s">
        <v>8468</v>
      </c>
      <c r="E1129" s="2">
        <v>40087</v>
      </c>
      <c r="F1129" s="2">
        <v>40178</v>
      </c>
      <c r="G1129" s="1" t="s">
        <v>12595</v>
      </c>
      <c r="H1129" s="1">
        <f>+Temporalidad[[#This Row],[ID]]</f>
        <v>1118</v>
      </c>
    </row>
    <row r="1130" spans="1:8" hidden="1" x14ac:dyDescent="0.25">
      <c r="A1130">
        <v>1119</v>
      </c>
      <c r="B1130" t="s">
        <v>8671</v>
      </c>
      <c r="C1130" s="1" t="s">
        <v>8467</v>
      </c>
      <c r="D1130" s="1" t="s">
        <v>8468</v>
      </c>
      <c r="E1130" s="2">
        <v>40452</v>
      </c>
      <c r="F1130" s="2">
        <v>40543</v>
      </c>
      <c r="G1130" s="1" t="s">
        <v>12596</v>
      </c>
      <c r="H1130" s="1">
        <f>+Temporalidad[[#This Row],[ID]]</f>
        <v>1119</v>
      </c>
    </row>
    <row r="1131" spans="1:8" hidden="1" x14ac:dyDescent="0.25">
      <c r="A1131">
        <v>1120</v>
      </c>
      <c r="B1131" t="s">
        <v>8672</v>
      </c>
      <c r="C1131" s="1" t="s">
        <v>8467</v>
      </c>
      <c r="D1131" s="1" t="s">
        <v>8468</v>
      </c>
      <c r="E1131" s="2">
        <v>40817</v>
      </c>
      <c r="F1131" s="2">
        <v>40908</v>
      </c>
      <c r="G1131" s="1" t="s">
        <v>12597</v>
      </c>
      <c r="H1131" s="1">
        <f>+Temporalidad[[#This Row],[ID]]</f>
        <v>1120</v>
      </c>
    </row>
    <row r="1132" spans="1:8" hidden="1" x14ac:dyDescent="0.25">
      <c r="A1132">
        <v>1121</v>
      </c>
      <c r="B1132" t="s">
        <v>8673</v>
      </c>
      <c r="C1132" s="1" t="s">
        <v>8467</v>
      </c>
      <c r="D1132" s="1" t="s">
        <v>8468</v>
      </c>
      <c r="E1132" s="2">
        <v>41183</v>
      </c>
      <c r="F1132" s="2">
        <v>41274</v>
      </c>
      <c r="G1132" s="1" t="s">
        <v>12598</v>
      </c>
      <c r="H1132" s="1">
        <f>+Temporalidad[[#This Row],[ID]]</f>
        <v>1121</v>
      </c>
    </row>
    <row r="1133" spans="1:8" hidden="1" x14ac:dyDescent="0.25">
      <c r="A1133">
        <v>1122</v>
      </c>
      <c r="B1133" t="s">
        <v>8674</v>
      </c>
      <c r="C1133" s="1" t="s">
        <v>8467</v>
      </c>
      <c r="D1133" s="1" t="s">
        <v>8468</v>
      </c>
      <c r="E1133" s="2">
        <v>41548</v>
      </c>
      <c r="F1133" s="2">
        <v>41639</v>
      </c>
      <c r="G1133" s="1" t="s">
        <v>12599</v>
      </c>
      <c r="H1133" s="1">
        <f>+Temporalidad[[#This Row],[ID]]</f>
        <v>1122</v>
      </c>
    </row>
    <row r="1134" spans="1:8" hidden="1" x14ac:dyDescent="0.25">
      <c r="A1134">
        <v>1123</v>
      </c>
      <c r="B1134" t="s">
        <v>8675</v>
      </c>
      <c r="C1134" s="1" t="s">
        <v>8467</v>
      </c>
      <c r="D1134" s="1" t="s">
        <v>8468</v>
      </c>
      <c r="E1134" s="2">
        <v>41913</v>
      </c>
      <c r="F1134" s="2">
        <v>42004</v>
      </c>
      <c r="G1134" s="1" t="s">
        <v>12600</v>
      </c>
      <c r="H1134" s="1">
        <f>+Temporalidad[[#This Row],[ID]]</f>
        <v>1123</v>
      </c>
    </row>
    <row r="1135" spans="1:8" hidden="1" x14ac:dyDescent="0.25">
      <c r="A1135">
        <v>1124</v>
      </c>
      <c r="B1135" t="s">
        <v>8676</v>
      </c>
      <c r="C1135" s="1" t="s">
        <v>8467</v>
      </c>
      <c r="D1135" s="1" t="s">
        <v>8468</v>
      </c>
      <c r="E1135" s="2">
        <v>42278</v>
      </c>
      <c r="F1135" s="2">
        <v>42369</v>
      </c>
      <c r="G1135" s="1" t="s">
        <v>12601</v>
      </c>
      <c r="H1135" s="1">
        <f>+Temporalidad[[#This Row],[ID]]</f>
        <v>1124</v>
      </c>
    </row>
    <row r="1136" spans="1:8" hidden="1" x14ac:dyDescent="0.25">
      <c r="A1136">
        <v>1125</v>
      </c>
      <c r="B1136" t="s">
        <v>8677</v>
      </c>
      <c r="C1136" s="1" t="s">
        <v>8467</v>
      </c>
      <c r="D1136" s="1" t="s">
        <v>8468</v>
      </c>
      <c r="E1136" s="2">
        <v>42644</v>
      </c>
      <c r="F1136" s="2">
        <v>42735</v>
      </c>
      <c r="G1136" s="1" t="s">
        <v>12602</v>
      </c>
      <c r="H1136" s="1">
        <f>+Temporalidad[[#This Row],[ID]]</f>
        <v>1125</v>
      </c>
    </row>
    <row r="1137" spans="1:8" hidden="1" x14ac:dyDescent="0.25">
      <c r="A1137">
        <v>1126</v>
      </c>
      <c r="B1137" t="s">
        <v>8678</v>
      </c>
      <c r="C1137" s="1" t="s">
        <v>8467</v>
      </c>
      <c r="D1137" s="1" t="s">
        <v>8468</v>
      </c>
      <c r="E1137" s="2">
        <v>43009</v>
      </c>
      <c r="F1137" s="2">
        <v>43100</v>
      </c>
      <c r="G1137" s="1" t="s">
        <v>12603</v>
      </c>
      <c r="H1137" s="1">
        <f>+Temporalidad[[#This Row],[ID]]</f>
        <v>1126</v>
      </c>
    </row>
    <row r="1138" spans="1:8" hidden="1" x14ac:dyDescent="0.25">
      <c r="A1138">
        <v>1127</v>
      </c>
      <c r="B1138" t="s">
        <v>8679</v>
      </c>
      <c r="C1138" s="1" t="s">
        <v>8467</v>
      </c>
      <c r="D1138" s="1" t="s">
        <v>8468</v>
      </c>
      <c r="E1138" s="2">
        <v>43374</v>
      </c>
      <c r="F1138" s="2">
        <v>43465</v>
      </c>
      <c r="G1138" s="1" t="s">
        <v>12604</v>
      </c>
      <c r="H1138" s="1">
        <f>+Temporalidad[[#This Row],[ID]]</f>
        <v>1127</v>
      </c>
    </row>
    <row r="1139" spans="1:8" hidden="1" x14ac:dyDescent="0.25">
      <c r="A1139">
        <v>1128</v>
      </c>
      <c r="B1139" t="s">
        <v>8680</v>
      </c>
      <c r="C1139" s="1" t="s">
        <v>8467</v>
      </c>
      <c r="D1139" s="1" t="s">
        <v>8468</v>
      </c>
      <c r="E1139" s="2">
        <v>43739</v>
      </c>
      <c r="F1139" s="2">
        <v>43830</v>
      </c>
      <c r="G1139" s="1" t="s">
        <v>12605</v>
      </c>
      <c r="H1139" s="1">
        <f>+Temporalidad[[#This Row],[ID]]</f>
        <v>1128</v>
      </c>
    </row>
    <row r="1140" spans="1:8" hidden="1" x14ac:dyDescent="0.25">
      <c r="A1140">
        <v>1129</v>
      </c>
      <c r="B1140" t="s">
        <v>8681</v>
      </c>
      <c r="C1140" s="1" t="s">
        <v>8467</v>
      </c>
      <c r="D1140" s="1" t="s">
        <v>8468</v>
      </c>
      <c r="E1140" s="2">
        <v>44105</v>
      </c>
      <c r="F1140" s="2">
        <v>44196</v>
      </c>
      <c r="G1140" s="1" t="s">
        <v>12606</v>
      </c>
      <c r="H1140" s="1">
        <f>+Temporalidad[[#This Row],[ID]]</f>
        <v>1129</v>
      </c>
    </row>
    <row r="1141" spans="1:8" hidden="1" x14ac:dyDescent="0.25">
      <c r="A1141">
        <v>1130</v>
      </c>
      <c r="B1141" t="s">
        <v>8682</v>
      </c>
      <c r="C1141" s="1" t="s">
        <v>8467</v>
      </c>
      <c r="D1141" s="1" t="s">
        <v>8468</v>
      </c>
      <c r="E1141" s="2">
        <v>44470</v>
      </c>
      <c r="F1141" s="2">
        <v>44561</v>
      </c>
      <c r="G1141" s="1" t="s">
        <v>12607</v>
      </c>
      <c r="H1141" s="1">
        <f>+Temporalidad[[#This Row],[ID]]</f>
        <v>1130</v>
      </c>
    </row>
    <row r="1142" spans="1:8" hidden="1" x14ac:dyDescent="0.25">
      <c r="A1142">
        <v>1131</v>
      </c>
      <c r="B1142" t="s">
        <v>8683</v>
      </c>
      <c r="C1142" s="1" t="s">
        <v>8467</v>
      </c>
      <c r="D1142" s="1" t="s">
        <v>8468</v>
      </c>
      <c r="E1142" s="2">
        <v>44835</v>
      </c>
      <c r="F1142" s="2">
        <v>44926</v>
      </c>
      <c r="G1142" s="1" t="s">
        <v>12608</v>
      </c>
      <c r="H1142" s="1">
        <f>+Temporalidad[[#This Row],[ID]]</f>
        <v>1131</v>
      </c>
    </row>
    <row r="1143" spans="1:8" hidden="1" x14ac:dyDescent="0.25">
      <c r="A1143">
        <v>1132</v>
      </c>
      <c r="B1143" t="s">
        <v>8684</v>
      </c>
      <c r="C1143" s="1" t="s">
        <v>8467</v>
      </c>
      <c r="D1143" s="1" t="s">
        <v>8468</v>
      </c>
      <c r="E1143" s="2">
        <v>45200</v>
      </c>
      <c r="F1143" s="2">
        <v>45291</v>
      </c>
      <c r="G1143" s="1" t="s">
        <v>12609</v>
      </c>
      <c r="H1143" s="1">
        <f>+Temporalidad[[#This Row],[ID]]</f>
        <v>1132</v>
      </c>
    </row>
    <row r="1144" spans="1:8" hidden="1" x14ac:dyDescent="0.25">
      <c r="A1144">
        <v>1133</v>
      </c>
      <c r="B1144" t="s">
        <v>8685</v>
      </c>
      <c r="C1144" s="1" t="s">
        <v>8467</v>
      </c>
      <c r="D1144" s="1" t="s">
        <v>8468</v>
      </c>
      <c r="E1144" s="2">
        <v>45566</v>
      </c>
      <c r="F1144" s="2">
        <v>45657</v>
      </c>
      <c r="G1144" s="1" t="s">
        <v>12610</v>
      </c>
      <c r="H1144" s="1">
        <f>+Temporalidad[[#This Row],[ID]]</f>
        <v>1133</v>
      </c>
    </row>
    <row r="1145" spans="1:8" hidden="1" x14ac:dyDescent="0.25">
      <c r="A1145">
        <v>1134</v>
      </c>
      <c r="B1145" t="s">
        <v>8686</v>
      </c>
      <c r="C1145" s="1" t="s">
        <v>8467</v>
      </c>
      <c r="D1145" s="1" t="s">
        <v>8468</v>
      </c>
      <c r="E1145" s="2">
        <v>45931</v>
      </c>
      <c r="F1145" s="2">
        <v>46022</v>
      </c>
      <c r="G1145" s="1" t="s">
        <v>12611</v>
      </c>
      <c r="H1145" s="1">
        <f>+Temporalidad[[#This Row],[ID]]</f>
        <v>1134</v>
      </c>
    </row>
    <row r="1146" spans="1:8" hidden="1" x14ac:dyDescent="0.25">
      <c r="A1146">
        <v>1135</v>
      </c>
      <c r="B1146" t="s">
        <v>8687</v>
      </c>
      <c r="C1146" s="1" t="s">
        <v>8467</v>
      </c>
      <c r="D1146" s="1" t="s">
        <v>8468</v>
      </c>
      <c r="E1146" s="2">
        <v>46296</v>
      </c>
      <c r="F1146" s="2">
        <v>46387</v>
      </c>
      <c r="G1146" s="1" t="s">
        <v>12612</v>
      </c>
      <c r="H1146" s="1">
        <f>+Temporalidad[[#This Row],[ID]]</f>
        <v>1135</v>
      </c>
    </row>
    <row r="1147" spans="1:8" hidden="1" x14ac:dyDescent="0.25">
      <c r="A1147">
        <v>1136</v>
      </c>
      <c r="B1147" t="s">
        <v>8688</v>
      </c>
      <c r="C1147" s="1" t="s">
        <v>8467</v>
      </c>
      <c r="D1147" s="1" t="s">
        <v>8468</v>
      </c>
      <c r="E1147" s="2">
        <v>46661</v>
      </c>
      <c r="F1147" s="2">
        <v>46752</v>
      </c>
      <c r="G1147" s="1" t="s">
        <v>12613</v>
      </c>
      <c r="H1147" s="1">
        <f>+Temporalidad[[#This Row],[ID]]</f>
        <v>1136</v>
      </c>
    </row>
    <row r="1148" spans="1:8" hidden="1" x14ac:dyDescent="0.25">
      <c r="A1148">
        <v>1137</v>
      </c>
      <c r="B1148" t="s">
        <v>8689</v>
      </c>
      <c r="C1148" s="1" t="s">
        <v>8467</v>
      </c>
      <c r="D1148" s="1" t="s">
        <v>8468</v>
      </c>
      <c r="E1148" s="2">
        <v>47027</v>
      </c>
      <c r="F1148" s="2">
        <v>47118</v>
      </c>
      <c r="G1148" s="1" t="s">
        <v>12614</v>
      </c>
      <c r="H1148" s="1">
        <f>+Temporalidad[[#This Row],[ID]]</f>
        <v>1137</v>
      </c>
    </row>
    <row r="1149" spans="1:8" hidden="1" x14ac:dyDescent="0.25">
      <c r="A1149">
        <v>1138</v>
      </c>
      <c r="B1149" t="s">
        <v>8690</v>
      </c>
      <c r="C1149" s="1" t="s">
        <v>8467</v>
      </c>
      <c r="D1149" s="1" t="s">
        <v>8468</v>
      </c>
      <c r="E1149" s="2">
        <v>47392</v>
      </c>
      <c r="F1149" s="2">
        <v>47483</v>
      </c>
      <c r="G1149" s="1" t="s">
        <v>12615</v>
      </c>
      <c r="H1149" s="1">
        <f>+Temporalidad[[#This Row],[ID]]</f>
        <v>1138</v>
      </c>
    </row>
    <row r="1150" spans="1:8" hidden="1" x14ac:dyDescent="0.25">
      <c r="A1150">
        <v>1139</v>
      </c>
      <c r="B1150" t="s">
        <v>8691</v>
      </c>
      <c r="C1150" s="1" t="s">
        <v>8467</v>
      </c>
      <c r="D1150" s="1" t="s">
        <v>8468</v>
      </c>
      <c r="E1150" s="2">
        <v>47757</v>
      </c>
      <c r="F1150" s="2">
        <v>47848</v>
      </c>
      <c r="G1150" s="1" t="s">
        <v>12616</v>
      </c>
      <c r="H1150" s="1">
        <f>+Temporalidad[[#This Row],[ID]]</f>
        <v>1139</v>
      </c>
    </row>
    <row r="1151" spans="1:8" hidden="1" x14ac:dyDescent="0.25">
      <c r="A1151">
        <v>1140</v>
      </c>
      <c r="B1151" t="s">
        <v>8692</v>
      </c>
      <c r="C1151" s="1" t="s">
        <v>8467</v>
      </c>
      <c r="D1151" s="1" t="s">
        <v>8468</v>
      </c>
      <c r="E1151" s="2">
        <v>48122</v>
      </c>
      <c r="F1151" s="2">
        <v>48213</v>
      </c>
      <c r="G1151" s="1" t="s">
        <v>12617</v>
      </c>
      <c r="H1151" s="1">
        <f>+Temporalidad[[#This Row],[ID]]</f>
        <v>1140</v>
      </c>
    </row>
    <row r="1152" spans="1:8" hidden="1" x14ac:dyDescent="0.25">
      <c r="A1152">
        <v>1141</v>
      </c>
      <c r="B1152" t="s">
        <v>8693</v>
      </c>
      <c r="C1152" s="1" t="s">
        <v>8467</v>
      </c>
      <c r="D1152" s="1" t="s">
        <v>8468</v>
      </c>
      <c r="E1152" s="2">
        <v>48488</v>
      </c>
      <c r="F1152" s="2">
        <v>48579</v>
      </c>
      <c r="G1152" s="1" t="s">
        <v>12618</v>
      </c>
      <c r="H1152" s="1">
        <f>+Temporalidad[[#This Row],[ID]]</f>
        <v>1141</v>
      </c>
    </row>
    <row r="1153" spans="1:8" hidden="1" x14ac:dyDescent="0.25">
      <c r="A1153">
        <v>1142</v>
      </c>
      <c r="B1153" t="s">
        <v>8694</v>
      </c>
      <c r="C1153" s="1" t="s">
        <v>8467</v>
      </c>
      <c r="D1153" s="1" t="s">
        <v>8468</v>
      </c>
      <c r="E1153" s="2">
        <v>48853</v>
      </c>
      <c r="F1153" s="2">
        <v>48944</v>
      </c>
      <c r="G1153" s="1" t="s">
        <v>12619</v>
      </c>
      <c r="H1153" s="1">
        <f>+Temporalidad[[#This Row],[ID]]</f>
        <v>1142</v>
      </c>
    </row>
    <row r="1154" spans="1:8" hidden="1" x14ac:dyDescent="0.25">
      <c r="A1154">
        <v>1143</v>
      </c>
      <c r="B1154" t="s">
        <v>8695</v>
      </c>
      <c r="C1154" s="1" t="s">
        <v>8467</v>
      </c>
      <c r="D1154" s="1" t="s">
        <v>8468</v>
      </c>
      <c r="E1154" s="2">
        <v>49218</v>
      </c>
      <c r="F1154" s="2">
        <v>49309</v>
      </c>
      <c r="G1154" s="1" t="s">
        <v>12620</v>
      </c>
      <c r="H1154" s="1">
        <f>+Temporalidad[[#This Row],[ID]]</f>
        <v>1143</v>
      </c>
    </row>
    <row r="1155" spans="1:8" hidden="1" x14ac:dyDescent="0.25">
      <c r="A1155">
        <v>1144</v>
      </c>
      <c r="B1155" t="s">
        <v>8696</v>
      </c>
      <c r="C1155" s="1" t="s">
        <v>8467</v>
      </c>
      <c r="D1155" s="1" t="s">
        <v>8468</v>
      </c>
      <c r="E1155" s="2">
        <v>49583</v>
      </c>
      <c r="F1155" s="2">
        <v>49674</v>
      </c>
      <c r="G1155" s="1" t="s">
        <v>12621</v>
      </c>
      <c r="H1155" s="1">
        <f>+Temporalidad[[#This Row],[ID]]</f>
        <v>1144</v>
      </c>
    </row>
    <row r="1156" spans="1:8" hidden="1" x14ac:dyDescent="0.25">
      <c r="A1156">
        <v>1145</v>
      </c>
      <c r="B1156" t="s">
        <v>8697</v>
      </c>
      <c r="C1156" s="1" t="s">
        <v>8467</v>
      </c>
      <c r="D1156" s="1" t="s">
        <v>8468</v>
      </c>
      <c r="E1156" s="2">
        <v>49949</v>
      </c>
      <c r="F1156" s="2">
        <v>50040</v>
      </c>
      <c r="G1156" s="1" t="s">
        <v>12622</v>
      </c>
      <c r="H1156" s="1">
        <f>+Temporalidad[[#This Row],[ID]]</f>
        <v>1145</v>
      </c>
    </row>
    <row r="1157" spans="1:8" hidden="1" x14ac:dyDescent="0.25">
      <c r="A1157">
        <v>1146</v>
      </c>
      <c r="B1157" t="s">
        <v>8698</v>
      </c>
      <c r="C1157" s="1" t="s">
        <v>8467</v>
      </c>
      <c r="D1157" s="1" t="s">
        <v>8468</v>
      </c>
      <c r="E1157" s="2">
        <v>50314</v>
      </c>
      <c r="F1157" s="2">
        <v>50405</v>
      </c>
      <c r="G1157" s="1" t="s">
        <v>12623</v>
      </c>
      <c r="H1157" s="1">
        <f>+Temporalidad[[#This Row],[ID]]</f>
        <v>1146</v>
      </c>
    </row>
    <row r="1158" spans="1:8" hidden="1" x14ac:dyDescent="0.25">
      <c r="A1158">
        <v>1147</v>
      </c>
      <c r="B1158" t="s">
        <v>8699</v>
      </c>
      <c r="C1158" s="1" t="s">
        <v>8467</v>
      </c>
      <c r="D1158" s="1" t="s">
        <v>8468</v>
      </c>
      <c r="E1158" s="2">
        <v>50679</v>
      </c>
      <c r="F1158" s="2">
        <v>50770</v>
      </c>
      <c r="G1158" s="1" t="s">
        <v>12624</v>
      </c>
      <c r="H1158" s="1">
        <f>+Temporalidad[[#This Row],[ID]]</f>
        <v>1147</v>
      </c>
    </row>
    <row r="1159" spans="1:8" hidden="1" x14ac:dyDescent="0.25">
      <c r="A1159">
        <v>1148</v>
      </c>
      <c r="B1159" t="s">
        <v>8700</v>
      </c>
      <c r="C1159" s="1" t="s">
        <v>8467</v>
      </c>
      <c r="D1159" s="1" t="s">
        <v>8468</v>
      </c>
      <c r="E1159" s="2">
        <v>51044</v>
      </c>
      <c r="F1159" s="2">
        <v>51135</v>
      </c>
      <c r="G1159" s="1" t="s">
        <v>12625</v>
      </c>
      <c r="H1159" s="1">
        <f>+Temporalidad[[#This Row],[ID]]</f>
        <v>1148</v>
      </c>
    </row>
    <row r="1160" spans="1:8" hidden="1" x14ac:dyDescent="0.25">
      <c r="A1160">
        <v>1149</v>
      </c>
      <c r="B1160" t="s">
        <v>8701</v>
      </c>
      <c r="C1160" s="1" t="s">
        <v>8467</v>
      </c>
      <c r="D1160" s="1" t="s">
        <v>8468</v>
      </c>
      <c r="E1160" s="2">
        <v>51410</v>
      </c>
      <c r="F1160" s="2">
        <v>51501</v>
      </c>
      <c r="G1160" s="1" t="s">
        <v>12626</v>
      </c>
      <c r="H1160" s="1">
        <f>+Temporalidad[[#This Row],[ID]]</f>
        <v>1149</v>
      </c>
    </row>
    <row r="1161" spans="1:8" hidden="1" x14ac:dyDescent="0.25">
      <c r="A1161">
        <v>1150</v>
      </c>
      <c r="B1161" t="s">
        <v>8702</v>
      </c>
      <c r="C1161" s="1" t="s">
        <v>8467</v>
      </c>
      <c r="D1161" s="1" t="s">
        <v>8468</v>
      </c>
      <c r="E1161" s="2">
        <v>51775</v>
      </c>
      <c r="F1161" s="2">
        <v>51866</v>
      </c>
      <c r="G1161" s="1" t="s">
        <v>12627</v>
      </c>
      <c r="H1161" s="1">
        <f>+Temporalidad[[#This Row],[ID]]</f>
        <v>1150</v>
      </c>
    </row>
    <row r="1162" spans="1:8" hidden="1" x14ac:dyDescent="0.25">
      <c r="A1162">
        <v>1151</v>
      </c>
      <c r="B1162" t="s">
        <v>8703</v>
      </c>
      <c r="C1162" s="1" t="s">
        <v>8467</v>
      </c>
      <c r="D1162" s="1" t="s">
        <v>8468</v>
      </c>
      <c r="E1162" s="2">
        <v>52140</v>
      </c>
      <c r="F1162" s="2">
        <v>52231</v>
      </c>
      <c r="G1162" s="1" t="s">
        <v>12628</v>
      </c>
      <c r="H1162" s="1">
        <f>+Temporalidad[[#This Row],[ID]]</f>
        <v>1151</v>
      </c>
    </row>
    <row r="1163" spans="1:8" hidden="1" x14ac:dyDescent="0.25">
      <c r="A1163">
        <v>1152</v>
      </c>
      <c r="B1163" t="s">
        <v>8704</v>
      </c>
      <c r="C1163" s="1" t="s">
        <v>8467</v>
      </c>
      <c r="D1163" s="1" t="s">
        <v>8468</v>
      </c>
      <c r="E1163" s="2">
        <v>52505</v>
      </c>
      <c r="F1163" s="2">
        <v>52596</v>
      </c>
      <c r="G1163" s="1" t="s">
        <v>12629</v>
      </c>
      <c r="H1163" s="1">
        <f>+Temporalidad[[#This Row],[ID]]</f>
        <v>1152</v>
      </c>
    </row>
    <row r="1164" spans="1:8" hidden="1" x14ac:dyDescent="0.25">
      <c r="A1164">
        <v>1153</v>
      </c>
      <c r="B1164" t="s">
        <v>8705</v>
      </c>
      <c r="C1164" s="1" t="s">
        <v>8467</v>
      </c>
      <c r="D1164" s="1" t="s">
        <v>8468</v>
      </c>
      <c r="E1164" s="2">
        <v>52871</v>
      </c>
      <c r="F1164" s="2">
        <v>52962</v>
      </c>
      <c r="G1164" s="1" t="s">
        <v>12630</v>
      </c>
      <c r="H1164" s="1">
        <f>+Temporalidad[[#This Row],[ID]]</f>
        <v>1153</v>
      </c>
    </row>
    <row r="1165" spans="1:8" hidden="1" x14ac:dyDescent="0.25">
      <c r="A1165">
        <v>1154</v>
      </c>
      <c r="B1165" t="s">
        <v>8706</v>
      </c>
      <c r="C1165" s="1" t="s">
        <v>8467</v>
      </c>
      <c r="D1165" s="1" t="s">
        <v>8468</v>
      </c>
      <c r="E1165" s="2">
        <v>53236</v>
      </c>
      <c r="F1165" s="2">
        <v>53327</v>
      </c>
      <c r="G1165" s="1" t="s">
        <v>12631</v>
      </c>
      <c r="H1165" s="1">
        <f>+Temporalidad[[#This Row],[ID]]</f>
        <v>1154</v>
      </c>
    </row>
    <row r="1166" spans="1:8" hidden="1" x14ac:dyDescent="0.25">
      <c r="A1166">
        <v>1155</v>
      </c>
      <c r="B1166" t="s">
        <v>8707</v>
      </c>
      <c r="C1166" s="1" t="s">
        <v>8467</v>
      </c>
      <c r="D1166" s="1" t="s">
        <v>8468</v>
      </c>
      <c r="E1166" s="2">
        <v>53601</v>
      </c>
      <c r="F1166" s="2">
        <v>53692</v>
      </c>
      <c r="G1166" s="1" t="s">
        <v>12632</v>
      </c>
      <c r="H1166" s="1">
        <f>+Temporalidad[[#This Row],[ID]]</f>
        <v>1155</v>
      </c>
    </row>
    <row r="1167" spans="1:8" hidden="1" x14ac:dyDescent="0.25">
      <c r="A1167">
        <v>1156</v>
      </c>
      <c r="B1167" t="s">
        <v>8708</v>
      </c>
      <c r="C1167" s="1" t="s">
        <v>8467</v>
      </c>
      <c r="D1167" s="1" t="s">
        <v>8468</v>
      </c>
      <c r="E1167" s="2">
        <v>53966</v>
      </c>
      <c r="F1167" s="2">
        <v>54057</v>
      </c>
      <c r="G1167" s="1" t="s">
        <v>12633</v>
      </c>
      <c r="H1167" s="1">
        <f>+Temporalidad[[#This Row],[ID]]</f>
        <v>1156</v>
      </c>
    </row>
    <row r="1168" spans="1:8" hidden="1" x14ac:dyDescent="0.25">
      <c r="A1168">
        <v>1157</v>
      </c>
      <c r="B1168" t="s">
        <v>8709</v>
      </c>
      <c r="C1168" s="1" t="s">
        <v>8467</v>
      </c>
      <c r="D1168" s="1" t="s">
        <v>8468</v>
      </c>
      <c r="E1168" s="2">
        <v>54332</v>
      </c>
      <c r="F1168" s="2">
        <v>54423</v>
      </c>
      <c r="G1168" s="1" t="s">
        <v>12634</v>
      </c>
      <c r="H1168" s="1">
        <f>+Temporalidad[[#This Row],[ID]]</f>
        <v>1157</v>
      </c>
    </row>
    <row r="1169" spans="1:8" hidden="1" x14ac:dyDescent="0.25">
      <c r="A1169">
        <v>1158</v>
      </c>
      <c r="B1169" t="s">
        <v>8710</v>
      </c>
      <c r="C1169" s="1" t="s">
        <v>8467</v>
      </c>
      <c r="D1169" s="1" t="s">
        <v>8468</v>
      </c>
      <c r="E1169" s="2">
        <v>54697</v>
      </c>
      <c r="F1169" s="2">
        <v>54788</v>
      </c>
      <c r="G1169" s="1" t="s">
        <v>12635</v>
      </c>
      <c r="H1169" s="1">
        <f>+Temporalidad[[#This Row],[ID]]</f>
        <v>1158</v>
      </c>
    </row>
    <row r="1170" spans="1:8" hidden="1" x14ac:dyDescent="0.25">
      <c r="A1170">
        <v>1159</v>
      </c>
      <c r="B1170" t="s">
        <v>8711</v>
      </c>
      <c r="C1170" s="1" t="s">
        <v>8467</v>
      </c>
      <c r="D1170" s="1" t="s">
        <v>8468</v>
      </c>
      <c r="E1170" s="2">
        <v>55062</v>
      </c>
      <c r="F1170" s="2">
        <v>55153</v>
      </c>
      <c r="G1170" s="1" t="s">
        <v>12636</v>
      </c>
      <c r="H1170" s="1">
        <f>+Temporalidad[[#This Row],[ID]]</f>
        <v>1159</v>
      </c>
    </row>
    <row r="1171" spans="1:8" hidden="1" x14ac:dyDescent="0.25">
      <c r="A1171">
        <v>1160</v>
      </c>
      <c r="B1171" t="s">
        <v>8712</v>
      </c>
      <c r="C1171" s="1" t="s">
        <v>8713</v>
      </c>
      <c r="D1171" s="1" t="s">
        <v>8714</v>
      </c>
      <c r="E1171" s="2">
        <v>32874</v>
      </c>
      <c r="F1171" s="2">
        <v>32993</v>
      </c>
      <c r="G1171" s="1" t="s">
        <v>12637</v>
      </c>
      <c r="H1171" s="1">
        <f>+Temporalidad[[#This Row],[ID]]</f>
        <v>1160</v>
      </c>
    </row>
    <row r="1172" spans="1:8" hidden="1" x14ac:dyDescent="0.25">
      <c r="A1172">
        <v>1161</v>
      </c>
      <c r="B1172" t="s">
        <v>8715</v>
      </c>
      <c r="C1172" s="1" t="s">
        <v>8713</v>
      </c>
      <c r="D1172" s="1" t="s">
        <v>8714</v>
      </c>
      <c r="E1172" s="2">
        <v>33239</v>
      </c>
      <c r="F1172" s="2">
        <v>33358</v>
      </c>
      <c r="G1172" s="1" t="s">
        <v>12638</v>
      </c>
      <c r="H1172" s="1">
        <f>+Temporalidad[[#This Row],[ID]]</f>
        <v>1161</v>
      </c>
    </row>
    <row r="1173" spans="1:8" hidden="1" x14ac:dyDescent="0.25">
      <c r="A1173">
        <v>1162</v>
      </c>
      <c r="B1173" t="s">
        <v>8716</v>
      </c>
      <c r="C1173" s="1" t="s">
        <v>8713</v>
      </c>
      <c r="D1173" s="1" t="s">
        <v>8714</v>
      </c>
      <c r="E1173" s="2">
        <v>33604</v>
      </c>
      <c r="F1173" s="2">
        <v>33724</v>
      </c>
      <c r="G1173" s="1" t="s">
        <v>12639</v>
      </c>
      <c r="H1173" s="1">
        <f>+Temporalidad[[#This Row],[ID]]</f>
        <v>1162</v>
      </c>
    </row>
    <row r="1174" spans="1:8" hidden="1" x14ac:dyDescent="0.25">
      <c r="A1174">
        <v>1163</v>
      </c>
      <c r="B1174" t="s">
        <v>8717</v>
      </c>
      <c r="C1174" s="1" t="s">
        <v>8713</v>
      </c>
      <c r="D1174" s="1" t="s">
        <v>8714</v>
      </c>
      <c r="E1174" s="2">
        <v>33970</v>
      </c>
      <c r="F1174" s="2">
        <v>34089</v>
      </c>
      <c r="G1174" s="1" t="s">
        <v>12640</v>
      </c>
      <c r="H1174" s="1">
        <f>+Temporalidad[[#This Row],[ID]]</f>
        <v>1163</v>
      </c>
    </row>
    <row r="1175" spans="1:8" hidden="1" x14ac:dyDescent="0.25">
      <c r="A1175">
        <v>1164</v>
      </c>
      <c r="B1175" t="s">
        <v>8718</v>
      </c>
      <c r="C1175" s="1" t="s">
        <v>8713</v>
      </c>
      <c r="D1175" s="1" t="s">
        <v>8714</v>
      </c>
      <c r="E1175" s="2">
        <v>34335</v>
      </c>
      <c r="F1175" s="2">
        <v>34454</v>
      </c>
      <c r="G1175" s="1" t="s">
        <v>12641</v>
      </c>
      <c r="H1175" s="1">
        <f>+Temporalidad[[#This Row],[ID]]</f>
        <v>1164</v>
      </c>
    </row>
    <row r="1176" spans="1:8" hidden="1" x14ac:dyDescent="0.25">
      <c r="A1176">
        <v>1165</v>
      </c>
      <c r="B1176" t="s">
        <v>8719</v>
      </c>
      <c r="C1176" s="1" t="s">
        <v>8713</v>
      </c>
      <c r="D1176" s="1" t="s">
        <v>8714</v>
      </c>
      <c r="E1176" s="2">
        <v>34700</v>
      </c>
      <c r="F1176" s="2">
        <v>34819</v>
      </c>
      <c r="G1176" s="1" t="s">
        <v>12642</v>
      </c>
      <c r="H1176" s="1">
        <f>+Temporalidad[[#This Row],[ID]]</f>
        <v>1165</v>
      </c>
    </row>
    <row r="1177" spans="1:8" hidden="1" x14ac:dyDescent="0.25">
      <c r="A1177">
        <v>1166</v>
      </c>
      <c r="B1177" t="s">
        <v>8720</v>
      </c>
      <c r="C1177" s="1" t="s">
        <v>8713</v>
      </c>
      <c r="D1177" s="1" t="s">
        <v>8714</v>
      </c>
      <c r="E1177" s="2">
        <v>35065</v>
      </c>
      <c r="F1177" s="2">
        <v>35185</v>
      </c>
      <c r="G1177" s="1" t="s">
        <v>12643</v>
      </c>
      <c r="H1177" s="1">
        <f>+Temporalidad[[#This Row],[ID]]</f>
        <v>1166</v>
      </c>
    </row>
    <row r="1178" spans="1:8" hidden="1" x14ac:dyDescent="0.25">
      <c r="A1178">
        <v>1167</v>
      </c>
      <c r="B1178" t="s">
        <v>8721</v>
      </c>
      <c r="C1178" s="1" t="s">
        <v>8713</v>
      </c>
      <c r="D1178" s="1" t="s">
        <v>8714</v>
      </c>
      <c r="E1178" s="2">
        <v>35431</v>
      </c>
      <c r="F1178" s="2">
        <v>35550</v>
      </c>
      <c r="G1178" s="1" t="s">
        <v>12644</v>
      </c>
      <c r="H1178" s="1">
        <f>+Temporalidad[[#This Row],[ID]]</f>
        <v>1167</v>
      </c>
    </row>
    <row r="1179" spans="1:8" hidden="1" x14ac:dyDescent="0.25">
      <c r="A1179">
        <v>1168</v>
      </c>
      <c r="B1179" t="s">
        <v>8722</v>
      </c>
      <c r="C1179" s="1" t="s">
        <v>8713</v>
      </c>
      <c r="D1179" s="1" t="s">
        <v>8714</v>
      </c>
      <c r="E1179" s="2">
        <v>35796</v>
      </c>
      <c r="F1179" s="2">
        <v>35915</v>
      </c>
      <c r="G1179" s="1" t="s">
        <v>12645</v>
      </c>
      <c r="H1179" s="1">
        <f>+Temporalidad[[#This Row],[ID]]</f>
        <v>1168</v>
      </c>
    </row>
    <row r="1180" spans="1:8" hidden="1" x14ac:dyDescent="0.25">
      <c r="A1180">
        <v>1169</v>
      </c>
      <c r="B1180" t="s">
        <v>8723</v>
      </c>
      <c r="C1180" s="1" t="s">
        <v>8713</v>
      </c>
      <c r="D1180" s="1" t="s">
        <v>8714</v>
      </c>
      <c r="E1180" s="2">
        <v>36161</v>
      </c>
      <c r="F1180" s="2">
        <v>36280</v>
      </c>
      <c r="G1180" s="1" t="s">
        <v>12646</v>
      </c>
      <c r="H1180" s="1">
        <f>+Temporalidad[[#This Row],[ID]]</f>
        <v>1169</v>
      </c>
    </row>
    <row r="1181" spans="1:8" hidden="1" x14ac:dyDescent="0.25">
      <c r="A1181">
        <v>1170</v>
      </c>
      <c r="B1181" t="s">
        <v>8724</v>
      </c>
      <c r="C1181" s="1" t="s">
        <v>8713</v>
      </c>
      <c r="D1181" s="1" t="s">
        <v>8714</v>
      </c>
      <c r="E1181" s="2">
        <v>36526</v>
      </c>
      <c r="F1181" s="2">
        <v>36646</v>
      </c>
      <c r="G1181" s="1" t="s">
        <v>12647</v>
      </c>
      <c r="H1181" s="1">
        <f>+Temporalidad[[#This Row],[ID]]</f>
        <v>1170</v>
      </c>
    </row>
    <row r="1182" spans="1:8" hidden="1" x14ac:dyDescent="0.25">
      <c r="A1182">
        <v>1171</v>
      </c>
      <c r="B1182" t="s">
        <v>8725</v>
      </c>
      <c r="C1182" s="1" t="s">
        <v>8713</v>
      </c>
      <c r="D1182" s="1" t="s">
        <v>8714</v>
      </c>
      <c r="E1182" s="2">
        <v>36892</v>
      </c>
      <c r="F1182" s="2">
        <v>37011</v>
      </c>
      <c r="G1182" s="1" t="s">
        <v>12648</v>
      </c>
      <c r="H1182" s="1">
        <f>+Temporalidad[[#This Row],[ID]]</f>
        <v>1171</v>
      </c>
    </row>
    <row r="1183" spans="1:8" hidden="1" x14ac:dyDescent="0.25">
      <c r="A1183">
        <v>1172</v>
      </c>
      <c r="B1183" t="s">
        <v>8726</v>
      </c>
      <c r="C1183" s="1" t="s">
        <v>8713</v>
      </c>
      <c r="D1183" s="1" t="s">
        <v>8714</v>
      </c>
      <c r="E1183" s="2">
        <v>37257</v>
      </c>
      <c r="F1183" s="2">
        <v>37376</v>
      </c>
      <c r="G1183" s="1" t="s">
        <v>12649</v>
      </c>
      <c r="H1183" s="1">
        <f>+Temporalidad[[#This Row],[ID]]</f>
        <v>1172</v>
      </c>
    </row>
    <row r="1184" spans="1:8" hidden="1" x14ac:dyDescent="0.25">
      <c r="A1184">
        <v>1173</v>
      </c>
      <c r="B1184" t="s">
        <v>8727</v>
      </c>
      <c r="C1184" s="1" t="s">
        <v>8713</v>
      </c>
      <c r="D1184" s="1" t="s">
        <v>8714</v>
      </c>
      <c r="E1184" s="2">
        <v>37622</v>
      </c>
      <c r="F1184" s="2">
        <v>37741</v>
      </c>
      <c r="G1184" s="1" t="s">
        <v>12650</v>
      </c>
      <c r="H1184" s="1">
        <f>+Temporalidad[[#This Row],[ID]]</f>
        <v>1173</v>
      </c>
    </row>
    <row r="1185" spans="1:8" hidden="1" x14ac:dyDescent="0.25">
      <c r="A1185">
        <v>1174</v>
      </c>
      <c r="B1185" t="s">
        <v>8728</v>
      </c>
      <c r="C1185" s="1" t="s">
        <v>8713</v>
      </c>
      <c r="D1185" s="1" t="s">
        <v>8714</v>
      </c>
      <c r="E1185" s="2">
        <v>37987</v>
      </c>
      <c r="F1185" s="2">
        <v>38107</v>
      </c>
      <c r="G1185" s="1" t="s">
        <v>12651</v>
      </c>
      <c r="H1185" s="1">
        <f>+Temporalidad[[#This Row],[ID]]</f>
        <v>1174</v>
      </c>
    </row>
    <row r="1186" spans="1:8" hidden="1" x14ac:dyDescent="0.25">
      <c r="A1186">
        <v>1175</v>
      </c>
      <c r="B1186" t="s">
        <v>8729</v>
      </c>
      <c r="C1186" s="1" t="s">
        <v>8713</v>
      </c>
      <c r="D1186" s="1" t="s">
        <v>8714</v>
      </c>
      <c r="E1186" s="2">
        <v>38353</v>
      </c>
      <c r="F1186" s="2">
        <v>38472</v>
      </c>
      <c r="G1186" s="1" t="s">
        <v>12652</v>
      </c>
      <c r="H1186" s="1">
        <f>+Temporalidad[[#This Row],[ID]]</f>
        <v>1175</v>
      </c>
    </row>
    <row r="1187" spans="1:8" hidden="1" x14ac:dyDescent="0.25">
      <c r="A1187">
        <v>1176</v>
      </c>
      <c r="B1187" t="s">
        <v>8730</v>
      </c>
      <c r="C1187" s="1" t="s">
        <v>8713</v>
      </c>
      <c r="D1187" s="1" t="s">
        <v>8714</v>
      </c>
      <c r="E1187" s="2">
        <v>38718</v>
      </c>
      <c r="F1187" s="2">
        <v>38837</v>
      </c>
      <c r="G1187" s="1" t="s">
        <v>12653</v>
      </c>
      <c r="H1187" s="1">
        <f>+Temporalidad[[#This Row],[ID]]</f>
        <v>1176</v>
      </c>
    </row>
    <row r="1188" spans="1:8" hidden="1" x14ac:dyDescent="0.25">
      <c r="A1188">
        <v>1177</v>
      </c>
      <c r="B1188" t="s">
        <v>8731</v>
      </c>
      <c r="C1188" s="1" t="s">
        <v>8713</v>
      </c>
      <c r="D1188" s="1" t="s">
        <v>8714</v>
      </c>
      <c r="E1188" s="2">
        <v>39083</v>
      </c>
      <c r="F1188" s="2">
        <v>39202</v>
      </c>
      <c r="G1188" s="1" t="s">
        <v>12654</v>
      </c>
      <c r="H1188" s="1">
        <f>+Temporalidad[[#This Row],[ID]]</f>
        <v>1177</v>
      </c>
    </row>
    <row r="1189" spans="1:8" hidden="1" x14ac:dyDescent="0.25">
      <c r="A1189">
        <v>1178</v>
      </c>
      <c r="B1189" t="s">
        <v>8732</v>
      </c>
      <c r="C1189" s="1" t="s">
        <v>8713</v>
      </c>
      <c r="D1189" s="1" t="s">
        <v>8714</v>
      </c>
      <c r="E1189" s="2">
        <v>39448</v>
      </c>
      <c r="F1189" s="2">
        <v>39568</v>
      </c>
      <c r="G1189" s="1" t="s">
        <v>12655</v>
      </c>
      <c r="H1189" s="1">
        <f>+Temporalidad[[#This Row],[ID]]</f>
        <v>1178</v>
      </c>
    </row>
    <row r="1190" spans="1:8" hidden="1" x14ac:dyDescent="0.25">
      <c r="A1190">
        <v>1179</v>
      </c>
      <c r="B1190" t="s">
        <v>8733</v>
      </c>
      <c r="C1190" s="1" t="s">
        <v>8713</v>
      </c>
      <c r="D1190" s="1" t="s">
        <v>8714</v>
      </c>
      <c r="E1190" s="2">
        <v>39814</v>
      </c>
      <c r="F1190" s="2">
        <v>39933</v>
      </c>
      <c r="G1190" s="1" t="s">
        <v>12656</v>
      </c>
      <c r="H1190" s="1">
        <f>+Temporalidad[[#This Row],[ID]]</f>
        <v>1179</v>
      </c>
    </row>
    <row r="1191" spans="1:8" hidden="1" x14ac:dyDescent="0.25">
      <c r="A1191">
        <v>1180</v>
      </c>
      <c r="B1191" t="s">
        <v>8734</v>
      </c>
      <c r="C1191" s="1" t="s">
        <v>8713</v>
      </c>
      <c r="D1191" s="1" t="s">
        <v>8714</v>
      </c>
      <c r="E1191" s="2">
        <v>40179</v>
      </c>
      <c r="F1191" s="2">
        <v>40298</v>
      </c>
      <c r="G1191" s="1" t="s">
        <v>12657</v>
      </c>
      <c r="H1191" s="1">
        <f>+Temporalidad[[#This Row],[ID]]</f>
        <v>1180</v>
      </c>
    </row>
    <row r="1192" spans="1:8" hidden="1" x14ac:dyDescent="0.25">
      <c r="A1192">
        <v>1181</v>
      </c>
      <c r="B1192" t="s">
        <v>8735</v>
      </c>
      <c r="C1192" s="1" t="s">
        <v>8713</v>
      </c>
      <c r="D1192" s="1" t="s">
        <v>8714</v>
      </c>
      <c r="E1192" s="2">
        <v>40544</v>
      </c>
      <c r="F1192" s="2">
        <v>40663</v>
      </c>
      <c r="G1192" s="1" t="s">
        <v>12658</v>
      </c>
      <c r="H1192" s="1">
        <f>+Temporalidad[[#This Row],[ID]]</f>
        <v>1181</v>
      </c>
    </row>
    <row r="1193" spans="1:8" hidden="1" x14ac:dyDescent="0.25">
      <c r="A1193">
        <v>1182</v>
      </c>
      <c r="B1193" t="s">
        <v>8736</v>
      </c>
      <c r="C1193" s="1" t="s">
        <v>8713</v>
      </c>
      <c r="D1193" s="1" t="s">
        <v>8714</v>
      </c>
      <c r="E1193" s="2">
        <v>40909</v>
      </c>
      <c r="F1193" s="2">
        <v>41029</v>
      </c>
      <c r="G1193" s="1" t="s">
        <v>12659</v>
      </c>
      <c r="H1193" s="1">
        <f>+Temporalidad[[#This Row],[ID]]</f>
        <v>1182</v>
      </c>
    </row>
    <row r="1194" spans="1:8" hidden="1" x14ac:dyDescent="0.25">
      <c r="A1194">
        <v>1183</v>
      </c>
      <c r="B1194" t="s">
        <v>8737</v>
      </c>
      <c r="C1194" s="1" t="s">
        <v>8713</v>
      </c>
      <c r="D1194" s="1" t="s">
        <v>8714</v>
      </c>
      <c r="E1194" s="2">
        <v>41275</v>
      </c>
      <c r="F1194" s="2">
        <v>41394</v>
      </c>
      <c r="G1194" s="1" t="s">
        <v>12660</v>
      </c>
      <c r="H1194" s="1">
        <f>+Temporalidad[[#This Row],[ID]]</f>
        <v>1183</v>
      </c>
    </row>
    <row r="1195" spans="1:8" hidden="1" x14ac:dyDescent="0.25">
      <c r="A1195">
        <v>1184</v>
      </c>
      <c r="B1195" t="s">
        <v>8738</v>
      </c>
      <c r="C1195" s="1" t="s">
        <v>8713</v>
      </c>
      <c r="D1195" s="1" t="s">
        <v>8714</v>
      </c>
      <c r="E1195" s="2">
        <v>41640</v>
      </c>
      <c r="F1195" s="2">
        <v>41759</v>
      </c>
      <c r="G1195" s="1" t="s">
        <v>12661</v>
      </c>
      <c r="H1195" s="1">
        <f>+Temporalidad[[#This Row],[ID]]</f>
        <v>1184</v>
      </c>
    </row>
    <row r="1196" spans="1:8" hidden="1" x14ac:dyDescent="0.25">
      <c r="A1196">
        <v>1185</v>
      </c>
      <c r="B1196" t="s">
        <v>8739</v>
      </c>
      <c r="C1196" s="1" t="s">
        <v>8713</v>
      </c>
      <c r="D1196" s="1" t="s">
        <v>8714</v>
      </c>
      <c r="E1196" s="2">
        <v>42005</v>
      </c>
      <c r="F1196" s="2">
        <v>42124</v>
      </c>
      <c r="G1196" s="1" t="s">
        <v>12662</v>
      </c>
      <c r="H1196" s="1">
        <f>+Temporalidad[[#This Row],[ID]]</f>
        <v>1185</v>
      </c>
    </row>
    <row r="1197" spans="1:8" hidden="1" x14ac:dyDescent="0.25">
      <c r="A1197">
        <v>1186</v>
      </c>
      <c r="B1197" t="s">
        <v>8740</v>
      </c>
      <c r="C1197" s="1" t="s">
        <v>8713</v>
      </c>
      <c r="D1197" s="1" t="s">
        <v>8714</v>
      </c>
      <c r="E1197" s="2">
        <v>42370</v>
      </c>
      <c r="F1197" s="2">
        <v>42490</v>
      </c>
      <c r="G1197" s="1" t="s">
        <v>12663</v>
      </c>
      <c r="H1197" s="1">
        <f>+Temporalidad[[#This Row],[ID]]</f>
        <v>1186</v>
      </c>
    </row>
    <row r="1198" spans="1:8" hidden="1" x14ac:dyDescent="0.25">
      <c r="A1198">
        <v>1187</v>
      </c>
      <c r="B1198" t="s">
        <v>8741</v>
      </c>
      <c r="C1198" s="1" t="s">
        <v>8713</v>
      </c>
      <c r="D1198" s="1" t="s">
        <v>8714</v>
      </c>
      <c r="E1198" s="2">
        <v>42736</v>
      </c>
      <c r="F1198" s="2">
        <v>42855</v>
      </c>
      <c r="G1198" s="1" t="s">
        <v>12664</v>
      </c>
      <c r="H1198" s="1">
        <f>+Temporalidad[[#This Row],[ID]]</f>
        <v>1187</v>
      </c>
    </row>
    <row r="1199" spans="1:8" hidden="1" x14ac:dyDescent="0.25">
      <c r="A1199">
        <v>1188</v>
      </c>
      <c r="B1199" t="s">
        <v>8742</v>
      </c>
      <c r="C1199" s="1" t="s">
        <v>8713</v>
      </c>
      <c r="D1199" s="1" t="s">
        <v>8714</v>
      </c>
      <c r="E1199" s="2">
        <v>43101</v>
      </c>
      <c r="F1199" s="2">
        <v>43220</v>
      </c>
      <c r="G1199" s="1" t="s">
        <v>12665</v>
      </c>
      <c r="H1199" s="1">
        <f>+Temporalidad[[#This Row],[ID]]</f>
        <v>1188</v>
      </c>
    </row>
    <row r="1200" spans="1:8" hidden="1" x14ac:dyDescent="0.25">
      <c r="A1200">
        <v>1189</v>
      </c>
      <c r="B1200" t="s">
        <v>8743</v>
      </c>
      <c r="C1200" s="1" t="s">
        <v>8713</v>
      </c>
      <c r="D1200" s="1" t="s">
        <v>8714</v>
      </c>
      <c r="E1200" s="2">
        <v>43466</v>
      </c>
      <c r="F1200" s="2">
        <v>43585</v>
      </c>
      <c r="G1200" s="1" t="s">
        <v>12666</v>
      </c>
      <c r="H1200" s="1">
        <f>+Temporalidad[[#This Row],[ID]]</f>
        <v>1189</v>
      </c>
    </row>
    <row r="1201" spans="1:8" hidden="1" x14ac:dyDescent="0.25">
      <c r="A1201">
        <v>1190</v>
      </c>
      <c r="B1201" t="s">
        <v>8744</v>
      </c>
      <c r="C1201" s="1" t="s">
        <v>8713</v>
      </c>
      <c r="D1201" s="1" t="s">
        <v>8714</v>
      </c>
      <c r="E1201" s="2">
        <v>43831</v>
      </c>
      <c r="F1201" s="2">
        <v>43951</v>
      </c>
      <c r="G1201" s="1" t="s">
        <v>12667</v>
      </c>
      <c r="H1201" s="1">
        <f>+Temporalidad[[#This Row],[ID]]</f>
        <v>1190</v>
      </c>
    </row>
    <row r="1202" spans="1:8" hidden="1" x14ac:dyDescent="0.25">
      <c r="A1202">
        <v>1191</v>
      </c>
      <c r="B1202" t="s">
        <v>8745</v>
      </c>
      <c r="C1202" s="1" t="s">
        <v>8713</v>
      </c>
      <c r="D1202" s="1" t="s">
        <v>8714</v>
      </c>
      <c r="E1202" s="2">
        <v>44197</v>
      </c>
      <c r="F1202" s="2">
        <v>44316</v>
      </c>
      <c r="G1202" s="1" t="s">
        <v>12668</v>
      </c>
      <c r="H1202" s="1">
        <f>+Temporalidad[[#This Row],[ID]]</f>
        <v>1191</v>
      </c>
    </row>
    <row r="1203" spans="1:8" hidden="1" x14ac:dyDescent="0.25">
      <c r="A1203">
        <v>1192</v>
      </c>
      <c r="B1203" t="s">
        <v>8746</v>
      </c>
      <c r="C1203" s="1" t="s">
        <v>8713</v>
      </c>
      <c r="D1203" s="1" t="s">
        <v>8714</v>
      </c>
      <c r="E1203" s="2">
        <v>44562</v>
      </c>
      <c r="F1203" s="2">
        <v>44681</v>
      </c>
      <c r="G1203" s="1" t="s">
        <v>12669</v>
      </c>
      <c r="H1203" s="1">
        <f>+Temporalidad[[#This Row],[ID]]</f>
        <v>1192</v>
      </c>
    </row>
    <row r="1204" spans="1:8" hidden="1" x14ac:dyDescent="0.25">
      <c r="A1204">
        <v>1193</v>
      </c>
      <c r="B1204" t="s">
        <v>8747</v>
      </c>
      <c r="C1204" s="1" t="s">
        <v>8713</v>
      </c>
      <c r="D1204" s="1" t="s">
        <v>8714</v>
      </c>
      <c r="E1204" s="2">
        <v>44927</v>
      </c>
      <c r="F1204" s="2">
        <v>45046</v>
      </c>
      <c r="G1204" s="1" t="s">
        <v>12670</v>
      </c>
      <c r="H1204" s="1">
        <f>+Temporalidad[[#This Row],[ID]]</f>
        <v>1193</v>
      </c>
    </row>
    <row r="1205" spans="1:8" hidden="1" x14ac:dyDescent="0.25">
      <c r="A1205">
        <v>1194</v>
      </c>
      <c r="B1205" t="s">
        <v>8748</v>
      </c>
      <c r="C1205" s="1" t="s">
        <v>8713</v>
      </c>
      <c r="D1205" s="1" t="s">
        <v>8714</v>
      </c>
      <c r="E1205" s="2">
        <v>45292</v>
      </c>
      <c r="F1205" s="2">
        <v>45412</v>
      </c>
      <c r="G1205" s="1" t="s">
        <v>12671</v>
      </c>
      <c r="H1205" s="1">
        <f>+Temporalidad[[#This Row],[ID]]</f>
        <v>1194</v>
      </c>
    </row>
    <row r="1206" spans="1:8" hidden="1" x14ac:dyDescent="0.25">
      <c r="A1206">
        <v>1195</v>
      </c>
      <c r="B1206" t="s">
        <v>8749</v>
      </c>
      <c r="C1206" s="1" t="s">
        <v>8713</v>
      </c>
      <c r="D1206" s="1" t="s">
        <v>8714</v>
      </c>
      <c r="E1206" s="2">
        <v>45658</v>
      </c>
      <c r="F1206" s="2">
        <v>45777</v>
      </c>
      <c r="G1206" s="1" t="s">
        <v>12672</v>
      </c>
      <c r="H1206" s="1">
        <f>+Temporalidad[[#This Row],[ID]]</f>
        <v>1195</v>
      </c>
    </row>
    <row r="1207" spans="1:8" hidden="1" x14ac:dyDescent="0.25">
      <c r="A1207">
        <v>1196</v>
      </c>
      <c r="B1207" t="s">
        <v>8750</v>
      </c>
      <c r="C1207" s="1" t="s">
        <v>8713</v>
      </c>
      <c r="D1207" s="1" t="s">
        <v>8714</v>
      </c>
      <c r="E1207" s="2">
        <v>46023</v>
      </c>
      <c r="F1207" s="2">
        <v>46142</v>
      </c>
      <c r="G1207" s="1" t="s">
        <v>12673</v>
      </c>
      <c r="H1207" s="1">
        <f>+Temporalidad[[#This Row],[ID]]</f>
        <v>1196</v>
      </c>
    </row>
    <row r="1208" spans="1:8" hidden="1" x14ac:dyDescent="0.25">
      <c r="A1208">
        <v>1197</v>
      </c>
      <c r="B1208" t="s">
        <v>8751</v>
      </c>
      <c r="C1208" s="1" t="s">
        <v>8713</v>
      </c>
      <c r="D1208" s="1" t="s">
        <v>8714</v>
      </c>
      <c r="E1208" s="2">
        <v>46388</v>
      </c>
      <c r="F1208" s="2">
        <v>46507</v>
      </c>
      <c r="G1208" s="1" t="s">
        <v>12674</v>
      </c>
      <c r="H1208" s="1">
        <f>+Temporalidad[[#This Row],[ID]]</f>
        <v>1197</v>
      </c>
    </row>
    <row r="1209" spans="1:8" hidden="1" x14ac:dyDescent="0.25">
      <c r="A1209">
        <v>1198</v>
      </c>
      <c r="B1209" t="s">
        <v>8752</v>
      </c>
      <c r="C1209" s="1" t="s">
        <v>8713</v>
      </c>
      <c r="D1209" s="1" t="s">
        <v>8714</v>
      </c>
      <c r="E1209" s="2">
        <v>46753</v>
      </c>
      <c r="F1209" s="2">
        <v>46873</v>
      </c>
      <c r="G1209" s="1" t="s">
        <v>12675</v>
      </c>
      <c r="H1209" s="1">
        <f>+Temporalidad[[#This Row],[ID]]</f>
        <v>1198</v>
      </c>
    </row>
    <row r="1210" spans="1:8" hidden="1" x14ac:dyDescent="0.25">
      <c r="A1210">
        <v>1199</v>
      </c>
      <c r="B1210" t="s">
        <v>8753</v>
      </c>
      <c r="C1210" s="1" t="s">
        <v>8713</v>
      </c>
      <c r="D1210" s="1" t="s">
        <v>8714</v>
      </c>
      <c r="E1210" s="2">
        <v>47119</v>
      </c>
      <c r="F1210" s="2">
        <v>47238</v>
      </c>
      <c r="G1210" s="1" t="s">
        <v>12676</v>
      </c>
      <c r="H1210" s="1">
        <f>+Temporalidad[[#This Row],[ID]]</f>
        <v>1199</v>
      </c>
    </row>
    <row r="1211" spans="1:8" hidden="1" x14ac:dyDescent="0.25">
      <c r="A1211">
        <v>1200</v>
      </c>
      <c r="B1211" t="s">
        <v>8754</v>
      </c>
      <c r="C1211" s="1" t="s">
        <v>8713</v>
      </c>
      <c r="D1211" s="1" t="s">
        <v>8714</v>
      </c>
      <c r="E1211" s="2">
        <v>47484</v>
      </c>
      <c r="F1211" s="2">
        <v>47603</v>
      </c>
      <c r="G1211" s="1" t="s">
        <v>12677</v>
      </c>
      <c r="H1211" s="1">
        <f>+Temporalidad[[#This Row],[ID]]</f>
        <v>1200</v>
      </c>
    </row>
    <row r="1212" spans="1:8" hidden="1" x14ac:dyDescent="0.25">
      <c r="A1212">
        <v>1201</v>
      </c>
      <c r="B1212" t="s">
        <v>8755</v>
      </c>
      <c r="C1212" s="1" t="s">
        <v>8713</v>
      </c>
      <c r="D1212" s="1" t="s">
        <v>8714</v>
      </c>
      <c r="E1212" s="2">
        <v>47849</v>
      </c>
      <c r="F1212" s="2">
        <v>47968</v>
      </c>
      <c r="G1212" s="1" t="s">
        <v>12678</v>
      </c>
      <c r="H1212" s="1">
        <f>+Temporalidad[[#This Row],[ID]]</f>
        <v>1201</v>
      </c>
    </row>
    <row r="1213" spans="1:8" hidden="1" x14ac:dyDescent="0.25">
      <c r="A1213">
        <v>1202</v>
      </c>
      <c r="B1213" t="s">
        <v>8756</v>
      </c>
      <c r="C1213" s="1" t="s">
        <v>8713</v>
      </c>
      <c r="D1213" s="1" t="s">
        <v>8714</v>
      </c>
      <c r="E1213" s="2">
        <v>48214</v>
      </c>
      <c r="F1213" s="2">
        <v>48334</v>
      </c>
      <c r="G1213" s="1" t="s">
        <v>12679</v>
      </c>
      <c r="H1213" s="1">
        <f>+Temporalidad[[#This Row],[ID]]</f>
        <v>1202</v>
      </c>
    </row>
    <row r="1214" spans="1:8" hidden="1" x14ac:dyDescent="0.25">
      <c r="A1214">
        <v>1203</v>
      </c>
      <c r="B1214" t="s">
        <v>8757</v>
      </c>
      <c r="C1214" s="1" t="s">
        <v>8713</v>
      </c>
      <c r="D1214" s="1" t="s">
        <v>8714</v>
      </c>
      <c r="E1214" s="2">
        <v>48580</v>
      </c>
      <c r="F1214" s="2">
        <v>48699</v>
      </c>
      <c r="G1214" s="1" t="s">
        <v>12680</v>
      </c>
      <c r="H1214" s="1">
        <f>+Temporalidad[[#This Row],[ID]]</f>
        <v>1203</v>
      </c>
    </row>
    <row r="1215" spans="1:8" hidden="1" x14ac:dyDescent="0.25">
      <c r="A1215">
        <v>1204</v>
      </c>
      <c r="B1215" t="s">
        <v>8758</v>
      </c>
      <c r="C1215" s="1" t="s">
        <v>8713</v>
      </c>
      <c r="D1215" s="1" t="s">
        <v>8714</v>
      </c>
      <c r="E1215" s="2">
        <v>48945</v>
      </c>
      <c r="F1215" s="2">
        <v>49064</v>
      </c>
      <c r="G1215" s="1" t="s">
        <v>12681</v>
      </c>
      <c r="H1215" s="1">
        <f>+Temporalidad[[#This Row],[ID]]</f>
        <v>1204</v>
      </c>
    </row>
    <row r="1216" spans="1:8" hidden="1" x14ac:dyDescent="0.25">
      <c r="A1216">
        <v>1205</v>
      </c>
      <c r="B1216" t="s">
        <v>8759</v>
      </c>
      <c r="C1216" s="1" t="s">
        <v>8713</v>
      </c>
      <c r="D1216" s="1" t="s">
        <v>8714</v>
      </c>
      <c r="E1216" s="2">
        <v>49310</v>
      </c>
      <c r="F1216" s="2">
        <v>49429</v>
      </c>
      <c r="G1216" s="1" t="s">
        <v>12682</v>
      </c>
      <c r="H1216" s="1">
        <f>+Temporalidad[[#This Row],[ID]]</f>
        <v>1205</v>
      </c>
    </row>
    <row r="1217" spans="1:8" hidden="1" x14ac:dyDescent="0.25">
      <c r="A1217">
        <v>1206</v>
      </c>
      <c r="B1217" t="s">
        <v>8760</v>
      </c>
      <c r="C1217" s="1" t="s">
        <v>8713</v>
      </c>
      <c r="D1217" s="1" t="s">
        <v>8714</v>
      </c>
      <c r="E1217" s="2">
        <v>49675</v>
      </c>
      <c r="F1217" s="2">
        <v>49795</v>
      </c>
      <c r="G1217" s="1" t="s">
        <v>12683</v>
      </c>
      <c r="H1217" s="1">
        <f>+Temporalidad[[#This Row],[ID]]</f>
        <v>1206</v>
      </c>
    </row>
    <row r="1218" spans="1:8" hidden="1" x14ac:dyDescent="0.25">
      <c r="A1218">
        <v>1207</v>
      </c>
      <c r="B1218" t="s">
        <v>8761</v>
      </c>
      <c r="C1218" s="1" t="s">
        <v>8713</v>
      </c>
      <c r="D1218" s="1" t="s">
        <v>8714</v>
      </c>
      <c r="E1218" s="2">
        <v>50041</v>
      </c>
      <c r="F1218" s="2">
        <v>50160</v>
      </c>
      <c r="G1218" s="1" t="s">
        <v>12684</v>
      </c>
      <c r="H1218" s="1">
        <f>+Temporalidad[[#This Row],[ID]]</f>
        <v>1207</v>
      </c>
    </row>
    <row r="1219" spans="1:8" hidden="1" x14ac:dyDescent="0.25">
      <c r="A1219">
        <v>1208</v>
      </c>
      <c r="B1219" t="s">
        <v>8762</v>
      </c>
      <c r="C1219" s="1" t="s">
        <v>8713</v>
      </c>
      <c r="D1219" s="1" t="s">
        <v>8714</v>
      </c>
      <c r="E1219" s="2">
        <v>50406</v>
      </c>
      <c r="F1219" s="2">
        <v>50525</v>
      </c>
      <c r="G1219" s="1" t="s">
        <v>12685</v>
      </c>
      <c r="H1219" s="1">
        <f>+Temporalidad[[#This Row],[ID]]</f>
        <v>1208</v>
      </c>
    </row>
    <row r="1220" spans="1:8" hidden="1" x14ac:dyDescent="0.25">
      <c r="A1220">
        <v>1209</v>
      </c>
      <c r="B1220" t="s">
        <v>8763</v>
      </c>
      <c r="C1220" s="1" t="s">
        <v>8713</v>
      </c>
      <c r="D1220" s="1" t="s">
        <v>8714</v>
      </c>
      <c r="E1220" s="2">
        <v>50771</v>
      </c>
      <c r="F1220" s="2">
        <v>50890</v>
      </c>
      <c r="G1220" s="1" t="s">
        <v>12686</v>
      </c>
      <c r="H1220" s="1">
        <f>+Temporalidad[[#This Row],[ID]]</f>
        <v>1209</v>
      </c>
    </row>
    <row r="1221" spans="1:8" hidden="1" x14ac:dyDescent="0.25">
      <c r="A1221">
        <v>1210</v>
      </c>
      <c r="B1221" t="s">
        <v>8764</v>
      </c>
      <c r="C1221" s="1" t="s">
        <v>8713</v>
      </c>
      <c r="D1221" s="1" t="s">
        <v>8714</v>
      </c>
      <c r="E1221" s="2">
        <v>51136</v>
      </c>
      <c r="F1221" s="2">
        <v>51256</v>
      </c>
      <c r="G1221" s="1" t="s">
        <v>12687</v>
      </c>
      <c r="H1221" s="1">
        <f>+Temporalidad[[#This Row],[ID]]</f>
        <v>1210</v>
      </c>
    </row>
    <row r="1222" spans="1:8" hidden="1" x14ac:dyDescent="0.25">
      <c r="A1222">
        <v>1211</v>
      </c>
      <c r="B1222" t="s">
        <v>8765</v>
      </c>
      <c r="C1222" s="1" t="s">
        <v>8713</v>
      </c>
      <c r="D1222" s="1" t="s">
        <v>8714</v>
      </c>
      <c r="E1222" s="2">
        <v>51502</v>
      </c>
      <c r="F1222" s="2">
        <v>51621</v>
      </c>
      <c r="G1222" s="1" t="s">
        <v>12688</v>
      </c>
      <c r="H1222" s="1">
        <f>+Temporalidad[[#This Row],[ID]]</f>
        <v>1211</v>
      </c>
    </row>
    <row r="1223" spans="1:8" hidden="1" x14ac:dyDescent="0.25">
      <c r="A1223">
        <v>1212</v>
      </c>
      <c r="B1223" t="s">
        <v>8766</v>
      </c>
      <c r="C1223" s="1" t="s">
        <v>8713</v>
      </c>
      <c r="D1223" s="1" t="s">
        <v>8714</v>
      </c>
      <c r="E1223" s="2">
        <v>51867</v>
      </c>
      <c r="F1223" s="2">
        <v>51986</v>
      </c>
      <c r="G1223" s="1" t="s">
        <v>12689</v>
      </c>
      <c r="H1223" s="1">
        <f>+Temporalidad[[#This Row],[ID]]</f>
        <v>1212</v>
      </c>
    </row>
    <row r="1224" spans="1:8" hidden="1" x14ac:dyDescent="0.25">
      <c r="A1224">
        <v>1213</v>
      </c>
      <c r="B1224" t="s">
        <v>8767</v>
      </c>
      <c r="C1224" s="1" t="s">
        <v>8713</v>
      </c>
      <c r="D1224" s="1" t="s">
        <v>8714</v>
      </c>
      <c r="E1224" s="2">
        <v>52232</v>
      </c>
      <c r="F1224" s="2">
        <v>52351</v>
      </c>
      <c r="G1224" s="1" t="s">
        <v>12690</v>
      </c>
      <c r="H1224" s="1">
        <f>+Temporalidad[[#This Row],[ID]]</f>
        <v>1213</v>
      </c>
    </row>
    <row r="1225" spans="1:8" hidden="1" x14ac:dyDescent="0.25">
      <c r="A1225">
        <v>1214</v>
      </c>
      <c r="B1225" t="s">
        <v>8768</v>
      </c>
      <c r="C1225" s="1" t="s">
        <v>8713</v>
      </c>
      <c r="D1225" s="1" t="s">
        <v>8714</v>
      </c>
      <c r="E1225" s="2">
        <v>52597</v>
      </c>
      <c r="F1225" s="2">
        <v>52717</v>
      </c>
      <c r="G1225" s="1" t="s">
        <v>12691</v>
      </c>
      <c r="H1225" s="1">
        <f>+Temporalidad[[#This Row],[ID]]</f>
        <v>1214</v>
      </c>
    </row>
    <row r="1226" spans="1:8" hidden="1" x14ac:dyDescent="0.25">
      <c r="A1226">
        <v>1215</v>
      </c>
      <c r="B1226" t="s">
        <v>8769</v>
      </c>
      <c r="C1226" s="1" t="s">
        <v>8713</v>
      </c>
      <c r="D1226" s="1" t="s">
        <v>8714</v>
      </c>
      <c r="E1226" s="2">
        <v>52963</v>
      </c>
      <c r="F1226" s="2">
        <v>53082</v>
      </c>
      <c r="G1226" s="1" t="s">
        <v>12692</v>
      </c>
      <c r="H1226" s="1">
        <f>+Temporalidad[[#This Row],[ID]]</f>
        <v>1215</v>
      </c>
    </row>
    <row r="1227" spans="1:8" hidden="1" x14ac:dyDescent="0.25">
      <c r="A1227">
        <v>1216</v>
      </c>
      <c r="B1227" t="s">
        <v>8770</v>
      </c>
      <c r="C1227" s="1" t="s">
        <v>8713</v>
      </c>
      <c r="D1227" s="1" t="s">
        <v>8714</v>
      </c>
      <c r="E1227" s="2">
        <v>53328</v>
      </c>
      <c r="F1227" s="2">
        <v>53447</v>
      </c>
      <c r="G1227" s="1" t="s">
        <v>12693</v>
      </c>
      <c r="H1227" s="1">
        <f>+Temporalidad[[#This Row],[ID]]</f>
        <v>1216</v>
      </c>
    </row>
    <row r="1228" spans="1:8" hidden="1" x14ac:dyDescent="0.25">
      <c r="A1228">
        <v>1217</v>
      </c>
      <c r="B1228" t="s">
        <v>8771</v>
      </c>
      <c r="C1228" s="1" t="s">
        <v>8713</v>
      </c>
      <c r="D1228" s="1" t="s">
        <v>8714</v>
      </c>
      <c r="E1228" s="2">
        <v>53693</v>
      </c>
      <c r="F1228" s="2">
        <v>53812</v>
      </c>
      <c r="G1228" s="1" t="s">
        <v>12694</v>
      </c>
      <c r="H1228" s="1">
        <f>+Temporalidad[[#This Row],[ID]]</f>
        <v>1217</v>
      </c>
    </row>
    <row r="1229" spans="1:8" hidden="1" x14ac:dyDescent="0.25">
      <c r="A1229">
        <v>1218</v>
      </c>
      <c r="B1229" t="s">
        <v>8772</v>
      </c>
      <c r="C1229" s="1" t="s">
        <v>8713</v>
      </c>
      <c r="D1229" s="1" t="s">
        <v>8714</v>
      </c>
      <c r="E1229" s="2">
        <v>54058</v>
      </c>
      <c r="F1229" s="2">
        <v>54178</v>
      </c>
      <c r="G1229" s="1" t="s">
        <v>12695</v>
      </c>
      <c r="H1229" s="1">
        <f>+Temporalidad[[#This Row],[ID]]</f>
        <v>1218</v>
      </c>
    </row>
    <row r="1230" spans="1:8" hidden="1" x14ac:dyDescent="0.25">
      <c r="A1230">
        <v>1219</v>
      </c>
      <c r="B1230" t="s">
        <v>8773</v>
      </c>
      <c r="C1230" s="1" t="s">
        <v>8713</v>
      </c>
      <c r="D1230" s="1" t="s">
        <v>8714</v>
      </c>
      <c r="E1230" s="2">
        <v>54424</v>
      </c>
      <c r="F1230" s="2">
        <v>54543</v>
      </c>
      <c r="G1230" s="1" t="s">
        <v>12696</v>
      </c>
      <c r="H1230" s="1">
        <f>+Temporalidad[[#This Row],[ID]]</f>
        <v>1219</v>
      </c>
    </row>
    <row r="1231" spans="1:8" hidden="1" x14ac:dyDescent="0.25">
      <c r="A1231">
        <v>1220</v>
      </c>
      <c r="B1231" t="s">
        <v>8774</v>
      </c>
      <c r="C1231" s="1" t="s">
        <v>8713</v>
      </c>
      <c r="D1231" s="1" t="s">
        <v>8714</v>
      </c>
      <c r="E1231" s="2">
        <v>54789</v>
      </c>
      <c r="F1231" s="2">
        <v>54908</v>
      </c>
      <c r="G1231" s="1" t="s">
        <v>12697</v>
      </c>
      <c r="H1231" s="1">
        <f>+Temporalidad[[#This Row],[ID]]</f>
        <v>1220</v>
      </c>
    </row>
    <row r="1232" spans="1:8" hidden="1" x14ac:dyDescent="0.25">
      <c r="A1232">
        <v>1221</v>
      </c>
      <c r="B1232" t="s">
        <v>8775</v>
      </c>
      <c r="C1232" s="1" t="s">
        <v>8713</v>
      </c>
      <c r="D1232" s="1" t="s">
        <v>8714</v>
      </c>
      <c r="E1232" s="2">
        <v>32994</v>
      </c>
      <c r="F1232" s="2">
        <v>33116</v>
      </c>
      <c r="G1232" s="1" t="s">
        <v>12698</v>
      </c>
      <c r="H1232" s="1">
        <f>+Temporalidad[[#This Row],[ID]]</f>
        <v>1221</v>
      </c>
    </row>
    <row r="1233" spans="1:8" hidden="1" x14ac:dyDescent="0.25">
      <c r="A1233">
        <v>1222</v>
      </c>
      <c r="B1233" t="s">
        <v>8776</v>
      </c>
      <c r="C1233" s="1" t="s">
        <v>8713</v>
      </c>
      <c r="D1233" s="1" t="s">
        <v>8714</v>
      </c>
      <c r="E1233" s="2">
        <v>33359</v>
      </c>
      <c r="F1233" s="2">
        <v>33481</v>
      </c>
      <c r="G1233" s="1" t="s">
        <v>12699</v>
      </c>
      <c r="H1233" s="1">
        <f>+Temporalidad[[#This Row],[ID]]</f>
        <v>1222</v>
      </c>
    </row>
    <row r="1234" spans="1:8" hidden="1" x14ac:dyDescent="0.25">
      <c r="A1234">
        <v>1223</v>
      </c>
      <c r="B1234" t="s">
        <v>8777</v>
      </c>
      <c r="C1234" s="1" t="s">
        <v>8713</v>
      </c>
      <c r="D1234" s="1" t="s">
        <v>8714</v>
      </c>
      <c r="E1234" s="2">
        <v>33725</v>
      </c>
      <c r="F1234" s="2">
        <v>33847</v>
      </c>
      <c r="G1234" s="1" t="s">
        <v>12700</v>
      </c>
      <c r="H1234" s="1">
        <f>+Temporalidad[[#This Row],[ID]]</f>
        <v>1223</v>
      </c>
    </row>
    <row r="1235" spans="1:8" hidden="1" x14ac:dyDescent="0.25">
      <c r="A1235">
        <v>1224</v>
      </c>
      <c r="B1235" t="s">
        <v>8778</v>
      </c>
      <c r="C1235" s="1" t="s">
        <v>8713</v>
      </c>
      <c r="D1235" s="1" t="s">
        <v>8714</v>
      </c>
      <c r="E1235" s="2">
        <v>34090</v>
      </c>
      <c r="F1235" s="2">
        <v>34212</v>
      </c>
      <c r="G1235" s="1" t="s">
        <v>12701</v>
      </c>
      <c r="H1235" s="1">
        <f>+Temporalidad[[#This Row],[ID]]</f>
        <v>1224</v>
      </c>
    </row>
    <row r="1236" spans="1:8" hidden="1" x14ac:dyDescent="0.25">
      <c r="A1236">
        <v>1225</v>
      </c>
      <c r="B1236" t="s">
        <v>8779</v>
      </c>
      <c r="C1236" s="1" t="s">
        <v>8713</v>
      </c>
      <c r="D1236" s="1" t="s">
        <v>8714</v>
      </c>
      <c r="E1236" s="2">
        <v>34455</v>
      </c>
      <c r="F1236" s="2">
        <v>34577</v>
      </c>
      <c r="G1236" s="1" t="s">
        <v>12702</v>
      </c>
      <c r="H1236" s="1">
        <f>+Temporalidad[[#This Row],[ID]]</f>
        <v>1225</v>
      </c>
    </row>
    <row r="1237" spans="1:8" hidden="1" x14ac:dyDescent="0.25">
      <c r="A1237">
        <v>1226</v>
      </c>
      <c r="B1237" t="s">
        <v>8780</v>
      </c>
      <c r="C1237" s="1" t="s">
        <v>8713</v>
      </c>
      <c r="D1237" s="1" t="s">
        <v>8714</v>
      </c>
      <c r="E1237" s="2">
        <v>34820</v>
      </c>
      <c r="F1237" s="2">
        <v>34942</v>
      </c>
      <c r="G1237" s="1" t="s">
        <v>12703</v>
      </c>
      <c r="H1237" s="1">
        <f>+Temporalidad[[#This Row],[ID]]</f>
        <v>1226</v>
      </c>
    </row>
    <row r="1238" spans="1:8" hidden="1" x14ac:dyDescent="0.25">
      <c r="A1238">
        <v>1227</v>
      </c>
      <c r="B1238" t="s">
        <v>8781</v>
      </c>
      <c r="C1238" s="1" t="s">
        <v>8713</v>
      </c>
      <c r="D1238" s="1" t="s">
        <v>8714</v>
      </c>
      <c r="E1238" s="2">
        <v>35186</v>
      </c>
      <c r="F1238" s="2">
        <v>35308</v>
      </c>
      <c r="G1238" s="1" t="s">
        <v>12704</v>
      </c>
      <c r="H1238" s="1">
        <f>+Temporalidad[[#This Row],[ID]]</f>
        <v>1227</v>
      </c>
    </row>
    <row r="1239" spans="1:8" hidden="1" x14ac:dyDescent="0.25">
      <c r="A1239">
        <v>1228</v>
      </c>
      <c r="B1239" t="s">
        <v>8782</v>
      </c>
      <c r="C1239" s="1" t="s">
        <v>8713</v>
      </c>
      <c r="D1239" s="1" t="s">
        <v>8714</v>
      </c>
      <c r="E1239" s="2">
        <v>35551</v>
      </c>
      <c r="F1239" s="2">
        <v>35673</v>
      </c>
      <c r="G1239" s="1" t="s">
        <v>12705</v>
      </c>
      <c r="H1239" s="1">
        <f>+Temporalidad[[#This Row],[ID]]</f>
        <v>1228</v>
      </c>
    </row>
    <row r="1240" spans="1:8" hidden="1" x14ac:dyDescent="0.25">
      <c r="A1240">
        <v>1229</v>
      </c>
      <c r="B1240" t="s">
        <v>8783</v>
      </c>
      <c r="C1240" s="1" t="s">
        <v>8713</v>
      </c>
      <c r="D1240" s="1" t="s">
        <v>8714</v>
      </c>
      <c r="E1240" s="2">
        <v>35916</v>
      </c>
      <c r="F1240" s="2">
        <v>36038</v>
      </c>
      <c r="G1240" s="1" t="s">
        <v>12706</v>
      </c>
      <c r="H1240" s="1">
        <f>+Temporalidad[[#This Row],[ID]]</f>
        <v>1229</v>
      </c>
    </row>
    <row r="1241" spans="1:8" hidden="1" x14ac:dyDescent="0.25">
      <c r="A1241">
        <v>1230</v>
      </c>
      <c r="B1241" t="s">
        <v>8784</v>
      </c>
      <c r="C1241" s="1" t="s">
        <v>8713</v>
      </c>
      <c r="D1241" s="1" t="s">
        <v>8714</v>
      </c>
      <c r="E1241" s="2">
        <v>36281</v>
      </c>
      <c r="F1241" s="2">
        <v>36403</v>
      </c>
      <c r="G1241" s="1" t="s">
        <v>12707</v>
      </c>
      <c r="H1241" s="1">
        <f>+Temporalidad[[#This Row],[ID]]</f>
        <v>1230</v>
      </c>
    </row>
    <row r="1242" spans="1:8" hidden="1" x14ac:dyDescent="0.25">
      <c r="A1242">
        <v>1231</v>
      </c>
      <c r="B1242" t="s">
        <v>8785</v>
      </c>
      <c r="C1242" s="1" t="s">
        <v>8713</v>
      </c>
      <c r="D1242" s="1" t="s">
        <v>8714</v>
      </c>
      <c r="E1242" s="2">
        <v>36647</v>
      </c>
      <c r="F1242" s="2">
        <v>36769</v>
      </c>
      <c r="G1242" s="1" t="s">
        <v>12708</v>
      </c>
      <c r="H1242" s="1">
        <f>+Temporalidad[[#This Row],[ID]]</f>
        <v>1231</v>
      </c>
    </row>
    <row r="1243" spans="1:8" hidden="1" x14ac:dyDescent="0.25">
      <c r="A1243">
        <v>1232</v>
      </c>
      <c r="B1243" t="s">
        <v>8786</v>
      </c>
      <c r="C1243" s="1" t="s">
        <v>8713</v>
      </c>
      <c r="D1243" s="1" t="s">
        <v>8714</v>
      </c>
      <c r="E1243" s="2">
        <v>37012</v>
      </c>
      <c r="F1243" s="2">
        <v>37134</v>
      </c>
      <c r="G1243" s="1" t="s">
        <v>12709</v>
      </c>
      <c r="H1243" s="1">
        <f>+Temporalidad[[#This Row],[ID]]</f>
        <v>1232</v>
      </c>
    </row>
    <row r="1244" spans="1:8" hidden="1" x14ac:dyDescent="0.25">
      <c r="A1244">
        <v>1233</v>
      </c>
      <c r="B1244" t="s">
        <v>8787</v>
      </c>
      <c r="C1244" s="1" t="s">
        <v>8713</v>
      </c>
      <c r="D1244" s="1" t="s">
        <v>8714</v>
      </c>
      <c r="E1244" s="2">
        <v>37377</v>
      </c>
      <c r="F1244" s="2">
        <v>37499</v>
      </c>
      <c r="G1244" s="1" t="s">
        <v>12710</v>
      </c>
      <c r="H1244" s="1">
        <f>+Temporalidad[[#This Row],[ID]]</f>
        <v>1233</v>
      </c>
    </row>
    <row r="1245" spans="1:8" hidden="1" x14ac:dyDescent="0.25">
      <c r="A1245">
        <v>1234</v>
      </c>
      <c r="B1245" t="s">
        <v>8788</v>
      </c>
      <c r="C1245" s="1" t="s">
        <v>8713</v>
      </c>
      <c r="D1245" s="1" t="s">
        <v>8714</v>
      </c>
      <c r="E1245" s="2">
        <v>37742</v>
      </c>
      <c r="F1245" s="2">
        <v>37864</v>
      </c>
      <c r="G1245" s="1" t="s">
        <v>12711</v>
      </c>
      <c r="H1245" s="1">
        <f>+Temporalidad[[#This Row],[ID]]</f>
        <v>1234</v>
      </c>
    </row>
    <row r="1246" spans="1:8" hidden="1" x14ac:dyDescent="0.25">
      <c r="A1246">
        <v>1235</v>
      </c>
      <c r="B1246" t="s">
        <v>8789</v>
      </c>
      <c r="C1246" s="1" t="s">
        <v>8713</v>
      </c>
      <c r="D1246" s="1" t="s">
        <v>8714</v>
      </c>
      <c r="E1246" s="2">
        <v>38108</v>
      </c>
      <c r="F1246" s="2">
        <v>38230</v>
      </c>
      <c r="G1246" s="1" t="s">
        <v>12712</v>
      </c>
      <c r="H1246" s="1">
        <f>+Temporalidad[[#This Row],[ID]]</f>
        <v>1235</v>
      </c>
    </row>
    <row r="1247" spans="1:8" hidden="1" x14ac:dyDescent="0.25">
      <c r="A1247">
        <v>1236</v>
      </c>
      <c r="B1247" t="s">
        <v>8790</v>
      </c>
      <c r="C1247" s="1" t="s">
        <v>8713</v>
      </c>
      <c r="D1247" s="1" t="s">
        <v>8714</v>
      </c>
      <c r="E1247" s="2">
        <v>38473</v>
      </c>
      <c r="F1247" s="2">
        <v>38595</v>
      </c>
      <c r="G1247" s="1" t="s">
        <v>12713</v>
      </c>
      <c r="H1247" s="1">
        <f>+Temporalidad[[#This Row],[ID]]</f>
        <v>1236</v>
      </c>
    </row>
    <row r="1248" spans="1:8" hidden="1" x14ac:dyDescent="0.25">
      <c r="A1248">
        <v>1237</v>
      </c>
      <c r="B1248" t="s">
        <v>8791</v>
      </c>
      <c r="C1248" s="1" t="s">
        <v>8713</v>
      </c>
      <c r="D1248" s="1" t="s">
        <v>8714</v>
      </c>
      <c r="E1248" s="2">
        <v>38838</v>
      </c>
      <c r="F1248" s="2">
        <v>38960</v>
      </c>
      <c r="G1248" s="1" t="s">
        <v>12714</v>
      </c>
      <c r="H1248" s="1">
        <f>+Temporalidad[[#This Row],[ID]]</f>
        <v>1237</v>
      </c>
    </row>
    <row r="1249" spans="1:8" hidden="1" x14ac:dyDescent="0.25">
      <c r="A1249">
        <v>1238</v>
      </c>
      <c r="B1249" t="s">
        <v>8792</v>
      </c>
      <c r="C1249" s="1" t="s">
        <v>8713</v>
      </c>
      <c r="D1249" s="1" t="s">
        <v>8714</v>
      </c>
      <c r="E1249" s="2">
        <v>39203</v>
      </c>
      <c r="F1249" s="2">
        <v>39325</v>
      </c>
      <c r="G1249" s="1" t="s">
        <v>12715</v>
      </c>
      <c r="H1249" s="1">
        <f>+Temporalidad[[#This Row],[ID]]</f>
        <v>1238</v>
      </c>
    </row>
    <row r="1250" spans="1:8" hidden="1" x14ac:dyDescent="0.25">
      <c r="A1250">
        <v>1239</v>
      </c>
      <c r="B1250" t="s">
        <v>8793</v>
      </c>
      <c r="C1250" s="1" t="s">
        <v>8713</v>
      </c>
      <c r="D1250" s="1" t="s">
        <v>8714</v>
      </c>
      <c r="E1250" s="2">
        <v>39569</v>
      </c>
      <c r="F1250" s="2">
        <v>39691</v>
      </c>
      <c r="G1250" s="1" t="s">
        <v>12716</v>
      </c>
      <c r="H1250" s="1">
        <f>+Temporalidad[[#This Row],[ID]]</f>
        <v>1239</v>
      </c>
    </row>
    <row r="1251" spans="1:8" hidden="1" x14ac:dyDescent="0.25">
      <c r="A1251">
        <v>1240</v>
      </c>
      <c r="B1251" t="s">
        <v>8794</v>
      </c>
      <c r="C1251" s="1" t="s">
        <v>8713</v>
      </c>
      <c r="D1251" s="1" t="s">
        <v>8714</v>
      </c>
      <c r="E1251" s="2">
        <v>39934</v>
      </c>
      <c r="F1251" s="2">
        <v>40056</v>
      </c>
      <c r="G1251" s="1" t="s">
        <v>12717</v>
      </c>
      <c r="H1251" s="1">
        <f>+Temporalidad[[#This Row],[ID]]</f>
        <v>1240</v>
      </c>
    </row>
    <row r="1252" spans="1:8" hidden="1" x14ac:dyDescent="0.25">
      <c r="A1252">
        <v>1241</v>
      </c>
      <c r="B1252" t="s">
        <v>8795</v>
      </c>
      <c r="C1252" s="1" t="s">
        <v>8713</v>
      </c>
      <c r="D1252" s="1" t="s">
        <v>8714</v>
      </c>
      <c r="E1252" s="2">
        <v>40299</v>
      </c>
      <c r="F1252" s="2">
        <v>40421</v>
      </c>
      <c r="G1252" s="1" t="s">
        <v>12718</v>
      </c>
      <c r="H1252" s="1">
        <f>+Temporalidad[[#This Row],[ID]]</f>
        <v>1241</v>
      </c>
    </row>
    <row r="1253" spans="1:8" hidden="1" x14ac:dyDescent="0.25">
      <c r="A1253">
        <v>1242</v>
      </c>
      <c r="B1253" t="s">
        <v>8796</v>
      </c>
      <c r="C1253" s="1" t="s">
        <v>8713</v>
      </c>
      <c r="D1253" s="1" t="s">
        <v>8714</v>
      </c>
      <c r="E1253" s="2">
        <v>40664</v>
      </c>
      <c r="F1253" s="2">
        <v>40786</v>
      </c>
      <c r="G1253" s="1" t="s">
        <v>12719</v>
      </c>
      <c r="H1253" s="1">
        <f>+Temporalidad[[#This Row],[ID]]</f>
        <v>1242</v>
      </c>
    </row>
    <row r="1254" spans="1:8" hidden="1" x14ac:dyDescent="0.25">
      <c r="A1254">
        <v>1243</v>
      </c>
      <c r="B1254" t="s">
        <v>8797</v>
      </c>
      <c r="C1254" s="1" t="s">
        <v>8713</v>
      </c>
      <c r="D1254" s="1" t="s">
        <v>8714</v>
      </c>
      <c r="E1254" s="2">
        <v>41030</v>
      </c>
      <c r="F1254" s="2">
        <v>41152</v>
      </c>
      <c r="G1254" s="1" t="s">
        <v>12720</v>
      </c>
      <c r="H1254" s="1">
        <f>+Temporalidad[[#This Row],[ID]]</f>
        <v>1243</v>
      </c>
    </row>
    <row r="1255" spans="1:8" hidden="1" x14ac:dyDescent="0.25">
      <c r="A1255">
        <v>1244</v>
      </c>
      <c r="B1255" t="s">
        <v>8798</v>
      </c>
      <c r="C1255" s="1" t="s">
        <v>8713</v>
      </c>
      <c r="D1255" s="1" t="s">
        <v>8714</v>
      </c>
      <c r="E1255" s="2">
        <v>41395</v>
      </c>
      <c r="F1255" s="2">
        <v>41517</v>
      </c>
      <c r="G1255" s="1" t="s">
        <v>12721</v>
      </c>
      <c r="H1255" s="1">
        <f>+Temporalidad[[#This Row],[ID]]</f>
        <v>1244</v>
      </c>
    </row>
    <row r="1256" spans="1:8" hidden="1" x14ac:dyDescent="0.25">
      <c r="A1256">
        <v>1245</v>
      </c>
      <c r="B1256" t="s">
        <v>8799</v>
      </c>
      <c r="C1256" s="1" t="s">
        <v>8713</v>
      </c>
      <c r="D1256" s="1" t="s">
        <v>8714</v>
      </c>
      <c r="E1256" s="2">
        <v>41760</v>
      </c>
      <c r="F1256" s="2">
        <v>41882</v>
      </c>
      <c r="G1256" s="1" t="s">
        <v>12722</v>
      </c>
      <c r="H1256" s="1">
        <f>+Temporalidad[[#This Row],[ID]]</f>
        <v>1245</v>
      </c>
    </row>
    <row r="1257" spans="1:8" hidden="1" x14ac:dyDescent="0.25">
      <c r="A1257">
        <v>1246</v>
      </c>
      <c r="B1257" t="s">
        <v>8800</v>
      </c>
      <c r="C1257" s="1" t="s">
        <v>8713</v>
      </c>
      <c r="D1257" s="1" t="s">
        <v>8714</v>
      </c>
      <c r="E1257" s="2">
        <v>42125</v>
      </c>
      <c r="F1257" s="2">
        <v>42247</v>
      </c>
      <c r="G1257" s="1" t="s">
        <v>12723</v>
      </c>
      <c r="H1257" s="1">
        <f>+Temporalidad[[#This Row],[ID]]</f>
        <v>1246</v>
      </c>
    </row>
    <row r="1258" spans="1:8" hidden="1" x14ac:dyDescent="0.25">
      <c r="A1258">
        <v>1247</v>
      </c>
      <c r="B1258" t="s">
        <v>8801</v>
      </c>
      <c r="C1258" s="1" t="s">
        <v>8713</v>
      </c>
      <c r="D1258" s="1" t="s">
        <v>8714</v>
      </c>
      <c r="E1258" s="2">
        <v>42491</v>
      </c>
      <c r="F1258" s="2">
        <v>42613</v>
      </c>
      <c r="G1258" s="1" t="s">
        <v>12724</v>
      </c>
      <c r="H1258" s="1">
        <f>+Temporalidad[[#This Row],[ID]]</f>
        <v>1247</v>
      </c>
    </row>
    <row r="1259" spans="1:8" hidden="1" x14ac:dyDescent="0.25">
      <c r="A1259">
        <v>1248</v>
      </c>
      <c r="B1259" t="s">
        <v>8802</v>
      </c>
      <c r="C1259" s="1" t="s">
        <v>8713</v>
      </c>
      <c r="D1259" s="1" t="s">
        <v>8714</v>
      </c>
      <c r="E1259" s="2">
        <v>42856</v>
      </c>
      <c r="F1259" s="2">
        <v>42978</v>
      </c>
      <c r="G1259" s="1" t="s">
        <v>12725</v>
      </c>
      <c r="H1259" s="1">
        <f>+Temporalidad[[#This Row],[ID]]</f>
        <v>1248</v>
      </c>
    </row>
    <row r="1260" spans="1:8" hidden="1" x14ac:dyDescent="0.25">
      <c r="A1260">
        <v>1249</v>
      </c>
      <c r="B1260" t="s">
        <v>8803</v>
      </c>
      <c r="C1260" s="1" t="s">
        <v>8713</v>
      </c>
      <c r="D1260" s="1" t="s">
        <v>8714</v>
      </c>
      <c r="E1260" s="2">
        <v>43221</v>
      </c>
      <c r="F1260" s="2">
        <v>43343</v>
      </c>
      <c r="G1260" s="1" t="s">
        <v>12726</v>
      </c>
      <c r="H1260" s="1">
        <f>+Temporalidad[[#This Row],[ID]]</f>
        <v>1249</v>
      </c>
    </row>
    <row r="1261" spans="1:8" hidden="1" x14ac:dyDescent="0.25">
      <c r="A1261">
        <v>1250</v>
      </c>
      <c r="B1261" t="s">
        <v>8804</v>
      </c>
      <c r="C1261" s="1" t="s">
        <v>8713</v>
      </c>
      <c r="D1261" s="1" t="s">
        <v>8714</v>
      </c>
      <c r="E1261" s="2">
        <v>43586</v>
      </c>
      <c r="F1261" s="2">
        <v>43708</v>
      </c>
      <c r="G1261" s="1" t="s">
        <v>12727</v>
      </c>
      <c r="H1261" s="1">
        <f>+Temporalidad[[#This Row],[ID]]</f>
        <v>1250</v>
      </c>
    </row>
    <row r="1262" spans="1:8" hidden="1" x14ac:dyDescent="0.25">
      <c r="A1262">
        <v>1251</v>
      </c>
      <c r="B1262" t="s">
        <v>8805</v>
      </c>
      <c r="C1262" s="1" t="s">
        <v>8713</v>
      </c>
      <c r="D1262" s="1" t="s">
        <v>8714</v>
      </c>
      <c r="E1262" s="2">
        <v>43952</v>
      </c>
      <c r="F1262" s="2">
        <v>44074</v>
      </c>
      <c r="G1262" s="1" t="s">
        <v>12728</v>
      </c>
      <c r="H1262" s="1">
        <f>+Temporalidad[[#This Row],[ID]]</f>
        <v>1251</v>
      </c>
    </row>
    <row r="1263" spans="1:8" hidden="1" x14ac:dyDescent="0.25">
      <c r="A1263">
        <v>1252</v>
      </c>
      <c r="B1263" t="s">
        <v>8806</v>
      </c>
      <c r="C1263" s="1" t="s">
        <v>8713</v>
      </c>
      <c r="D1263" s="1" t="s">
        <v>8714</v>
      </c>
      <c r="E1263" s="2">
        <v>44317</v>
      </c>
      <c r="F1263" s="2">
        <v>44439</v>
      </c>
      <c r="G1263" s="1" t="s">
        <v>12729</v>
      </c>
      <c r="H1263" s="1">
        <f>+Temporalidad[[#This Row],[ID]]</f>
        <v>1252</v>
      </c>
    </row>
    <row r="1264" spans="1:8" hidden="1" x14ac:dyDescent="0.25">
      <c r="A1264">
        <v>1253</v>
      </c>
      <c r="B1264" t="s">
        <v>8807</v>
      </c>
      <c r="C1264" s="1" t="s">
        <v>8713</v>
      </c>
      <c r="D1264" s="1" t="s">
        <v>8714</v>
      </c>
      <c r="E1264" s="2">
        <v>44682</v>
      </c>
      <c r="F1264" s="2">
        <v>44804</v>
      </c>
      <c r="G1264" s="1" t="s">
        <v>12730</v>
      </c>
      <c r="H1264" s="1">
        <f>+Temporalidad[[#This Row],[ID]]</f>
        <v>1253</v>
      </c>
    </row>
    <row r="1265" spans="1:8" hidden="1" x14ac:dyDescent="0.25">
      <c r="A1265">
        <v>1254</v>
      </c>
      <c r="B1265" t="s">
        <v>8808</v>
      </c>
      <c r="C1265" s="1" t="s">
        <v>8713</v>
      </c>
      <c r="D1265" s="1" t="s">
        <v>8714</v>
      </c>
      <c r="E1265" s="2">
        <v>45047</v>
      </c>
      <c r="F1265" s="2">
        <v>45169</v>
      </c>
      <c r="G1265" s="1" t="s">
        <v>12731</v>
      </c>
      <c r="H1265" s="1">
        <f>+Temporalidad[[#This Row],[ID]]</f>
        <v>1254</v>
      </c>
    </row>
    <row r="1266" spans="1:8" hidden="1" x14ac:dyDescent="0.25">
      <c r="A1266">
        <v>1255</v>
      </c>
      <c r="B1266" t="s">
        <v>8809</v>
      </c>
      <c r="C1266" s="1" t="s">
        <v>8713</v>
      </c>
      <c r="D1266" s="1" t="s">
        <v>8714</v>
      </c>
      <c r="E1266" s="2">
        <v>45413</v>
      </c>
      <c r="F1266" s="2">
        <v>45535</v>
      </c>
      <c r="G1266" s="1" t="s">
        <v>12732</v>
      </c>
      <c r="H1266" s="1">
        <f>+Temporalidad[[#This Row],[ID]]</f>
        <v>1255</v>
      </c>
    </row>
    <row r="1267" spans="1:8" hidden="1" x14ac:dyDescent="0.25">
      <c r="A1267">
        <v>1256</v>
      </c>
      <c r="B1267" t="s">
        <v>8810</v>
      </c>
      <c r="C1267" s="1" t="s">
        <v>8713</v>
      </c>
      <c r="D1267" s="1" t="s">
        <v>8714</v>
      </c>
      <c r="E1267" s="2">
        <v>45778</v>
      </c>
      <c r="F1267" s="2">
        <v>45900</v>
      </c>
      <c r="G1267" s="1" t="s">
        <v>12733</v>
      </c>
      <c r="H1267" s="1">
        <f>+Temporalidad[[#This Row],[ID]]</f>
        <v>1256</v>
      </c>
    </row>
    <row r="1268" spans="1:8" hidden="1" x14ac:dyDescent="0.25">
      <c r="A1268">
        <v>1257</v>
      </c>
      <c r="B1268" t="s">
        <v>8811</v>
      </c>
      <c r="C1268" s="1" t="s">
        <v>8713</v>
      </c>
      <c r="D1268" s="1" t="s">
        <v>8714</v>
      </c>
      <c r="E1268" s="2">
        <v>46143</v>
      </c>
      <c r="F1268" s="2">
        <v>46265</v>
      </c>
      <c r="G1268" s="1" t="s">
        <v>12734</v>
      </c>
      <c r="H1268" s="1">
        <f>+Temporalidad[[#This Row],[ID]]</f>
        <v>1257</v>
      </c>
    </row>
    <row r="1269" spans="1:8" hidden="1" x14ac:dyDescent="0.25">
      <c r="A1269">
        <v>1258</v>
      </c>
      <c r="B1269" t="s">
        <v>8812</v>
      </c>
      <c r="C1269" s="1" t="s">
        <v>8713</v>
      </c>
      <c r="D1269" s="1" t="s">
        <v>8714</v>
      </c>
      <c r="E1269" s="2">
        <v>46508</v>
      </c>
      <c r="F1269" s="2">
        <v>46630</v>
      </c>
      <c r="G1269" s="1" t="s">
        <v>12735</v>
      </c>
      <c r="H1269" s="1">
        <f>+Temporalidad[[#This Row],[ID]]</f>
        <v>1258</v>
      </c>
    </row>
    <row r="1270" spans="1:8" hidden="1" x14ac:dyDescent="0.25">
      <c r="A1270">
        <v>1259</v>
      </c>
      <c r="B1270" t="s">
        <v>8813</v>
      </c>
      <c r="C1270" s="1" t="s">
        <v>8713</v>
      </c>
      <c r="D1270" s="1" t="s">
        <v>8714</v>
      </c>
      <c r="E1270" s="2">
        <v>46874</v>
      </c>
      <c r="F1270" s="2">
        <v>46996</v>
      </c>
      <c r="G1270" s="1" t="s">
        <v>12736</v>
      </c>
      <c r="H1270" s="1">
        <f>+Temporalidad[[#This Row],[ID]]</f>
        <v>1259</v>
      </c>
    </row>
    <row r="1271" spans="1:8" hidden="1" x14ac:dyDescent="0.25">
      <c r="A1271">
        <v>1260</v>
      </c>
      <c r="B1271" t="s">
        <v>8814</v>
      </c>
      <c r="C1271" s="1" t="s">
        <v>8713</v>
      </c>
      <c r="D1271" s="1" t="s">
        <v>8714</v>
      </c>
      <c r="E1271" s="2">
        <v>47239</v>
      </c>
      <c r="F1271" s="2">
        <v>47361</v>
      </c>
      <c r="G1271" s="1" t="s">
        <v>12737</v>
      </c>
      <c r="H1271" s="1">
        <f>+Temporalidad[[#This Row],[ID]]</f>
        <v>1260</v>
      </c>
    </row>
    <row r="1272" spans="1:8" hidden="1" x14ac:dyDescent="0.25">
      <c r="A1272">
        <v>1261</v>
      </c>
      <c r="B1272" t="s">
        <v>8815</v>
      </c>
      <c r="C1272" s="1" t="s">
        <v>8713</v>
      </c>
      <c r="D1272" s="1" t="s">
        <v>8714</v>
      </c>
      <c r="E1272" s="2">
        <v>47604</v>
      </c>
      <c r="F1272" s="2">
        <v>47726</v>
      </c>
      <c r="G1272" s="1" t="s">
        <v>12738</v>
      </c>
      <c r="H1272" s="1">
        <f>+Temporalidad[[#This Row],[ID]]</f>
        <v>1261</v>
      </c>
    </row>
    <row r="1273" spans="1:8" hidden="1" x14ac:dyDescent="0.25">
      <c r="A1273">
        <v>1262</v>
      </c>
      <c r="B1273" t="s">
        <v>8816</v>
      </c>
      <c r="C1273" s="1" t="s">
        <v>8713</v>
      </c>
      <c r="D1273" s="1" t="s">
        <v>8714</v>
      </c>
      <c r="E1273" s="2">
        <v>47969</v>
      </c>
      <c r="F1273" s="2">
        <v>48091</v>
      </c>
      <c r="G1273" s="1" t="s">
        <v>12739</v>
      </c>
      <c r="H1273" s="1">
        <f>+Temporalidad[[#This Row],[ID]]</f>
        <v>1262</v>
      </c>
    </row>
    <row r="1274" spans="1:8" hidden="1" x14ac:dyDescent="0.25">
      <c r="A1274">
        <v>1263</v>
      </c>
      <c r="B1274" t="s">
        <v>8817</v>
      </c>
      <c r="C1274" s="1" t="s">
        <v>8713</v>
      </c>
      <c r="D1274" s="1" t="s">
        <v>8714</v>
      </c>
      <c r="E1274" s="2">
        <v>48335</v>
      </c>
      <c r="F1274" s="2">
        <v>48457</v>
      </c>
      <c r="G1274" s="1" t="s">
        <v>12740</v>
      </c>
      <c r="H1274" s="1">
        <f>+Temporalidad[[#This Row],[ID]]</f>
        <v>1263</v>
      </c>
    </row>
    <row r="1275" spans="1:8" hidden="1" x14ac:dyDescent="0.25">
      <c r="A1275">
        <v>1264</v>
      </c>
      <c r="B1275" t="s">
        <v>8818</v>
      </c>
      <c r="C1275" s="1" t="s">
        <v>8713</v>
      </c>
      <c r="D1275" s="1" t="s">
        <v>8714</v>
      </c>
      <c r="E1275" s="2">
        <v>48700</v>
      </c>
      <c r="F1275" s="2">
        <v>48822</v>
      </c>
      <c r="G1275" s="1" t="s">
        <v>12741</v>
      </c>
      <c r="H1275" s="1">
        <f>+Temporalidad[[#This Row],[ID]]</f>
        <v>1264</v>
      </c>
    </row>
    <row r="1276" spans="1:8" hidden="1" x14ac:dyDescent="0.25">
      <c r="A1276">
        <v>1265</v>
      </c>
      <c r="B1276" t="s">
        <v>8819</v>
      </c>
      <c r="C1276" s="1" t="s">
        <v>8713</v>
      </c>
      <c r="D1276" s="1" t="s">
        <v>8714</v>
      </c>
      <c r="E1276" s="2">
        <v>49065</v>
      </c>
      <c r="F1276" s="2">
        <v>49187</v>
      </c>
      <c r="G1276" s="1" t="s">
        <v>12742</v>
      </c>
      <c r="H1276" s="1">
        <f>+Temporalidad[[#This Row],[ID]]</f>
        <v>1265</v>
      </c>
    </row>
    <row r="1277" spans="1:8" hidden="1" x14ac:dyDescent="0.25">
      <c r="A1277">
        <v>1266</v>
      </c>
      <c r="B1277" t="s">
        <v>8820</v>
      </c>
      <c r="C1277" s="1" t="s">
        <v>8713</v>
      </c>
      <c r="D1277" s="1" t="s">
        <v>8714</v>
      </c>
      <c r="E1277" s="2">
        <v>49430</v>
      </c>
      <c r="F1277" s="2">
        <v>49552</v>
      </c>
      <c r="G1277" s="1" t="s">
        <v>12743</v>
      </c>
      <c r="H1277" s="1">
        <f>+Temporalidad[[#This Row],[ID]]</f>
        <v>1266</v>
      </c>
    </row>
    <row r="1278" spans="1:8" hidden="1" x14ac:dyDescent="0.25">
      <c r="A1278">
        <v>1267</v>
      </c>
      <c r="B1278" t="s">
        <v>8821</v>
      </c>
      <c r="C1278" s="1" t="s">
        <v>8713</v>
      </c>
      <c r="D1278" s="1" t="s">
        <v>8714</v>
      </c>
      <c r="E1278" s="2">
        <v>49796</v>
      </c>
      <c r="F1278" s="2">
        <v>49918</v>
      </c>
      <c r="G1278" s="1" t="s">
        <v>12744</v>
      </c>
      <c r="H1278" s="1">
        <f>+Temporalidad[[#This Row],[ID]]</f>
        <v>1267</v>
      </c>
    </row>
    <row r="1279" spans="1:8" hidden="1" x14ac:dyDescent="0.25">
      <c r="A1279">
        <v>1268</v>
      </c>
      <c r="B1279" t="s">
        <v>8822</v>
      </c>
      <c r="C1279" s="1" t="s">
        <v>8713</v>
      </c>
      <c r="D1279" s="1" t="s">
        <v>8714</v>
      </c>
      <c r="E1279" s="2">
        <v>50161</v>
      </c>
      <c r="F1279" s="2">
        <v>50283</v>
      </c>
      <c r="G1279" s="1" t="s">
        <v>12745</v>
      </c>
      <c r="H1279" s="1">
        <f>+Temporalidad[[#This Row],[ID]]</f>
        <v>1268</v>
      </c>
    </row>
    <row r="1280" spans="1:8" hidden="1" x14ac:dyDescent="0.25">
      <c r="A1280">
        <v>1269</v>
      </c>
      <c r="B1280" t="s">
        <v>8823</v>
      </c>
      <c r="C1280" s="1" t="s">
        <v>8713</v>
      </c>
      <c r="D1280" s="1" t="s">
        <v>8714</v>
      </c>
      <c r="E1280" s="2">
        <v>50526</v>
      </c>
      <c r="F1280" s="2">
        <v>50648</v>
      </c>
      <c r="G1280" s="1" t="s">
        <v>12746</v>
      </c>
      <c r="H1280" s="1">
        <f>+Temporalidad[[#This Row],[ID]]</f>
        <v>1269</v>
      </c>
    </row>
    <row r="1281" spans="1:8" hidden="1" x14ac:dyDescent="0.25">
      <c r="A1281">
        <v>1270</v>
      </c>
      <c r="B1281" t="s">
        <v>8824</v>
      </c>
      <c r="C1281" s="1" t="s">
        <v>8713</v>
      </c>
      <c r="D1281" s="1" t="s">
        <v>8714</v>
      </c>
      <c r="E1281" s="2">
        <v>50891</v>
      </c>
      <c r="F1281" s="2">
        <v>51013</v>
      </c>
      <c r="G1281" s="1" t="s">
        <v>12747</v>
      </c>
      <c r="H1281" s="1">
        <f>+Temporalidad[[#This Row],[ID]]</f>
        <v>1270</v>
      </c>
    </row>
    <row r="1282" spans="1:8" hidden="1" x14ac:dyDescent="0.25">
      <c r="A1282">
        <v>1271</v>
      </c>
      <c r="B1282" t="s">
        <v>8825</v>
      </c>
      <c r="C1282" s="1" t="s">
        <v>8713</v>
      </c>
      <c r="D1282" s="1" t="s">
        <v>8714</v>
      </c>
      <c r="E1282" s="2">
        <v>51257</v>
      </c>
      <c r="F1282" s="2">
        <v>51379</v>
      </c>
      <c r="G1282" s="1" t="s">
        <v>12748</v>
      </c>
      <c r="H1282" s="1">
        <f>+Temporalidad[[#This Row],[ID]]</f>
        <v>1271</v>
      </c>
    </row>
    <row r="1283" spans="1:8" hidden="1" x14ac:dyDescent="0.25">
      <c r="A1283">
        <v>1272</v>
      </c>
      <c r="B1283" t="s">
        <v>8826</v>
      </c>
      <c r="C1283" s="1" t="s">
        <v>8713</v>
      </c>
      <c r="D1283" s="1" t="s">
        <v>8714</v>
      </c>
      <c r="E1283" s="2">
        <v>51622</v>
      </c>
      <c r="F1283" s="2">
        <v>51744</v>
      </c>
      <c r="G1283" s="1" t="s">
        <v>12749</v>
      </c>
      <c r="H1283" s="1">
        <f>+Temporalidad[[#This Row],[ID]]</f>
        <v>1272</v>
      </c>
    </row>
    <row r="1284" spans="1:8" hidden="1" x14ac:dyDescent="0.25">
      <c r="A1284">
        <v>1273</v>
      </c>
      <c r="B1284" t="s">
        <v>8827</v>
      </c>
      <c r="C1284" s="1" t="s">
        <v>8713</v>
      </c>
      <c r="D1284" s="1" t="s">
        <v>8714</v>
      </c>
      <c r="E1284" s="2">
        <v>51987</v>
      </c>
      <c r="F1284" s="2">
        <v>52109</v>
      </c>
      <c r="G1284" s="1" t="s">
        <v>12750</v>
      </c>
      <c r="H1284" s="1">
        <f>+Temporalidad[[#This Row],[ID]]</f>
        <v>1273</v>
      </c>
    </row>
    <row r="1285" spans="1:8" hidden="1" x14ac:dyDescent="0.25">
      <c r="A1285">
        <v>1274</v>
      </c>
      <c r="B1285" t="s">
        <v>8828</v>
      </c>
      <c r="C1285" s="1" t="s">
        <v>8713</v>
      </c>
      <c r="D1285" s="1" t="s">
        <v>8714</v>
      </c>
      <c r="E1285" s="2">
        <v>52352</v>
      </c>
      <c r="F1285" s="2">
        <v>52474</v>
      </c>
      <c r="G1285" s="1" t="s">
        <v>12751</v>
      </c>
      <c r="H1285" s="1">
        <f>+Temporalidad[[#This Row],[ID]]</f>
        <v>1274</v>
      </c>
    </row>
    <row r="1286" spans="1:8" hidden="1" x14ac:dyDescent="0.25">
      <c r="A1286">
        <v>1275</v>
      </c>
      <c r="B1286" t="s">
        <v>8829</v>
      </c>
      <c r="C1286" s="1" t="s">
        <v>8713</v>
      </c>
      <c r="D1286" s="1" t="s">
        <v>8714</v>
      </c>
      <c r="E1286" s="2">
        <v>52718</v>
      </c>
      <c r="F1286" s="2">
        <v>52840</v>
      </c>
      <c r="G1286" s="1" t="s">
        <v>12752</v>
      </c>
      <c r="H1286" s="1">
        <f>+Temporalidad[[#This Row],[ID]]</f>
        <v>1275</v>
      </c>
    </row>
    <row r="1287" spans="1:8" hidden="1" x14ac:dyDescent="0.25">
      <c r="A1287">
        <v>1276</v>
      </c>
      <c r="B1287" t="s">
        <v>8830</v>
      </c>
      <c r="C1287" s="1" t="s">
        <v>8713</v>
      </c>
      <c r="D1287" s="1" t="s">
        <v>8714</v>
      </c>
      <c r="E1287" s="2">
        <v>53083</v>
      </c>
      <c r="F1287" s="2">
        <v>53205</v>
      </c>
      <c r="G1287" s="1" t="s">
        <v>12753</v>
      </c>
      <c r="H1287" s="1">
        <f>+Temporalidad[[#This Row],[ID]]</f>
        <v>1276</v>
      </c>
    </row>
    <row r="1288" spans="1:8" hidden="1" x14ac:dyDescent="0.25">
      <c r="A1288">
        <v>1277</v>
      </c>
      <c r="B1288" t="s">
        <v>8831</v>
      </c>
      <c r="C1288" s="1" t="s">
        <v>8713</v>
      </c>
      <c r="D1288" s="1" t="s">
        <v>8714</v>
      </c>
      <c r="E1288" s="2">
        <v>53448</v>
      </c>
      <c r="F1288" s="2">
        <v>53570</v>
      </c>
      <c r="G1288" s="1" t="s">
        <v>12754</v>
      </c>
      <c r="H1288" s="1">
        <f>+Temporalidad[[#This Row],[ID]]</f>
        <v>1277</v>
      </c>
    </row>
    <row r="1289" spans="1:8" hidden="1" x14ac:dyDescent="0.25">
      <c r="A1289">
        <v>1278</v>
      </c>
      <c r="B1289" t="s">
        <v>8832</v>
      </c>
      <c r="C1289" s="1" t="s">
        <v>8713</v>
      </c>
      <c r="D1289" s="1" t="s">
        <v>8714</v>
      </c>
      <c r="E1289" s="2">
        <v>53813</v>
      </c>
      <c r="F1289" s="2">
        <v>53935</v>
      </c>
      <c r="G1289" s="1" t="s">
        <v>12755</v>
      </c>
      <c r="H1289" s="1">
        <f>+Temporalidad[[#This Row],[ID]]</f>
        <v>1278</v>
      </c>
    </row>
    <row r="1290" spans="1:8" hidden="1" x14ac:dyDescent="0.25">
      <c r="A1290">
        <v>1279</v>
      </c>
      <c r="B1290" t="s">
        <v>8833</v>
      </c>
      <c r="C1290" s="1" t="s">
        <v>8713</v>
      </c>
      <c r="D1290" s="1" t="s">
        <v>8714</v>
      </c>
      <c r="E1290" s="2">
        <v>54179</v>
      </c>
      <c r="F1290" s="2">
        <v>54301</v>
      </c>
      <c r="G1290" s="1" t="s">
        <v>12756</v>
      </c>
      <c r="H1290" s="1">
        <f>+Temporalidad[[#This Row],[ID]]</f>
        <v>1279</v>
      </c>
    </row>
    <row r="1291" spans="1:8" hidden="1" x14ac:dyDescent="0.25">
      <c r="A1291">
        <v>1280</v>
      </c>
      <c r="B1291" t="s">
        <v>8834</v>
      </c>
      <c r="C1291" s="1" t="s">
        <v>8713</v>
      </c>
      <c r="D1291" s="1" t="s">
        <v>8714</v>
      </c>
      <c r="E1291" s="2">
        <v>54544</v>
      </c>
      <c r="F1291" s="2">
        <v>54666</v>
      </c>
      <c r="G1291" s="1" t="s">
        <v>12757</v>
      </c>
      <c r="H1291" s="1">
        <f>+Temporalidad[[#This Row],[ID]]</f>
        <v>1280</v>
      </c>
    </row>
    <row r="1292" spans="1:8" hidden="1" x14ac:dyDescent="0.25">
      <c r="A1292">
        <v>1281</v>
      </c>
      <c r="B1292" t="s">
        <v>8835</v>
      </c>
      <c r="C1292" s="1" t="s">
        <v>8713</v>
      </c>
      <c r="D1292" s="1" t="s">
        <v>8714</v>
      </c>
      <c r="E1292" s="2">
        <v>54909</v>
      </c>
      <c r="F1292" s="2">
        <v>55031</v>
      </c>
      <c r="G1292" s="1" t="s">
        <v>12758</v>
      </c>
      <c r="H1292" s="1">
        <f>+Temporalidad[[#This Row],[ID]]</f>
        <v>1281</v>
      </c>
    </row>
    <row r="1293" spans="1:8" hidden="1" x14ac:dyDescent="0.25">
      <c r="A1293">
        <v>1282</v>
      </c>
      <c r="B1293" t="s">
        <v>8836</v>
      </c>
      <c r="C1293" s="1" t="s">
        <v>8713</v>
      </c>
      <c r="D1293" s="1" t="s">
        <v>8714</v>
      </c>
      <c r="E1293" s="2">
        <v>33117</v>
      </c>
      <c r="F1293" s="2">
        <v>33238</v>
      </c>
      <c r="G1293" s="1" t="s">
        <v>12759</v>
      </c>
      <c r="H1293" s="1">
        <f>+Temporalidad[[#This Row],[ID]]</f>
        <v>1282</v>
      </c>
    </row>
    <row r="1294" spans="1:8" hidden="1" x14ac:dyDescent="0.25">
      <c r="A1294">
        <v>1283</v>
      </c>
      <c r="B1294" t="s">
        <v>8837</v>
      </c>
      <c r="C1294" s="1" t="s">
        <v>8713</v>
      </c>
      <c r="D1294" s="1" t="s">
        <v>8714</v>
      </c>
      <c r="E1294" s="2">
        <v>33482</v>
      </c>
      <c r="F1294" s="2">
        <v>33603</v>
      </c>
      <c r="G1294" s="1" t="s">
        <v>12760</v>
      </c>
      <c r="H1294" s="1">
        <f>+Temporalidad[[#This Row],[ID]]</f>
        <v>1283</v>
      </c>
    </row>
    <row r="1295" spans="1:8" hidden="1" x14ac:dyDescent="0.25">
      <c r="A1295">
        <v>1284</v>
      </c>
      <c r="B1295" t="s">
        <v>8838</v>
      </c>
      <c r="C1295" s="1" t="s">
        <v>8713</v>
      </c>
      <c r="D1295" s="1" t="s">
        <v>8714</v>
      </c>
      <c r="E1295" s="2">
        <v>33848</v>
      </c>
      <c r="F1295" s="2">
        <v>33969</v>
      </c>
      <c r="G1295" s="1" t="s">
        <v>12761</v>
      </c>
      <c r="H1295" s="1">
        <f>+Temporalidad[[#This Row],[ID]]</f>
        <v>1284</v>
      </c>
    </row>
    <row r="1296" spans="1:8" hidden="1" x14ac:dyDescent="0.25">
      <c r="A1296">
        <v>1285</v>
      </c>
      <c r="B1296" t="s">
        <v>8839</v>
      </c>
      <c r="C1296" s="1" t="s">
        <v>8713</v>
      </c>
      <c r="D1296" s="1" t="s">
        <v>8714</v>
      </c>
      <c r="E1296" s="2">
        <v>34213</v>
      </c>
      <c r="F1296" s="2">
        <v>34334</v>
      </c>
      <c r="G1296" s="1" t="s">
        <v>12762</v>
      </c>
      <c r="H1296" s="1">
        <f>+Temporalidad[[#This Row],[ID]]</f>
        <v>1285</v>
      </c>
    </row>
    <row r="1297" spans="1:8" hidden="1" x14ac:dyDescent="0.25">
      <c r="A1297">
        <v>1286</v>
      </c>
      <c r="B1297" t="s">
        <v>8840</v>
      </c>
      <c r="C1297" s="1" t="s">
        <v>8713</v>
      </c>
      <c r="D1297" s="1" t="s">
        <v>8714</v>
      </c>
      <c r="E1297" s="2">
        <v>34578</v>
      </c>
      <c r="F1297" s="2">
        <v>34699</v>
      </c>
      <c r="G1297" s="1" t="s">
        <v>12763</v>
      </c>
      <c r="H1297" s="1">
        <f>+Temporalidad[[#This Row],[ID]]</f>
        <v>1286</v>
      </c>
    </row>
    <row r="1298" spans="1:8" hidden="1" x14ac:dyDescent="0.25">
      <c r="A1298">
        <v>1287</v>
      </c>
      <c r="B1298" t="s">
        <v>8841</v>
      </c>
      <c r="C1298" s="1" t="s">
        <v>8713</v>
      </c>
      <c r="D1298" s="1" t="s">
        <v>8714</v>
      </c>
      <c r="E1298" s="2">
        <v>34943</v>
      </c>
      <c r="F1298" s="2">
        <v>35064</v>
      </c>
      <c r="G1298" s="1" t="s">
        <v>12764</v>
      </c>
      <c r="H1298" s="1">
        <f>+Temporalidad[[#This Row],[ID]]</f>
        <v>1287</v>
      </c>
    </row>
    <row r="1299" spans="1:8" hidden="1" x14ac:dyDescent="0.25">
      <c r="A1299">
        <v>1288</v>
      </c>
      <c r="B1299" t="s">
        <v>8842</v>
      </c>
      <c r="C1299" s="1" t="s">
        <v>8713</v>
      </c>
      <c r="D1299" s="1" t="s">
        <v>8714</v>
      </c>
      <c r="E1299" s="2">
        <v>35309</v>
      </c>
      <c r="F1299" s="2">
        <v>35430</v>
      </c>
      <c r="G1299" s="1" t="s">
        <v>12765</v>
      </c>
      <c r="H1299" s="1">
        <f>+Temporalidad[[#This Row],[ID]]</f>
        <v>1288</v>
      </c>
    </row>
    <row r="1300" spans="1:8" hidden="1" x14ac:dyDescent="0.25">
      <c r="A1300">
        <v>1289</v>
      </c>
      <c r="B1300" t="s">
        <v>8843</v>
      </c>
      <c r="C1300" s="1" t="s">
        <v>8713</v>
      </c>
      <c r="D1300" s="1" t="s">
        <v>8714</v>
      </c>
      <c r="E1300" s="2">
        <v>35674</v>
      </c>
      <c r="F1300" s="2">
        <v>35795</v>
      </c>
      <c r="G1300" s="1" t="s">
        <v>12766</v>
      </c>
      <c r="H1300" s="1">
        <f>+Temporalidad[[#This Row],[ID]]</f>
        <v>1289</v>
      </c>
    </row>
    <row r="1301" spans="1:8" hidden="1" x14ac:dyDescent="0.25">
      <c r="A1301">
        <v>1290</v>
      </c>
      <c r="B1301" t="s">
        <v>8844</v>
      </c>
      <c r="C1301" s="1" t="s">
        <v>8713</v>
      </c>
      <c r="D1301" s="1" t="s">
        <v>8714</v>
      </c>
      <c r="E1301" s="2">
        <v>36039</v>
      </c>
      <c r="F1301" s="2">
        <v>36160</v>
      </c>
      <c r="G1301" s="1" t="s">
        <v>12767</v>
      </c>
      <c r="H1301" s="1">
        <f>+Temporalidad[[#This Row],[ID]]</f>
        <v>1290</v>
      </c>
    </row>
    <row r="1302" spans="1:8" hidden="1" x14ac:dyDescent="0.25">
      <c r="A1302">
        <v>1291</v>
      </c>
      <c r="B1302" t="s">
        <v>8845</v>
      </c>
      <c r="C1302" s="1" t="s">
        <v>8713</v>
      </c>
      <c r="D1302" s="1" t="s">
        <v>8714</v>
      </c>
      <c r="E1302" s="2">
        <v>36404</v>
      </c>
      <c r="F1302" s="2">
        <v>36525</v>
      </c>
      <c r="G1302" s="1" t="s">
        <v>12768</v>
      </c>
      <c r="H1302" s="1">
        <f>+Temporalidad[[#This Row],[ID]]</f>
        <v>1291</v>
      </c>
    </row>
    <row r="1303" spans="1:8" hidden="1" x14ac:dyDescent="0.25">
      <c r="A1303">
        <v>1292</v>
      </c>
      <c r="B1303" t="s">
        <v>8846</v>
      </c>
      <c r="C1303" s="1" t="s">
        <v>8713</v>
      </c>
      <c r="D1303" s="1" t="s">
        <v>8714</v>
      </c>
      <c r="E1303" s="2">
        <v>36770</v>
      </c>
      <c r="F1303" s="2">
        <v>36891</v>
      </c>
      <c r="G1303" s="1" t="s">
        <v>12769</v>
      </c>
      <c r="H1303" s="1">
        <f>+Temporalidad[[#This Row],[ID]]</f>
        <v>1292</v>
      </c>
    </row>
    <row r="1304" spans="1:8" hidden="1" x14ac:dyDescent="0.25">
      <c r="A1304">
        <v>1293</v>
      </c>
      <c r="B1304" t="s">
        <v>8847</v>
      </c>
      <c r="C1304" s="1" t="s">
        <v>8713</v>
      </c>
      <c r="D1304" s="1" t="s">
        <v>8714</v>
      </c>
      <c r="E1304" s="2">
        <v>37135</v>
      </c>
      <c r="F1304" s="2">
        <v>37256</v>
      </c>
      <c r="G1304" s="1" t="s">
        <v>12770</v>
      </c>
      <c r="H1304" s="1">
        <f>+Temporalidad[[#This Row],[ID]]</f>
        <v>1293</v>
      </c>
    </row>
    <row r="1305" spans="1:8" hidden="1" x14ac:dyDescent="0.25">
      <c r="A1305">
        <v>1294</v>
      </c>
      <c r="B1305" t="s">
        <v>8848</v>
      </c>
      <c r="C1305" s="1" t="s">
        <v>8713</v>
      </c>
      <c r="D1305" s="1" t="s">
        <v>8714</v>
      </c>
      <c r="E1305" s="2">
        <v>37500</v>
      </c>
      <c r="F1305" s="2">
        <v>37621</v>
      </c>
      <c r="G1305" s="1" t="s">
        <v>12771</v>
      </c>
      <c r="H1305" s="1">
        <f>+Temporalidad[[#This Row],[ID]]</f>
        <v>1294</v>
      </c>
    </row>
    <row r="1306" spans="1:8" hidden="1" x14ac:dyDescent="0.25">
      <c r="A1306">
        <v>1295</v>
      </c>
      <c r="B1306" t="s">
        <v>8849</v>
      </c>
      <c r="C1306" s="1" t="s">
        <v>8713</v>
      </c>
      <c r="D1306" s="1" t="s">
        <v>8714</v>
      </c>
      <c r="E1306" s="2">
        <v>37865</v>
      </c>
      <c r="F1306" s="2">
        <v>37986</v>
      </c>
      <c r="G1306" s="1" t="s">
        <v>12772</v>
      </c>
      <c r="H1306" s="1">
        <f>+Temporalidad[[#This Row],[ID]]</f>
        <v>1295</v>
      </c>
    </row>
    <row r="1307" spans="1:8" hidden="1" x14ac:dyDescent="0.25">
      <c r="A1307">
        <v>1296</v>
      </c>
      <c r="B1307" t="s">
        <v>8850</v>
      </c>
      <c r="C1307" s="1" t="s">
        <v>8713</v>
      </c>
      <c r="D1307" s="1" t="s">
        <v>8714</v>
      </c>
      <c r="E1307" s="2">
        <v>38231</v>
      </c>
      <c r="F1307" s="2">
        <v>38352</v>
      </c>
      <c r="G1307" s="1" t="s">
        <v>12773</v>
      </c>
      <c r="H1307" s="1">
        <f>+Temporalidad[[#This Row],[ID]]</f>
        <v>1296</v>
      </c>
    </row>
    <row r="1308" spans="1:8" hidden="1" x14ac:dyDescent="0.25">
      <c r="A1308">
        <v>1297</v>
      </c>
      <c r="B1308" t="s">
        <v>8851</v>
      </c>
      <c r="C1308" s="1" t="s">
        <v>8713</v>
      </c>
      <c r="D1308" s="1" t="s">
        <v>8714</v>
      </c>
      <c r="E1308" s="2">
        <v>38596</v>
      </c>
      <c r="F1308" s="2">
        <v>38717</v>
      </c>
      <c r="G1308" s="1" t="s">
        <v>12774</v>
      </c>
      <c r="H1308" s="1">
        <f>+Temporalidad[[#This Row],[ID]]</f>
        <v>1297</v>
      </c>
    </row>
    <row r="1309" spans="1:8" hidden="1" x14ac:dyDescent="0.25">
      <c r="A1309">
        <v>1298</v>
      </c>
      <c r="B1309" t="s">
        <v>8852</v>
      </c>
      <c r="C1309" s="1" t="s">
        <v>8713</v>
      </c>
      <c r="D1309" s="1" t="s">
        <v>8714</v>
      </c>
      <c r="E1309" s="2">
        <v>38961</v>
      </c>
      <c r="F1309" s="2">
        <v>39082</v>
      </c>
      <c r="G1309" s="1" t="s">
        <v>12775</v>
      </c>
      <c r="H1309" s="1">
        <f>+Temporalidad[[#This Row],[ID]]</f>
        <v>1298</v>
      </c>
    </row>
    <row r="1310" spans="1:8" hidden="1" x14ac:dyDescent="0.25">
      <c r="A1310">
        <v>1299</v>
      </c>
      <c r="B1310" t="s">
        <v>8853</v>
      </c>
      <c r="C1310" s="1" t="s">
        <v>8713</v>
      </c>
      <c r="D1310" s="1" t="s">
        <v>8714</v>
      </c>
      <c r="E1310" s="2">
        <v>39326</v>
      </c>
      <c r="F1310" s="2">
        <v>39447</v>
      </c>
      <c r="G1310" s="1" t="s">
        <v>12776</v>
      </c>
      <c r="H1310" s="1">
        <f>+Temporalidad[[#This Row],[ID]]</f>
        <v>1299</v>
      </c>
    </row>
    <row r="1311" spans="1:8" hidden="1" x14ac:dyDescent="0.25">
      <c r="A1311">
        <v>1300</v>
      </c>
      <c r="B1311" t="s">
        <v>8854</v>
      </c>
      <c r="C1311" s="1" t="s">
        <v>8713</v>
      </c>
      <c r="D1311" s="1" t="s">
        <v>8714</v>
      </c>
      <c r="E1311" s="2">
        <v>39692</v>
      </c>
      <c r="F1311" s="2">
        <v>39813</v>
      </c>
      <c r="G1311" s="1" t="s">
        <v>12777</v>
      </c>
      <c r="H1311" s="1">
        <f>+Temporalidad[[#This Row],[ID]]</f>
        <v>1300</v>
      </c>
    </row>
    <row r="1312" spans="1:8" hidden="1" x14ac:dyDescent="0.25">
      <c r="A1312">
        <v>1301</v>
      </c>
      <c r="B1312" t="s">
        <v>8855</v>
      </c>
      <c r="C1312" s="1" t="s">
        <v>8713</v>
      </c>
      <c r="D1312" s="1" t="s">
        <v>8714</v>
      </c>
      <c r="E1312" s="2">
        <v>40057</v>
      </c>
      <c r="F1312" s="2">
        <v>40178</v>
      </c>
      <c r="G1312" s="1" t="s">
        <v>12778</v>
      </c>
      <c r="H1312" s="1">
        <f>+Temporalidad[[#This Row],[ID]]</f>
        <v>1301</v>
      </c>
    </row>
    <row r="1313" spans="1:8" hidden="1" x14ac:dyDescent="0.25">
      <c r="A1313">
        <v>1302</v>
      </c>
      <c r="B1313" t="s">
        <v>8856</v>
      </c>
      <c r="C1313" s="1" t="s">
        <v>8713</v>
      </c>
      <c r="D1313" s="1" t="s">
        <v>8714</v>
      </c>
      <c r="E1313" s="2">
        <v>40422</v>
      </c>
      <c r="F1313" s="2">
        <v>40543</v>
      </c>
      <c r="G1313" s="1" t="s">
        <v>12779</v>
      </c>
      <c r="H1313" s="1">
        <f>+Temporalidad[[#This Row],[ID]]</f>
        <v>1302</v>
      </c>
    </row>
    <row r="1314" spans="1:8" hidden="1" x14ac:dyDescent="0.25">
      <c r="A1314">
        <v>1303</v>
      </c>
      <c r="B1314" t="s">
        <v>8857</v>
      </c>
      <c r="C1314" s="1" t="s">
        <v>8713</v>
      </c>
      <c r="D1314" s="1" t="s">
        <v>8714</v>
      </c>
      <c r="E1314" s="2">
        <v>40787</v>
      </c>
      <c r="F1314" s="2">
        <v>40908</v>
      </c>
      <c r="G1314" s="1" t="s">
        <v>12780</v>
      </c>
      <c r="H1314" s="1">
        <f>+Temporalidad[[#This Row],[ID]]</f>
        <v>1303</v>
      </c>
    </row>
    <row r="1315" spans="1:8" hidden="1" x14ac:dyDescent="0.25">
      <c r="A1315">
        <v>1304</v>
      </c>
      <c r="B1315" t="s">
        <v>8858</v>
      </c>
      <c r="C1315" s="1" t="s">
        <v>8713</v>
      </c>
      <c r="D1315" s="1" t="s">
        <v>8714</v>
      </c>
      <c r="E1315" s="2">
        <v>41153</v>
      </c>
      <c r="F1315" s="2">
        <v>41274</v>
      </c>
      <c r="G1315" s="1" t="s">
        <v>12781</v>
      </c>
      <c r="H1315" s="1">
        <f>+Temporalidad[[#This Row],[ID]]</f>
        <v>1304</v>
      </c>
    </row>
    <row r="1316" spans="1:8" hidden="1" x14ac:dyDescent="0.25">
      <c r="A1316">
        <v>1305</v>
      </c>
      <c r="B1316" t="s">
        <v>8859</v>
      </c>
      <c r="C1316" s="1" t="s">
        <v>8713</v>
      </c>
      <c r="D1316" s="1" t="s">
        <v>8714</v>
      </c>
      <c r="E1316" s="2">
        <v>41518</v>
      </c>
      <c r="F1316" s="2">
        <v>41639</v>
      </c>
      <c r="G1316" s="1" t="s">
        <v>12782</v>
      </c>
      <c r="H1316" s="1">
        <f>+Temporalidad[[#This Row],[ID]]</f>
        <v>1305</v>
      </c>
    </row>
    <row r="1317" spans="1:8" hidden="1" x14ac:dyDescent="0.25">
      <c r="A1317">
        <v>1306</v>
      </c>
      <c r="B1317" t="s">
        <v>8860</v>
      </c>
      <c r="C1317" s="1" t="s">
        <v>8713</v>
      </c>
      <c r="D1317" s="1" t="s">
        <v>8714</v>
      </c>
      <c r="E1317" s="2">
        <v>41883</v>
      </c>
      <c r="F1317" s="2">
        <v>42004</v>
      </c>
      <c r="G1317" s="1" t="s">
        <v>12783</v>
      </c>
      <c r="H1317" s="1">
        <f>+Temporalidad[[#This Row],[ID]]</f>
        <v>1306</v>
      </c>
    </row>
    <row r="1318" spans="1:8" hidden="1" x14ac:dyDescent="0.25">
      <c r="A1318">
        <v>1307</v>
      </c>
      <c r="B1318" t="s">
        <v>8861</v>
      </c>
      <c r="C1318" s="1" t="s">
        <v>8713</v>
      </c>
      <c r="D1318" s="1" t="s">
        <v>8714</v>
      </c>
      <c r="E1318" s="2">
        <v>42248</v>
      </c>
      <c r="F1318" s="2">
        <v>42369</v>
      </c>
      <c r="G1318" s="1" t="s">
        <v>12784</v>
      </c>
      <c r="H1318" s="1">
        <f>+Temporalidad[[#This Row],[ID]]</f>
        <v>1307</v>
      </c>
    </row>
    <row r="1319" spans="1:8" hidden="1" x14ac:dyDescent="0.25">
      <c r="A1319">
        <v>1308</v>
      </c>
      <c r="B1319" t="s">
        <v>8862</v>
      </c>
      <c r="C1319" s="1" t="s">
        <v>8713</v>
      </c>
      <c r="D1319" s="1" t="s">
        <v>8714</v>
      </c>
      <c r="E1319" s="2">
        <v>42614</v>
      </c>
      <c r="F1319" s="2">
        <v>42735</v>
      </c>
      <c r="G1319" s="1" t="s">
        <v>12785</v>
      </c>
      <c r="H1319" s="1">
        <f>+Temporalidad[[#This Row],[ID]]</f>
        <v>1308</v>
      </c>
    </row>
    <row r="1320" spans="1:8" hidden="1" x14ac:dyDescent="0.25">
      <c r="A1320">
        <v>1309</v>
      </c>
      <c r="B1320" t="s">
        <v>8863</v>
      </c>
      <c r="C1320" s="1" t="s">
        <v>8713</v>
      </c>
      <c r="D1320" s="1" t="s">
        <v>8714</v>
      </c>
      <c r="E1320" s="2">
        <v>42979</v>
      </c>
      <c r="F1320" s="2">
        <v>43100</v>
      </c>
      <c r="G1320" s="1" t="s">
        <v>12786</v>
      </c>
      <c r="H1320" s="1">
        <f>+Temporalidad[[#This Row],[ID]]</f>
        <v>1309</v>
      </c>
    </row>
    <row r="1321" spans="1:8" hidden="1" x14ac:dyDescent="0.25">
      <c r="A1321">
        <v>1310</v>
      </c>
      <c r="B1321" t="s">
        <v>8864</v>
      </c>
      <c r="C1321" s="1" t="s">
        <v>8713</v>
      </c>
      <c r="D1321" s="1" t="s">
        <v>8714</v>
      </c>
      <c r="E1321" s="2">
        <v>43344</v>
      </c>
      <c r="F1321" s="2">
        <v>43465</v>
      </c>
      <c r="G1321" s="1" t="s">
        <v>12787</v>
      </c>
      <c r="H1321" s="1">
        <f>+Temporalidad[[#This Row],[ID]]</f>
        <v>1310</v>
      </c>
    </row>
    <row r="1322" spans="1:8" hidden="1" x14ac:dyDescent="0.25">
      <c r="A1322">
        <v>1311</v>
      </c>
      <c r="B1322" t="s">
        <v>8865</v>
      </c>
      <c r="C1322" s="1" t="s">
        <v>8713</v>
      </c>
      <c r="D1322" s="1" t="s">
        <v>8714</v>
      </c>
      <c r="E1322" s="2">
        <v>43709</v>
      </c>
      <c r="F1322" s="2">
        <v>43830</v>
      </c>
      <c r="G1322" s="1" t="s">
        <v>12788</v>
      </c>
      <c r="H1322" s="1">
        <f>+Temporalidad[[#This Row],[ID]]</f>
        <v>1311</v>
      </c>
    </row>
    <row r="1323" spans="1:8" hidden="1" x14ac:dyDescent="0.25">
      <c r="A1323">
        <v>1312</v>
      </c>
      <c r="B1323" t="s">
        <v>8866</v>
      </c>
      <c r="C1323" s="1" t="s">
        <v>8713</v>
      </c>
      <c r="D1323" s="1" t="s">
        <v>8714</v>
      </c>
      <c r="E1323" s="2">
        <v>44075</v>
      </c>
      <c r="F1323" s="2">
        <v>44196</v>
      </c>
      <c r="G1323" s="1" t="s">
        <v>12789</v>
      </c>
      <c r="H1323" s="1">
        <f>+Temporalidad[[#This Row],[ID]]</f>
        <v>1312</v>
      </c>
    </row>
    <row r="1324" spans="1:8" hidden="1" x14ac:dyDescent="0.25">
      <c r="A1324">
        <v>1313</v>
      </c>
      <c r="B1324" t="s">
        <v>8867</v>
      </c>
      <c r="C1324" s="1" t="s">
        <v>8713</v>
      </c>
      <c r="D1324" s="1" t="s">
        <v>8714</v>
      </c>
      <c r="E1324" s="2">
        <v>44440</v>
      </c>
      <c r="F1324" s="2">
        <v>44561</v>
      </c>
      <c r="G1324" s="1" t="s">
        <v>12790</v>
      </c>
      <c r="H1324" s="1">
        <f>+Temporalidad[[#This Row],[ID]]</f>
        <v>1313</v>
      </c>
    </row>
    <row r="1325" spans="1:8" hidden="1" x14ac:dyDescent="0.25">
      <c r="A1325">
        <v>1314</v>
      </c>
      <c r="B1325" t="s">
        <v>8868</v>
      </c>
      <c r="C1325" s="1" t="s">
        <v>8713</v>
      </c>
      <c r="D1325" s="1" t="s">
        <v>8714</v>
      </c>
      <c r="E1325" s="2">
        <v>44805</v>
      </c>
      <c r="F1325" s="2">
        <v>44926</v>
      </c>
      <c r="G1325" s="1" t="s">
        <v>12791</v>
      </c>
      <c r="H1325" s="1">
        <f>+Temporalidad[[#This Row],[ID]]</f>
        <v>1314</v>
      </c>
    </row>
    <row r="1326" spans="1:8" hidden="1" x14ac:dyDescent="0.25">
      <c r="A1326">
        <v>1315</v>
      </c>
      <c r="B1326" t="s">
        <v>8869</v>
      </c>
      <c r="C1326" s="1" t="s">
        <v>8713</v>
      </c>
      <c r="D1326" s="1" t="s">
        <v>8714</v>
      </c>
      <c r="E1326" s="2">
        <v>45170</v>
      </c>
      <c r="F1326" s="2">
        <v>45291</v>
      </c>
      <c r="G1326" s="1" t="s">
        <v>12792</v>
      </c>
      <c r="H1326" s="1">
        <f>+Temporalidad[[#This Row],[ID]]</f>
        <v>1315</v>
      </c>
    </row>
    <row r="1327" spans="1:8" hidden="1" x14ac:dyDescent="0.25">
      <c r="A1327">
        <v>1316</v>
      </c>
      <c r="B1327" t="s">
        <v>8870</v>
      </c>
      <c r="C1327" s="1" t="s">
        <v>8713</v>
      </c>
      <c r="D1327" s="1" t="s">
        <v>8714</v>
      </c>
      <c r="E1327" s="2">
        <v>45536</v>
      </c>
      <c r="F1327" s="2">
        <v>45657</v>
      </c>
      <c r="G1327" s="1" t="s">
        <v>12793</v>
      </c>
      <c r="H1327" s="1">
        <f>+Temporalidad[[#This Row],[ID]]</f>
        <v>1316</v>
      </c>
    </row>
    <row r="1328" spans="1:8" hidden="1" x14ac:dyDescent="0.25">
      <c r="A1328">
        <v>1317</v>
      </c>
      <c r="B1328" t="s">
        <v>8871</v>
      </c>
      <c r="C1328" s="1" t="s">
        <v>8713</v>
      </c>
      <c r="D1328" s="1" t="s">
        <v>8714</v>
      </c>
      <c r="E1328" s="2">
        <v>45901</v>
      </c>
      <c r="F1328" s="2">
        <v>46022</v>
      </c>
      <c r="G1328" s="1" t="s">
        <v>12794</v>
      </c>
      <c r="H1328" s="1">
        <f>+Temporalidad[[#This Row],[ID]]</f>
        <v>1317</v>
      </c>
    </row>
    <row r="1329" spans="1:8" hidden="1" x14ac:dyDescent="0.25">
      <c r="A1329">
        <v>1318</v>
      </c>
      <c r="B1329" t="s">
        <v>8872</v>
      </c>
      <c r="C1329" s="1" t="s">
        <v>8713</v>
      </c>
      <c r="D1329" s="1" t="s">
        <v>8714</v>
      </c>
      <c r="E1329" s="2">
        <v>46266</v>
      </c>
      <c r="F1329" s="2">
        <v>46387</v>
      </c>
      <c r="G1329" s="1" t="s">
        <v>12795</v>
      </c>
      <c r="H1329" s="1">
        <f>+Temporalidad[[#This Row],[ID]]</f>
        <v>1318</v>
      </c>
    </row>
    <row r="1330" spans="1:8" hidden="1" x14ac:dyDescent="0.25">
      <c r="A1330">
        <v>1319</v>
      </c>
      <c r="B1330" t="s">
        <v>8873</v>
      </c>
      <c r="C1330" s="1" t="s">
        <v>8713</v>
      </c>
      <c r="D1330" s="1" t="s">
        <v>8714</v>
      </c>
      <c r="E1330" s="2">
        <v>46631</v>
      </c>
      <c r="F1330" s="2">
        <v>46752</v>
      </c>
      <c r="G1330" s="1" t="s">
        <v>12796</v>
      </c>
      <c r="H1330" s="1">
        <f>+Temporalidad[[#This Row],[ID]]</f>
        <v>1319</v>
      </c>
    </row>
    <row r="1331" spans="1:8" hidden="1" x14ac:dyDescent="0.25">
      <c r="A1331">
        <v>1320</v>
      </c>
      <c r="B1331" t="s">
        <v>8874</v>
      </c>
      <c r="C1331" s="1" t="s">
        <v>8713</v>
      </c>
      <c r="D1331" s="1" t="s">
        <v>8714</v>
      </c>
      <c r="E1331" s="2">
        <v>46997</v>
      </c>
      <c r="F1331" s="2">
        <v>47118</v>
      </c>
      <c r="G1331" s="1" t="s">
        <v>12797</v>
      </c>
      <c r="H1331" s="1">
        <f>+Temporalidad[[#This Row],[ID]]</f>
        <v>1320</v>
      </c>
    </row>
    <row r="1332" spans="1:8" hidden="1" x14ac:dyDescent="0.25">
      <c r="A1332">
        <v>1321</v>
      </c>
      <c r="B1332" t="s">
        <v>8875</v>
      </c>
      <c r="C1332" s="1" t="s">
        <v>8713</v>
      </c>
      <c r="D1332" s="1" t="s">
        <v>8714</v>
      </c>
      <c r="E1332" s="2">
        <v>47362</v>
      </c>
      <c r="F1332" s="2">
        <v>47483</v>
      </c>
      <c r="G1332" s="1" t="s">
        <v>12798</v>
      </c>
      <c r="H1332" s="1">
        <f>+Temporalidad[[#This Row],[ID]]</f>
        <v>1321</v>
      </c>
    </row>
    <row r="1333" spans="1:8" hidden="1" x14ac:dyDescent="0.25">
      <c r="A1333">
        <v>1322</v>
      </c>
      <c r="B1333" t="s">
        <v>8876</v>
      </c>
      <c r="C1333" s="1" t="s">
        <v>8713</v>
      </c>
      <c r="D1333" s="1" t="s">
        <v>8714</v>
      </c>
      <c r="E1333" s="2">
        <v>47727</v>
      </c>
      <c r="F1333" s="2">
        <v>47848</v>
      </c>
      <c r="G1333" s="1" t="s">
        <v>12799</v>
      </c>
      <c r="H1333" s="1">
        <f>+Temporalidad[[#This Row],[ID]]</f>
        <v>1322</v>
      </c>
    </row>
    <row r="1334" spans="1:8" hidden="1" x14ac:dyDescent="0.25">
      <c r="A1334">
        <v>1323</v>
      </c>
      <c r="B1334" t="s">
        <v>8877</v>
      </c>
      <c r="C1334" s="1" t="s">
        <v>8713</v>
      </c>
      <c r="D1334" s="1" t="s">
        <v>8714</v>
      </c>
      <c r="E1334" s="2">
        <v>48092</v>
      </c>
      <c r="F1334" s="2">
        <v>48213</v>
      </c>
      <c r="G1334" s="1" t="s">
        <v>12800</v>
      </c>
      <c r="H1334" s="1">
        <f>+Temporalidad[[#This Row],[ID]]</f>
        <v>1323</v>
      </c>
    </row>
    <row r="1335" spans="1:8" hidden="1" x14ac:dyDescent="0.25">
      <c r="A1335">
        <v>1324</v>
      </c>
      <c r="B1335" t="s">
        <v>8878</v>
      </c>
      <c r="C1335" s="1" t="s">
        <v>8713</v>
      </c>
      <c r="D1335" s="1" t="s">
        <v>8714</v>
      </c>
      <c r="E1335" s="2">
        <v>48458</v>
      </c>
      <c r="F1335" s="2">
        <v>48579</v>
      </c>
      <c r="G1335" s="1" t="s">
        <v>12801</v>
      </c>
      <c r="H1335" s="1">
        <f>+Temporalidad[[#This Row],[ID]]</f>
        <v>1324</v>
      </c>
    </row>
    <row r="1336" spans="1:8" hidden="1" x14ac:dyDescent="0.25">
      <c r="A1336">
        <v>1325</v>
      </c>
      <c r="B1336" t="s">
        <v>8879</v>
      </c>
      <c r="C1336" s="1" t="s">
        <v>8713</v>
      </c>
      <c r="D1336" s="1" t="s">
        <v>8714</v>
      </c>
      <c r="E1336" s="2">
        <v>48823</v>
      </c>
      <c r="F1336" s="2">
        <v>48944</v>
      </c>
      <c r="G1336" s="1" t="s">
        <v>12802</v>
      </c>
      <c r="H1336" s="1">
        <f>+Temporalidad[[#This Row],[ID]]</f>
        <v>1325</v>
      </c>
    </row>
    <row r="1337" spans="1:8" hidden="1" x14ac:dyDescent="0.25">
      <c r="A1337">
        <v>1326</v>
      </c>
      <c r="B1337" t="s">
        <v>8880</v>
      </c>
      <c r="C1337" s="1" t="s">
        <v>8713</v>
      </c>
      <c r="D1337" s="1" t="s">
        <v>8714</v>
      </c>
      <c r="E1337" s="2">
        <v>49188</v>
      </c>
      <c r="F1337" s="2">
        <v>49309</v>
      </c>
      <c r="G1337" s="1" t="s">
        <v>12803</v>
      </c>
      <c r="H1337" s="1">
        <f>+Temporalidad[[#This Row],[ID]]</f>
        <v>1326</v>
      </c>
    </row>
    <row r="1338" spans="1:8" hidden="1" x14ac:dyDescent="0.25">
      <c r="A1338">
        <v>1327</v>
      </c>
      <c r="B1338" t="s">
        <v>8881</v>
      </c>
      <c r="C1338" s="1" t="s">
        <v>8713</v>
      </c>
      <c r="D1338" s="1" t="s">
        <v>8714</v>
      </c>
      <c r="E1338" s="2">
        <v>49553</v>
      </c>
      <c r="F1338" s="2">
        <v>49674</v>
      </c>
      <c r="G1338" s="1" t="s">
        <v>12804</v>
      </c>
      <c r="H1338" s="1">
        <f>+Temporalidad[[#This Row],[ID]]</f>
        <v>1327</v>
      </c>
    </row>
    <row r="1339" spans="1:8" hidden="1" x14ac:dyDescent="0.25">
      <c r="A1339">
        <v>1328</v>
      </c>
      <c r="B1339" t="s">
        <v>8882</v>
      </c>
      <c r="C1339" s="1" t="s">
        <v>8713</v>
      </c>
      <c r="D1339" s="1" t="s">
        <v>8714</v>
      </c>
      <c r="E1339" s="2">
        <v>49919</v>
      </c>
      <c r="F1339" s="2">
        <v>50040</v>
      </c>
      <c r="G1339" s="1" t="s">
        <v>12805</v>
      </c>
      <c r="H1339" s="1">
        <f>+Temporalidad[[#This Row],[ID]]</f>
        <v>1328</v>
      </c>
    </row>
    <row r="1340" spans="1:8" hidden="1" x14ac:dyDescent="0.25">
      <c r="A1340">
        <v>1329</v>
      </c>
      <c r="B1340" t="s">
        <v>8883</v>
      </c>
      <c r="C1340" s="1" t="s">
        <v>8713</v>
      </c>
      <c r="D1340" s="1" t="s">
        <v>8714</v>
      </c>
      <c r="E1340" s="2">
        <v>50284</v>
      </c>
      <c r="F1340" s="2">
        <v>50405</v>
      </c>
      <c r="G1340" s="1" t="s">
        <v>12806</v>
      </c>
      <c r="H1340" s="1">
        <f>+Temporalidad[[#This Row],[ID]]</f>
        <v>1329</v>
      </c>
    </row>
    <row r="1341" spans="1:8" hidden="1" x14ac:dyDescent="0.25">
      <c r="A1341">
        <v>1330</v>
      </c>
      <c r="B1341" t="s">
        <v>8884</v>
      </c>
      <c r="C1341" s="1" t="s">
        <v>8713</v>
      </c>
      <c r="D1341" s="1" t="s">
        <v>8714</v>
      </c>
      <c r="E1341" s="2">
        <v>50649</v>
      </c>
      <c r="F1341" s="2">
        <v>50770</v>
      </c>
      <c r="G1341" s="1" t="s">
        <v>12807</v>
      </c>
      <c r="H1341" s="1">
        <f>+Temporalidad[[#This Row],[ID]]</f>
        <v>1330</v>
      </c>
    </row>
    <row r="1342" spans="1:8" hidden="1" x14ac:dyDescent="0.25">
      <c r="A1342">
        <v>1331</v>
      </c>
      <c r="B1342" t="s">
        <v>8885</v>
      </c>
      <c r="C1342" s="1" t="s">
        <v>8713</v>
      </c>
      <c r="D1342" s="1" t="s">
        <v>8714</v>
      </c>
      <c r="E1342" s="2">
        <v>51014</v>
      </c>
      <c r="F1342" s="2">
        <v>51135</v>
      </c>
      <c r="G1342" s="1" t="s">
        <v>12808</v>
      </c>
      <c r="H1342" s="1">
        <f>+Temporalidad[[#This Row],[ID]]</f>
        <v>1331</v>
      </c>
    </row>
    <row r="1343" spans="1:8" hidden="1" x14ac:dyDescent="0.25">
      <c r="A1343">
        <v>1332</v>
      </c>
      <c r="B1343" t="s">
        <v>8886</v>
      </c>
      <c r="C1343" s="1" t="s">
        <v>8713</v>
      </c>
      <c r="D1343" s="1" t="s">
        <v>8714</v>
      </c>
      <c r="E1343" s="2">
        <v>51380</v>
      </c>
      <c r="F1343" s="2">
        <v>51501</v>
      </c>
      <c r="G1343" s="1" t="s">
        <v>12809</v>
      </c>
      <c r="H1343" s="1">
        <f>+Temporalidad[[#This Row],[ID]]</f>
        <v>1332</v>
      </c>
    </row>
    <row r="1344" spans="1:8" hidden="1" x14ac:dyDescent="0.25">
      <c r="A1344">
        <v>1333</v>
      </c>
      <c r="B1344" t="s">
        <v>8887</v>
      </c>
      <c r="C1344" s="1" t="s">
        <v>8713</v>
      </c>
      <c r="D1344" s="1" t="s">
        <v>8714</v>
      </c>
      <c r="E1344" s="2">
        <v>51745</v>
      </c>
      <c r="F1344" s="2">
        <v>51866</v>
      </c>
      <c r="G1344" s="1" t="s">
        <v>12810</v>
      </c>
      <c r="H1344" s="1">
        <f>+Temporalidad[[#This Row],[ID]]</f>
        <v>1333</v>
      </c>
    </row>
    <row r="1345" spans="1:8" hidden="1" x14ac:dyDescent="0.25">
      <c r="A1345">
        <v>1334</v>
      </c>
      <c r="B1345" t="s">
        <v>8888</v>
      </c>
      <c r="C1345" s="1" t="s">
        <v>8713</v>
      </c>
      <c r="D1345" s="1" t="s">
        <v>8714</v>
      </c>
      <c r="E1345" s="2">
        <v>52110</v>
      </c>
      <c r="F1345" s="2">
        <v>52231</v>
      </c>
      <c r="G1345" s="1" t="s">
        <v>12811</v>
      </c>
      <c r="H1345" s="1">
        <f>+Temporalidad[[#This Row],[ID]]</f>
        <v>1334</v>
      </c>
    </row>
    <row r="1346" spans="1:8" hidden="1" x14ac:dyDescent="0.25">
      <c r="A1346">
        <v>1335</v>
      </c>
      <c r="B1346" t="s">
        <v>8889</v>
      </c>
      <c r="C1346" s="1" t="s">
        <v>8713</v>
      </c>
      <c r="D1346" s="1" t="s">
        <v>8714</v>
      </c>
      <c r="E1346" s="2">
        <v>52475</v>
      </c>
      <c r="F1346" s="2">
        <v>52596</v>
      </c>
      <c r="G1346" s="1" t="s">
        <v>12812</v>
      </c>
      <c r="H1346" s="1">
        <f>+Temporalidad[[#This Row],[ID]]</f>
        <v>1335</v>
      </c>
    </row>
    <row r="1347" spans="1:8" hidden="1" x14ac:dyDescent="0.25">
      <c r="A1347">
        <v>1336</v>
      </c>
      <c r="B1347" t="s">
        <v>8890</v>
      </c>
      <c r="C1347" s="1" t="s">
        <v>8713</v>
      </c>
      <c r="D1347" s="1" t="s">
        <v>8714</v>
      </c>
      <c r="E1347" s="2">
        <v>52841</v>
      </c>
      <c r="F1347" s="2">
        <v>52962</v>
      </c>
      <c r="G1347" s="1" t="s">
        <v>12813</v>
      </c>
      <c r="H1347" s="1">
        <f>+Temporalidad[[#This Row],[ID]]</f>
        <v>1336</v>
      </c>
    </row>
    <row r="1348" spans="1:8" hidden="1" x14ac:dyDescent="0.25">
      <c r="A1348">
        <v>1337</v>
      </c>
      <c r="B1348" t="s">
        <v>8891</v>
      </c>
      <c r="C1348" s="1" t="s">
        <v>8713</v>
      </c>
      <c r="D1348" s="1" t="s">
        <v>8714</v>
      </c>
      <c r="E1348" s="2">
        <v>53206</v>
      </c>
      <c r="F1348" s="2">
        <v>53327</v>
      </c>
      <c r="G1348" s="1" t="s">
        <v>12814</v>
      </c>
      <c r="H1348" s="1">
        <f>+Temporalidad[[#This Row],[ID]]</f>
        <v>1337</v>
      </c>
    </row>
    <row r="1349" spans="1:8" hidden="1" x14ac:dyDescent="0.25">
      <c r="A1349">
        <v>1338</v>
      </c>
      <c r="B1349" t="s">
        <v>8892</v>
      </c>
      <c r="C1349" s="1" t="s">
        <v>8713</v>
      </c>
      <c r="D1349" s="1" t="s">
        <v>8714</v>
      </c>
      <c r="E1349" s="2">
        <v>53571</v>
      </c>
      <c r="F1349" s="2">
        <v>53692</v>
      </c>
      <c r="G1349" s="1" t="s">
        <v>12815</v>
      </c>
      <c r="H1349" s="1">
        <f>+Temporalidad[[#This Row],[ID]]</f>
        <v>1338</v>
      </c>
    </row>
    <row r="1350" spans="1:8" hidden="1" x14ac:dyDescent="0.25">
      <c r="A1350">
        <v>1339</v>
      </c>
      <c r="B1350" t="s">
        <v>8893</v>
      </c>
      <c r="C1350" s="1" t="s">
        <v>8713</v>
      </c>
      <c r="D1350" s="1" t="s">
        <v>8714</v>
      </c>
      <c r="E1350" s="2">
        <v>53936</v>
      </c>
      <c r="F1350" s="2">
        <v>54057</v>
      </c>
      <c r="G1350" s="1" t="s">
        <v>12816</v>
      </c>
      <c r="H1350" s="1">
        <f>+Temporalidad[[#This Row],[ID]]</f>
        <v>1339</v>
      </c>
    </row>
    <row r="1351" spans="1:8" hidden="1" x14ac:dyDescent="0.25">
      <c r="A1351">
        <v>1340</v>
      </c>
      <c r="B1351" t="s">
        <v>8894</v>
      </c>
      <c r="C1351" s="1" t="s">
        <v>8713</v>
      </c>
      <c r="D1351" s="1" t="s">
        <v>8714</v>
      </c>
      <c r="E1351" s="2">
        <v>54302</v>
      </c>
      <c r="F1351" s="2">
        <v>54423</v>
      </c>
      <c r="G1351" s="1" t="s">
        <v>12817</v>
      </c>
      <c r="H1351" s="1">
        <f>+Temporalidad[[#This Row],[ID]]</f>
        <v>1340</v>
      </c>
    </row>
    <row r="1352" spans="1:8" hidden="1" x14ac:dyDescent="0.25">
      <c r="A1352">
        <v>1341</v>
      </c>
      <c r="B1352" t="s">
        <v>8895</v>
      </c>
      <c r="C1352" s="1" t="s">
        <v>8713</v>
      </c>
      <c r="D1352" s="1" t="s">
        <v>8714</v>
      </c>
      <c r="E1352" s="2">
        <v>54667</v>
      </c>
      <c r="F1352" s="2">
        <v>54788</v>
      </c>
      <c r="G1352" s="1" t="s">
        <v>12818</v>
      </c>
      <c r="H1352" s="1">
        <f>+Temporalidad[[#This Row],[ID]]</f>
        <v>1341</v>
      </c>
    </row>
    <row r="1353" spans="1:8" hidden="1" x14ac:dyDescent="0.25">
      <c r="A1353">
        <v>1342</v>
      </c>
      <c r="B1353" t="s">
        <v>8896</v>
      </c>
      <c r="C1353" s="1" t="s">
        <v>8713</v>
      </c>
      <c r="D1353" s="1" t="s">
        <v>8714</v>
      </c>
      <c r="E1353" s="2">
        <v>55032</v>
      </c>
      <c r="F1353" s="2">
        <v>55153</v>
      </c>
      <c r="G1353" s="1" t="s">
        <v>12819</v>
      </c>
      <c r="H1353" s="1">
        <f>+Temporalidad[[#This Row],[ID]]</f>
        <v>1342</v>
      </c>
    </row>
    <row r="1354" spans="1:8" hidden="1" x14ac:dyDescent="0.25">
      <c r="A1354">
        <v>1343</v>
      </c>
      <c r="B1354" t="s">
        <v>8897</v>
      </c>
      <c r="C1354" s="1" t="s">
        <v>8898</v>
      </c>
      <c r="D1354" s="1" t="s">
        <v>8898</v>
      </c>
      <c r="E1354" s="2">
        <v>32874</v>
      </c>
      <c r="F1354" s="2">
        <v>36525</v>
      </c>
      <c r="G1354" s="1" t="s">
        <v>12820</v>
      </c>
      <c r="H1354" s="1">
        <f>+Temporalidad[[#This Row],[ID]]</f>
        <v>1343</v>
      </c>
    </row>
    <row r="1355" spans="1:8" hidden="1" x14ac:dyDescent="0.25">
      <c r="A1355">
        <v>1344</v>
      </c>
      <c r="B1355" t="s">
        <v>8899</v>
      </c>
      <c r="C1355" s="1" t="s">
        <v>8898</v>
      </c>
      <c r="D1355" s="1" t="s">
        <v>8898</v>
      </c>
      <c r="E1355" s="2">
        <v>36526</v>
      </c>
      <c r="F1355" s="2">
        <v>40178</v>
      </c>
      <c r="G1355" s="1" t="s">
        <v>12821</v>
      </c>
      <c r="H1355" s="1">
        <f>+Temporalidad[[#This Row],[ID]]</f>
        <v>1344</v>
      </c>
    </row>
    <row r="1356" spans="1:8" hidden="1" x14ac:dyDescent="0.25">
      <c r="A1356">
        <v>1345</v>
      </c>
      <c r="B1356" t="s">
        <v>8900</v>
      </c>
      <c r="C1356" s="1" t="s">
        <v>8898</v>
      </c>
      <c r="D1356" s="1" t="s">
        <v>8898</v>
      </c>
      <c r="E1356" s="2">
        <v>40179</v>
      </c>
      <c r="F1356" s="2">
        <v>43830</v>
      </c>
      <c r="G1356" s="1" t="s">
        <v>12822</v>
      </c>
      <c r="H1356" s="1">
        <f>+Temporalidad[[#This Row],[ID]]</f>
        <v>1345</v>
      </c>
    </row>
    <row r="1357" spans="1:8" hidden="1" x14ac:dyDescent="0.25">
      <c r="A1357">
        <v>1346</v>
      </c>
      <c r="B1357" t="s">
        <v>8901</v>
      </c>
      <c r="C1357" s="1" t="s">
        <v>8898</v>
      </c>
      <c r="D1357" s="1" t="s">
        <v>8898</v>
      </c>
      <c r="E1357" s="2">
        <v>43831</v>
      </c>
      <c r="F1357" s="2">
        <v>47483</v>
      </c>
      <c r="G1357" s="1" t="s">
        <v>12823</v>
      </c>
      <c r="H1357" s="1">
        <f>+Temporalidad[[#This Row],[ID]]</f>
        <v>1346</v>
      </c>
    </row>
    <row r="1358" spans="1:8" hidden="1" x14ac:dyDescent="0.25">
      <c r="A1358">
        <v>1347</v>
      </c>
      <c r="B1358" t="s">
        <v>8902</v>
      </c>
      <c r="C1358" s="1" t="s">
        <v>8898</v>
      </c>
      <c r="D1358" s="1" t="s">
        <v>8898</v>
      </c>
      <c r="E1358" s="2">
        <v>47484</v>
      </c>
      <c r="F1358" s="2">
        <v>51135</v>
      </c>
      <c r="G1358" s="1" t="s">
        <v>12824</v>
      </c>
      <c r="H1358" s="1">
        <f>+Temporalidad[[#This Row],[ID]]</f>
        <v>1347</v>
      </c>
    </row>
    <row r="1359" spans="1:8" hidden="1" x14ac:dyDescent="0.25">
      <c r="A1359">
        <v>1348</v>
      </c>
      <c r="B1359" t="s">
        <v>8903</v>
      </c>
      <c r="C1359" s="1" t="s">
        <v>8898</v>
      </c>
      <c r="D1359" s="1" t="s">
        <v>8898</v>
      </c>
      <c r="E1359" s="2">
        <v>51136</v>
      </c>
      <c r="F1359" s="2">
        <v>54788</v>
      </c>
      <c r="G1359" s="1" t="s">
        <v>12825</v>
      </c>
      <c r="H1359" s="1">
        <f>+Temporalidad[[#This Row],[ID]]</f>
        <v>1348</v>
      </c>
    </row>
    <row r="1360" spans="1:8" hidden="1" x14ac:dyDescent="0.25">
      <c r="A1360">
        <v>1349</v>
      </c>
      <c r="B1360" t="s">
        <v>8904</v>
      </c>
      <c r="C1360" s="1" t="s">
        <v>8905</v>
      </c>
      <c r="D1360" s="1" t="s">
        <v>8906</v>
      </c>
      <c r="E1360" s="2">
        <v>32874</v>
      </c>
      <c r="F1360" s="2">
        <v>34699</v>
      </c>
      <c r="G1360" s="1" t="s">
        <v>12826</v>
      </c>
      <c r="H1360" s="1">
        <f>+Temporalidad[[#This Row],[ID]]</f>
        <v>1349</v>
      </c>
    </row>
    <row r="1361" spans="1:8" hidden="1" x14ac:dyDescent="0.25">
      <c r="A1361">
        <v>1350</v>
      </c>
      <c r="B1361" t="s">
        <v>8907</v>
      </c>
      <c r="C1361" s="1" t="s">
        <v>8905</v>
      </c>
      <c r="D1361" s="1" t="s">
        <v>8906</v>
      </c>
      <c r="E1361" s="2">
        <v>34700</v>
      </c>
      <c r="F1361" s="2">
        <v>36525</v>
      </c>
      <c r="G1361" s="1" t="s">
        <v>12827</v>
      </c>
      <c r="H1361" s="1">
        <f>+Temporalidad[[#This Row],[ID]]</f>
        <v>1350</v>
      </c>
    </row>
    <row r="1362" spans="1:8" hidden="1" x14ac:dyDescent="0.25">
      <c r="A1362">
        <v>1351</v>
      </c>
      <c r="B1362" t="s">
        <v>8908</v>
      </c>
      <c r="C1362" s="1" t="s">
        <v>8905</v>
      </c>
      <c r="D1362" s="1" t="s">
        <v>8906</v>
      </c>
      <c r="E1362" s="2">
        <v>36526</v>
      </c>
      <c r="F1362" s="2">
        <v>38352</v>
      </c>
      <c r="G1362" s="1" t="s">
        <v>12828</v>
      </c>
      <c r="H1362" s="1">
        <f>+Temporalidad[[#This Row],[ID]]</f>
        <v>1351</v>
      </c>
    </row>
    <row r="1363" spans="1:8" hidden="1" x14ac:dyDescent="0.25">
      <c r="A1363">
        <v>1352</v>
      </c>
      <c r="B1363" t="s">
        <v>8909</v>
      </c>
      <c r="C1363" s="1" t="s">
        <v>8905</v>
      </c>
      <c r="D1363" s="1" t="s">
        <v>8906</v>
      </c>
      <c r="E1363" s="2">
        <v>38353</v>
      </c>
      <c r="F1363" s="2">
        <v>40178</v>
      </c>
      <c r="G1363" s="1" t="s">
        <v>12829</v>
      </c>
      <c r="H1363" s="1">
        <f>+Temporalidad[[#This Row],[ID]]</f>
        <v>1352</v>
      </c>
    </row>
    <row r="1364" spans="1:8" hidden="1" x14ac:dyDescent="0.25">
      <c r="A1364">
        <v>1353</v>
      </c>
      <c r="B1364" t="s">
        <v>8910</v>
      </c>
      <c r="C1364" s="1" t="s">
        <v>8905</v>
      </c>
      <c r="D1364" s="1" t="s">
        <v>8906</v>
      </c>
      <c r="E1364" s="2">
        <v>40179</v>
      </c>
      <c r="F1364" s="2">
        <v>42004</v>
      </c>
      <c r="G1364" s="1" t="s">
        <v>12830</v>
      </c>
      <c r="H1364" s="1">
        <f>+Temporalidad[[#This Row],[ID]]</f>
        <v>1353</v>
      </c>
    </row>
    <row r="1365" spans="1:8" hidden="1" x14ac:dyDescent="0.25">
      <c r="A1365">
        <v>1354</v>
      </c>
      <c r="B1365" t="s">
        <v>8911</v>
      </c>
      <c r="C1365" s="1" t="s">
        <v>8905</v>
      </c>
      <c r="D1365" s="1" t="s">
        <v>8906</v>
      </c>
      <c r="E1365" s="2">
        <v>42005</v>
      </c>
      <c r="F1365" s="2">
        <v>43830</v>
      </c>
      <c r="G1365" s="1" t="s">
        <v>12831</v>
      </c>
      <c r="H1365" s="1">
        <f>+Temporalidad[[#This Row],[ID]]</f>
        <v>1354</v>
      </c>
    </row>
    <row r="1366" spans="1:8" hidden="1" x14ac:dyDescent="0.25">
      <c r="A1366">
        <v>1355</v>
      </c>
      <c r="B1366" t="s">
        <v>8912</v>
      </c>
      <c r="C1366" s="1" t="s">
        <v>8905</v>
      </c>
      <c r="D1366" s="1" t="s">
        <v>8906</v>
      </c>
      <c r="E1366" s="2">
        <v>43831</v>
      </c>
      <c r="F1366" s="2">
        <v>45657</v>
      </c>
      <c r="G1366" s="1" t="s">
        <v>12832</v>
      </c>
      <c r="H1366" s="1">
        <f>+Temporalidad[[#This Row],[ID]]</f>
        <v>1355</v>
      </c>
    </row>
    <row r="1367" spans="1:8" hidden="1" x14ac:dyDescent="0.25">
      <c r="A1367">
        <v>1356</v>
      </c>
      <c r="B1367" t="s">
        <v>8913</v>
      </c>
      <c r="C1367" s="1" t="s">
        <v>8905</v>
      </c>
      <c r="D1367" s="1" t="s">
        <v>8906</v>
      </c>
      <c r="E1367" s="2">
        <v>45658</v>
      </c>
      <c r="F1367" s="2">
        <v>47483</v>
      </c>
      <c r="G1367" s="1" t="s">
        <v>12833</v>
      </c>
      <c r="H1367" s="1">
        <f>+Temporalidad[[#This Row],[ID]]</f>
        <v>1356</v>
      </c>
    </row>
    <row r="1368" spans="1:8" hidden="1" x14ac:dyDescent="0.25">
      <c r="A1368">
        <v>1357</v>
      </c>
      <c r="B1368" t="s">
        <v>8914</v>
      </c>
      <c r="C1368" s="1" t="s">
        <v>8905</v>
      </c>
      <c r="D1368" s="1" t="s">
        <v>8906</v>
      </c>
      <c r="E1368" s="2">
        <v>47484</v>
      </c>
      <c r="F1368" s="2">
        <v>49309</v>
      </c>
      <c r="G1368" s="1" t="s">
        <v>12834</v>
      </c>
      <c r="H1368" s="1">
        <f>+Temporalidad[[#This Row],[ID]]</f>
        <v>1357</v>
      </c>
    </row>
    <row r="1369" spans="1:8" hidden="1" x14ac:dyDescent="0.25">
      <c r="A1369">
        <v>1358</v>
      </c>
      <c r="B1369" t="s">
        <v>8915</v>
      </c>
      <c r="C1369" s="1" t="s">
        <v>8905</v>
      </c>
      <c r="D1369" s="1" t="s">
        <v>8906</v>
      </c>
      <c r="E1369" s="2">
        <v>49310</v>
      </c>
      <c r="F1369" s="2">
        <v>51135</v>
      </c>
      <c r="G1369" s="1" t="s">
        <v>12835</v>
      </c>
      <c r="H1369" s="1">
        <f>+Temporalidad[[#This Row],[ID]]</f>
        <v>1358</v>
      </c>
    </row>
    <row r="1370" spans="1:8" hidden="1" x14ac:dyDescent="0.25">
      <c r="A1370">
        <v>1359</v>
      </c>
      <c r="B1370" t="s">
        <v>8916</v>
      </c>
      <c r="C1370" s="1" t="s">
        <v>8905</v>
      </c>
      <c r="D1370" s="1" t="s">
        <v>8906</v>
      </c>
      <c r="E1370" s="2">
        <v>51136</v>
      </c>
      <c r="F1370" s="2">
        <v>52962</v>
      </c>
      <c r="G1370" s="1" t="s">
        <v>12836</v>
      </c>
      <c r="H1370" s="1">
        <f>+Temporalidad[[#This Row],[ID]]</f>
        <v>1359</v>
      </c>
    </row>
    <row r="1371" spans="1:8" hidden="1" x14ac:dyDescent="0.25">
      <c r="A1371">
        <v>1360</v>
      </c>
      <c r="B1371" t="s">
        <v>8917</v>
      </c>
      <c r="C1371" s="1" t="s">
        <v>8905</v>
      </c>
      <c r="D1371" s="1" t="s">
        <v>8906</v>
      </c>
      <c r="E1371" s="2">
        <v>52963</v>
      </c>
      <c r="F1371" s="2">
        <v>54788</v>
      </c>
      <c r="G1371" s="1" t="s">
        <v>12837</v>
      </c>
      <c r="H1371" s="1">
        <f>+Temporalidad[[#This Row],[ID]]</f>
        <v>1360</v>
      </c>
    </row>
    <row r="1372" spans="1:8" hidden="1" x14ac:dyDescent="0.25">
      <c r="A1372">
        <v>1361</v>
      </c>
      <c r="B1372" t="s">
        <v>8918</v>
      </c>
      <c r="C1372" s="1" t="s">
        <v>8919</v>
      </c>
      <c r="D1372" s="1" t="s">
        <v>8920</v>
      </c>
      <c r="E1372" s="2">
        <v>32874</v>
      </c>
      <c r="F1372" s="2">
        <v>33603</v>
      </c>
      <c r="G1372" s="1" t="s">
        <v>12838</v>
      </c>
      <c r="H1372" s="1">
        <f>+Temporalidad[[#This Row],[ID]]</f>
        <v>1361</v>
      </c>
    </row>
    <row r="1373" spans="1:8" hidden="1" x14ac:dyDescent="0.25">
      <c r="A1373">
        <v>1362</v>
      </c>
      <c r="B1373" t="s">
        <v>8921</v>
      </c>
      <c r="C1373" s="1" t="s">
        <v>8919</v>
      </c>
      <c r="D1373" s="1" t="s">
        <v>8920</v>
      </c>
      <c r="E1373" s="2">
        <v>33604</v>
      </c>
      <c r="F1373" s="2">
        <v>34334</v>
      </c>
      <c r="G1373" s="1" t="s">
        <v>12839</v>
      </c>
      <c r="H1373" s="1">
        <f>+Temporalidad[[#This Row],[ID]]</f>
        <v>1362</v>
      </c>
    </row>
    <row r="1374" spans="1:8" hidden="1" x14ac:dyDescent="0.25">
      <c r="A1374">
        <v>1363</v>
      </c>
      <c r="B1374" t="s">
        <v>8922</v>
      </c>
      <c r="C1374" s="1" t="s">
        <v>8919</v>
      </c>
      <c r="D1374" s="1" t="s">
        <v>8920</v>
      </c>
      <c r="E1374" s="2">
        <v>34335</v>
      </c>
      <c r="F1374" s="2">
        <v>35064</v>
      </c>
      <c r="G1374" s="1" t="s">
        <v>12840</v>
      </c>
      <c r="H1374" s="1">
        <f>+Temporalidad[[#This Row],[ID]]</f>
        <v>1363</v>
      </c>
    </row>
    <row r="1375" spans="1:8" hidden="1" x14ac:dyDescent="0.25">
      <c r="A1375">
        <v>1364</v>
      </c>
      <c r="B1375" t="s">
        <v>8923</v>
      </c>
      <c r="C1375" s="1" t="s">
        <v>8919</v>
      </c>
      <c r="D1375" s="1" t="s">
        <v>8920</v>
      </c>
      <c r="E1375" s="2">
        <v>35065</v>
      </c>
      <c r="F1375" s="2">
        <v>35795</v>
      </c>
      <c r="G1375" s="1" t="s">
        <v>12841</v>
      </c>
      <c r="H1375" s="1">
        <f>+Temporalidad[[#This Row],[ID]]</f>
        <v>1364</v>
      </c>
    </row>
    <row r="1376" spans="1:8" hidden="1" x14ac:dyDescent="0.25">
      <c r="A1376">
        <v>1365</v>
      </c>
      <c r="B1376" t="s">
        <v>8924</v>
      </c>
      <c r="C1376" s="1" t="s">
        <v>8919</v>
      </c>
      <c r="D1376" s="1" t="s">
        <v>8920</v>
      </c>
      <c r="E1376" s="2">
        <v>35796</v>
      </c>
      <c r="F1376" s="2">
        <v>36525</v>
      </c>
      <c r="G1376" s="1" t="s">
        <v>12842</v>
      </c>
      <c r="H1376" s="1">
        <f>+Temporalidad[[#This Row],[ID]]</f>
        <v>1365</v>
      </c>
    </row>
    <row r="1377" spans="1:8" hidden="1" x14ac:dyDescent="0.25">
      <c r="A1377">
        <v>1366</v>
      </c>
      <c r="B1377" t="s">
        <v>8925</v>
      </c>
      <c r="C1377" s="1" t="s">
        <v>8919</v>
      </c>
      <c r="D1377" s="1" t="s">
        <v>8920</v>
      </c>
      <c r="E1377" s="2">
        <v>36526</v>
      </c>
      <c r="F1377" s="2">
        <v>37256</v>
      </c>
      <c r="G1377" s="1" t="s">
        <v>12843</v>
      </c>
      <c r="H1377" s="1">
        <f>+Temporalidad[[#This Row],[ID]]</f>
        <v>1366</v>
      </c>
    </row>
    <row r="1378" spans="1:8" hidden="1" x14ac:dyDescent="0.25">
      <c r="A1378">
        <v>1367</v>
      </c>
      <c r="B1378" t="s">
        <v>8926</v>
      </c>
      <c r="C1378" s="1" t="s">
        <v>8919</v>
      </c>
      <c r="D1378" s="1" t="s">
        <v>8920</v>
      </c>
      <c r="E1378" s="2">
        <v>37257</v>
      </c>
      <c r="F1378" s="2">
        <v>37986</v>
      </c>
      <c r="G1378" s="1" t="s">
        <v>12844</v>
      </c>
      <c r="H1378" s="1">
        <f>+Temporalidad[[#This Row],[ID]]</f>
        <v>1367</v>
      </c>
    </row>
    <row r="1379" spans="1:8" hidden="1" x14ac:dyDescent="0.25">
      <c r="A1379">
        <v>1368</v>
      </c>
      <c r="B1379" t="s">
        <v>8927</v>
      </c>
      <c r="C1379" s="1" t="s">
        <v>8919</v>
      </c>
      <c r="D1379" s="1" t="s">
        <v>8920</v>
      </c>
      <c r="E1379" s="2">
        <v>37987</v>
      </c>
      <c r="F1379" s="2">
        <v>38717</v>
      </c>
      <c r="G1379" s="1" t="s">
        <v>12845</v>
      </c>
      <c r="H1379" s="1">
        <f>+Temporalidad[[#This Row],[ID]]</f>
        <v>1368</v>
      </c>
    </row>
    <row r="1380" spans="1:8" hidden="1" x14ac:dyDescent="0.25">
      <c r="A1380">
        <v>1369</v>
      </c>
      <c r="B1380" t="s">
        <v>8928</v>
      </c>
      <c r="C1380" s="1" t="s">
        <v>8919</v>
      </c>
      <c r="D1380" s="1" t="s">
        <v>8920</v>
      </c>
      <c r="E1380" s="2">
        <v>38718</v>
      </c>
      <c r="F1380" s="2">
        <v>39447</v>
      </c>
      <c r="G1380" s="1" t="s">
        <v>12846</v>
      </c>
      <c r="H1380" s="1">
        <f>+Temporalidad[[#This Row],[ID]]</f>
        <v>1369</v>
      </c>
    </row>
    <row r="1381" spans="1:8" hidden="1" x14ac:dyDescent="0.25">
      <c r="A1381">
        <v>1370</v>
      </c>
      <c r="B1381" t="s">
        <v>8929</v>
      </c>
      <c r="C1381" s="1" t="s">
        <v>8919</v>
      </c>
      <c r="D1381" s="1" t="s">
        <v>8920</v>
      </c>
      <c r="E1381" s="2">
        <v>39448</v>
      </c>
      <c r="F1381" s="2">
        <v>40178</v>
      </c>
      <c r="G1381" s="1" t="s">
        <v>12847</v>
      </c>
      <c r="H1381" s="1">
        <f>+Temporalidad[[#This Row],[ID]]</f>
        <v>1370</v>
      </c>
    </row>
    <row r="1382" spans="1:8" hidden="1" x14ac:dyDescent="0.25">
      <c r="A1382">
        <v>1371</v>
      </c>
      <c r="B1382" t="s">
        <v>8930</v>
      </c>
      <c r="C1382" s="1" t="s">
        <v>8919</v>
      </c>
      <c r="D1382" s="1" t="s">
        <v>8920</v>
      </c>
      <c r="E1382" s="2">
        <v>40179</v>
      </c>
      <c r="F1382" s="2">
        <v>40908</v>
      </c>
      <c r="G1382" s="1" t="s">
        <v>12848</v>
      </c>
      <c r="H1382" s="1">
        <f>+Temporalidad[[#This Row],[ID]]</f>
        <v>1371</v>
      </c>
    </row>
    <row r="1383" spans="1:8" hidden="1" x14ac:dyDescent="0.25">
      <c r="A1383">
        <v>1372</v>
      </c>
      <c r="B1383" t="s">
        <v>8931</v>
      </c>
      <c r="C1383" s="1" t="s">
        <v>8919</v>
      </c>
      <c r="D1383" s="1" t="s">
        <v>8920</v>
      </c>
      <c r="E1383" s="2">
        <v>40909</v>
      </c>
      <c r="F1383" s="2">
        <v>41639</v>
      </c>
      <c r="G1383" s="1" t="s">
        <v>12849</v>
      </c>
      <c r="H1383" s="1">
        <f>+Temporalidad[[#This Row],[ID]]</f>
        <v>1372</v>
      </c>
    </row>
    <row r="1384" spans="1:8" hidden="1" x14ac:dyDescent="0.25">
      <c r="A1384">
        <v>1373</v>
      </c>
      <c r="B1384" t="s">
        <v>8932</v>
      </c>
      <c r="C1384" s="1" t="s">
        <v>8919</v>
      </c>
      <c r="D1384" s="1" t="s">
        <v>8920</v>
      </c>
      <c r="E1384" s="2">
        <v>41640</v>
      </c>
      <c r="F1384" s="2">
        <v>42369</v>
      </c>
      <c r="G1384" s="1" t="s">
        <v>12850</v>
      </c>
      <c r="H1384" s="1">
        <f>+Temporalidad[[#This Row],[ID]]</f>
        <v>1373</v>
      </c>
    </row>
    <row r="1385" spans="1:8" hidden="1" x14ac:dyDescent="0.25">
      <c r="A1385">
        <v>1374</v>
      </c>
      <c r="B1385" t="s">
        <v>8933</v>
      </c>
      <c r="C1385" s="1" t="s">
        <v>8919</v>
      </c>
      <c r="D1385" s="1" t="s">
        <v>8920</v>
      </c>
      <c r="E1385" s="2">
        <v>42370</v>
      </c>
      <c r="F1385" s="2">
        <v>43100</v>
      </c>
      <c r="G1385" s="1" t="s">
        <v>12851</v>
      </c>
      <c r="H1385" s="1">
        <f>+Temporalidad[[#This Row],[ID]]</f>
        <v>1374</v>
      </c>
    </row>
    <row r="1386" spans="1:8" hidden="1" x14ac:dyDescent="0.25">
      <c r="A1386">
        <v>1375</v>
      </c>
      <c r="B1386" t="s">
        <v>8934</v>
      </c>
      <c r="C1386" s="1" t="s">
        <v>8919</v>
      </c>
      <c r="D1386" s="1" t="s">
        <v>8920</v>
      </c>
      <c r="E1386" s="2">
        <v>43101</v>
      </c>
      <c r="F1386" s="2">
        <v>43830</v>
      </c>
      <c r="G1386" s="1" t="s">
        <v>12852</v>
      </c>
      <c r="H1386" s="1">
        <f>+Temporalidad[[#This Row],[ID]]</f>
        <v>1375</v>
      </c>
    </row>
    <row r="1387" spans="1:8" hidden="1" x14ac:dyDescent="0.25">
      <c r="A1387">
        <v>1376</v>
      </c>
      <c r="B1387" t="s">
        <v>8935</v>
      </c>
      <c r="C1387" s="1" t="s">
        <v>8919</v>
      </c>
      <c r="D1387" s="1" t="s">
        <v>8920</v>
      </c>
      <c r="E1387" s="2">
        <v>43831</v>
      </c>
      <c r="F1387" s="2">
        <v>44561</v>
      </c>
      <c r="G1387" s="1" t="s">
        <v>12853</v>
      </c>
      <c r="H1387" s="1">
        <f>+Temporalidad[[#This Row],[ID]]</f>
        <v>1376</v>
      </c>
    </row>
    <row r="1388" spans="1:8" hidden="1" x14ac:dyDescent="0.25">
      <c r="A1388">
        <v>1377</v>
      </c>
      <c r="B1388" t="s">
        <v>8936</v>
      </c>
      <c r="C1388" s="1" t="s">
        <v>8919</v>
      </c>
      <c r="D1388" s="1" t="s">
        <v>8920</v>
      </c>
      <c r="E1388" s="2">
        <v>44562</v>
      </c>
      <c r="F1388" s="2">
        <v>45291</v>
      </c>
      <c r="G1388" s="1" t="s">
        <v>12854</v>
      </c>
      <c r="H1388" s="1">
        <f>+Temporalidad[[#This Row],[ID]]</f>
        <v>1377</v>
      </c>
    </row>
    <row r="1389" spans="1:8" hidden="1" x14ac:dyDescent="0.25">
      <c r="A1389">
        <v>1378</v>
      </c>
      <c r="B1389" t="s">
        <v>8937</v>
      </c>
      <c r="C1389" s="1" t="s">
        <v>8919</v>
      </c>
      <c r="D1389" s="1" t="s">
        <v>8920</v>
      </c>
      <c r="E1389" s="2">
        <v>45292</v>
      </c>
      <c r="F1389" s="2">
        <v>46022</v>
      </c>
      <c r="G1389" s="1" t="s">
        <v>12855</v>
      </c>
      <c r="H1389" s="1">
        <f>+Temporalidad[[#This Row],[ID]]</f>
        <v>1378</v>
      </c>
    </row>
    <row r="1390" spans="1:8" hidden="1" x14ac:dyDescent="0.25">
      <c r="A1390">
        <v>1379</v>
      </c>
      <c r="B1390" t="s">
        <v>8938</v>
      </c>
      <c r="C1390" s="1" t="s">
        <v>8919</v>
      </c>
      <c r="D1390" s="1" t="s">
        <v>8920</v>
      </c>
      <c r="E1390" s="2">
        <v>46023</v>
      </c>
      <c r="F1390" s="2">
        <v>46752</v>
      </c>
      <c r="G1390" s="1" t="s">
        <v>12856</v>
      </c>
      <c r="H1390" s="1">
        <f>+Temporalidad[[#This Row],[ID]]</f>
        <v>1379</v>
      </c>
    </row>
    <row r="1391" spans="1:8" hidden="1" x14ac:dyDescent="0.25">
      <c r="A1391">
        <v>1380</v>
      </c>
      <c r="B1391" t="s">
        <v>8939</v>
      </c>
      <c r="C1391" s="1" t="s">
        <v>8919</v>
      </c>
      <c r="D1391" s="1" t="s">
        <v>8920</v>
      </c>
      <c r="E1391" s="2">
        <v>46753</v>
      </c>
      <c r="F1391" s="2">
        <v>47483</v>
      </c>
      <c r="G1391" s="1" t="s">
        <v>12857</v>
      </c>
      <c r="H1391" s="1">
        <f>+Temporalidad[[#This Row],[ID]]</f>
        <v>1380</v>
      </c>
    </row>
    <row r="1392" spans="1:8" hidden="1" x14ac:dyDescent="0.25">
      <c r="A1392">
        <v>1381</v>
      </c>
      <c r="B1392" t="s">
        <v>8940</v>
      </c>
      <c r="C1392" s="1" t="s">
        <v>8919</v>
      </c>
      <c r="D1392" s="1" t="s">
        <v>8920</v>
      </c>
      <c r="E1392" s="2">
        <v>47484</v>
      </c>
      <c r="F1392" s="2">
        <v>48213</v>
      </c>
      <c r="G1392" s="1" t="s">
        <v>12858</v>
      </c>
      <c r="H1392" s="1">
        <f>+Temporalidad[[#This Row],[ID]]</f>
        <v>1381</v>
      </c>
    </row>
    <row r="1393" spans="1:8" hidden="1" x14ac:dyDescent="0.25">
      <c r="A1393">
        <v>1382</v>
      </c>
      <c r="B1393" t="s">
        <v>8941</v>
      </c>
      <c r="C1393" s="1" t="s">
        <v>8919</v>
      </c>
      <c r="D1393" s="1" t="s">
        <v>8920</v>
      </c>
      <c r="E1393" s="2">
        <v>48214</v>
      </c>
      <c r="F1393" s="2">
        <v>48944</v>
      </c>
      <c r="G1393" s="1" t="s">
        <v>12859</v>
      </c>
      <c r="H1393" s="1">
        <f>+Temporalidad[[#This Row],[ID]]</f>
        <v>1382</v>
      </c>
    </row>
    <row r="1394" spans="1:8" hidden="1" x14ac:dyDescent="0.25">
      <c r="A1394">
        <v>1383</v>
      </c>
      <c r="B1394" t="s">
        <v>8942</v>
      </c>
      <c r="C1394" s="1" t="s">
        <v>8919</v>
      </c>
      <c r="D1394" s="1" t="s">
        <v>8920</v>
      </c>
      <c r="E1394" s="2">
        <v>48945</v>
      </c>
      <c r="F1394" s="2">
        <v>49674</v>
      </c>
      <c r="G1394" s="1" t="s">
        <v>12860</v>
      </c>
      <c r="H1394" s="1">
        <f>+Temporalidad[[#This Row],[ID]]</f>
        <v>1383</v>
      </c>
    </row>
    <row r="1395" spans="1:8" hidden="1" x14ac:dyDescent="0.25">
      <c r="A1395">
        <v>1384</v>
      </c>
      <c r="B1395" t="s">
        <v>8943</v>
      </c>
      <c r="C1395" s="1" t="s">
        <v>8919</v>
      </c>
      <c r="D1395" s="1" t="s">
        <v>8920</v>
      </c>
      <c r="E1395" s="2">
        <v>49675</v>
      </c>
      <c r="F1395" s="2">
        <v>50405</v>
      </c>
      <c r="G1395" s="1" t="s">
        <v>12861</v>
      </c>
      <c r="H1395" s="1">
        <f>+Temporalidad[[#This Row],[ID]]</f>
        <v>1384</v>
      </c>
    </row>
    <row r="1396" spans="1:8" hidden="1" x14ac:dyDescent="0.25">
      <c r="A1396">
        <v>1385</v>
      </c>
      <c r="B1396" t="s">
        <v>8944</v>
      </c>
      <c r="C1396" s="1" t="s">
        <v>8919</v>
      </c>
      <c r="D1396" s="1" t="s">
        <v>8920</v>
      </c>
      <c r="E1396" s="2">
        <v>50406</v>
      </c>
      <c r="F1396" s="2">
        <v>51135</v>
      </c>
      <c r="G1396" s="1" t="s">
        <v>12862</v>
      </c>
      <c r="H1396" s="1">
        <f>+Temporalidad[[#This Row],[ID]]</f>
        <v>1385</v>
      </c>
    </row>
    <row r="1397" spans="1:8" hidden="1" x14ac:dyDescent="0.25">
      <c r="A1397">
        <v>1386</v>
      </c>
      <c r="B1397" t="s">
        <v>8945</v>
      </c>
      <c r="C1397" s="1" t="s">
        <v>8919</v>
      </c>
      <c r="D1397" s="1" t="s">
        <v>8920</v>
      </c>
      <c r="E1397" s="2">
        <v>51136</v>
      </c>
      <c r="F1397" s="2">
        <v>51866</v>
      </c>
      <c r="G1397" s="1" t="s">
        <v>12863</v>
      </c>
      <c r="H1397" s="1">
        <f>+Temporalidad[[#This Row],[ID]]</f>
        <v>1386</v>
      </c>
    </row>
    <row r="1398" spans="1:8" hidden="1" x14ac:dyDescent="0.25">
      <c r="A1398">
        <v>1387</v>
      </c>
      <c r="B1398" t="s">
        <v>8946</v>
      </c>
      <c r="C1398" s="1" t="s">
        <v>8919</v>
      </c>
      <c r="D1398" s="1" t="s">
        <v>8920</v>
      </c>
      <c r="E1398" s="2">
        <v>51867</v>
      </c>
      <c r="F1398" s="2">
        <v>52596</v>
      </c>
      <c r="G1398" s="1" t="s">
        <v>12864</v>
      </c>
      <c r="H1398" s="1">
        <f>+Temporalidad[[#This Row],[ID]]</f>
        <v>1387</v>
      </c>
    </row>
    <row r="1399" spans="1:8" hidden="1" x14ac:dyDescent="0.25">
      <c r="A1399">
        <v>1388</v>
      </c>
      <c r="B1399" t="s">
        <v>8947</v>
      </c>
      <c r="C1399" s="1" t="s">
        <v>8919</v>
      </c>
      <c r="D1399" s="1" t="s">
        <v>8920</v>
      </c>
      <c r="E1399" s="2">
        <v>52597</v>
      </c>
      <c r="F1399" s="2">
        <v>53327</v>
      </c>
      <c r="G1399" s="1" t="s">
        <v>12865</v>
      </c>
      <c r="H1399" s="1">
        <f>+Temporalidad[[#This Row],[ID]]</f>
        <v>1388</v>
      </c>
    </row>
    <row r="1400" spans="1:8" hidden="1" x14ac:dyDescent="0.25">
      <c r="A1400">
        <v>1389</v>
      </c>
      <c r="B1400" t="s">
        <v>8948</v>
      </c>
      <c r="C1400" s="1" t="s">
        <v>8919</v>
      </c>
      <c r="D1400" s="1" t="s">
        <v>8920</v>
      </c>
      <c r="E1400" s="2">
        <v>53328</v>
      </c>
      <c r="F1400" s="2">
        <v>54057</v>
      </c>
      <c r="G1400" s="1" t="s">
        <v>12866</v>
      </c>
      <c r="H1400" s="1">
        <f>+Temporalidad[[#This Row],[ID]]</f>
        <v>1389</v>
      </c>
    </row>
    <row r="1401" spans="1:8" hidden="1" x14ac:dyDescent="0.25">
      <c r="A1401">
        <v>1390</v>
      </c>
      <c r="B1401" t="s">
        <v>8949</v>
      </c>
      <c r="C1401" s="1" t="s">
        <v>8919</v>
      </c>
      <c r="D1401" s="1" t="s">
        <v>8920</v>
      </c>
      <c r="E1401" s="2">
        <v>54058</v>
      </c>
      <c r="F1401" s="2">
        <v>54788</v>
      </c>
      <c r="G1401" s="1" t="s">
        <v>12867</v>
      </c>
      <c r="H1401" s="1">
        <f>+Temporalidad[[#This Row],[ID]]</f>
        <v>1390</v>
      </c>
    </row>
    <row r="1402" spans="1:8" hidden="1" x14ac:dyDescent="0.25">
      <c r="A1402">
        <v>1391</v>
      </c>
      <c r="B1402" t="s">
        <v>8950</v>
      </c>
      <c r="C1402" s="1" t="s">
        <v>8951</v>
      </c>
      <c r="D1402" s="1" t="s">
        <v>8951</v>
      </c>
      <c r="E1402" s="2">
        <v>32874</v>
      </c>
      <c r="F1402" s="2">
        <v>32932</v>
      </c>
      <c r="G1402" s="1" t="s">
        <v>12868</v>
      </c>
      <c r="H1402" s="1">
        <f>+Temporalidad[[#This Row],[ID]]</f>
        <v>1391</v>
      </c>
    </row>
    <row r="1403" spans="1:8" hidden="1" x14ac:dyDescent="0.25">
      <c r="A1403">
        <v>1392</v>
      </c>
      <c r="B1403" t="s">
        <v>8952</v>
      </c>
      <c r="C1403" s="1" t="s">
        <v>8951</v>
      </c>
      <c r="D1403" s="1" t="s">
        <v>8951</v>
      </c>
      <c r="E1403" s="2">
        <v>33239</v>
      </c>
      <c r="F1403" s="2">
        <v>33297</v>
      </c>
      <c r="G1403" s="1" t="s">
        <v>12869</v>
      </c>
      <c r="H1403" s="1">
        <f>+Temporalidad[[#This Row],[ID]]</f>
        <v>1392</v>
      </c>
    </row>
    <row r="1404" spans="1:8" hidden="1" x14ac:dyDescent="0.25">
      <c r="A1404">
        <v>1393</v>
      </c>
      <c r="B1404" t="s">
        <v>8953</v>
      </c>
      <c r="C1404" s="1" t="s">
        <v>8951</v>
      </c>
      <c r="D1404" s="1" t="s">
        <v>8951</v>
      </c>
      <c r="E1404" s="2">
        <v>33604</v>
      </c>
      <c r="F1404" s="2">
        <v>33662</v>
      </c>
      <c r="G1404" s="1" t="s">
        <v>12870</v>
      </c>
      <c r="H1404" s="1">
        <f>+Temporalidad[[#This Row],[ID]]</f>
        <v>1393</v>
      </c>
    </row>
    <row r="1405" spans="1:8" hidden="1" x14ac:dyDescent="0.25">
      <c r="A1405">
        <v>1394</v>
      </c>
      <c r="B1405" t="s">
        <v>8954</v>
      </c>
      <c r="C1405" s="1" t="s">
        <v>8951</v>
      </c>
      <c r="D1405" s="1" t="s">
        <v>8951</v>
      </c>
      <c r="E1405" s="2">
        <v>33970</v>
      </c>
      <c r="F1405" s="2">
        <v>34028</v>
      </c>
      <c r="G1405" s="1" t="s">
        <v>12871</v>
      </c>
      <c r="H1405" s="1">
        <f>+Temporalidad[[#This Row],[ID]]</f>
        <v>1394</v>
      </c>
    </row>
    <row r="1406" spans="1:8" hidden="1" x14ac:dyDescent="0.25">
      <c r="A1406">
        <v>1395</v>
      </c>
      <c r="B1406" t="s">
        <v>8955</v>
      </c>
      <c r="C1406" s="1" t="s">
        <v>8951</v>
      </c>
      <c r="D1406" s="1" t="s">
        <v>8951</v>
      </c>
      <c r="E1406" s="2">
        <v>34335</v>
      </c>
      <c r="F1406" s="2">
        <v>34393</v>
      </c>
      <c r="G1406" s="1" t="s">
        <v>12872</v>
      </c>
      <c r="H1406" s="1">
        <f>+Temporalidad[[#This Row],[ID]]</f>
        <v>1395</v>
      </c>
    </row>
    <row r="1407" spans="1:8" hidden="1" x14ac:dyDescent="0.25">
      <c r="A1407">
        <v>1396</v>
      </c>
      <c r="B1407" t="s">
        <v>8956</v>
      </c>
      <c r="C1407" s="1" t="s">
        <v>8951</v>
      </c>
      <c r="D1407" s="1" t="s">
        <v>8951</v>
      </c>
      <c r="E1407" s="2">
        <v>34700</v>
      </c>
      <c r="F1407" s="2">
        <v>34758</v>
      </c>
      <c r="G1407" s="1" t="s">
        <v>12873</v>
      </c>
      <c r="H1407" s="1">
        <f>+Temporalidad[[#This Row],[ID]]</f>
        <v>1396</v>
      </c>
    </row>
    <row r="1408" spans="1:8" hidden="1" x14ac:dyDescent="0.25">
      <c r="A1408">
        <v>1397</v>
      </c>
      <c r="B1408" t="s">
        <v>8957</v>
      </c>
      <c r="C1408" s="1" t="s">
        <v>8951</v>
      </c>
      <c r="D1408" s="1" t="s">
        <v>8951</v>
      </c>
      <c r="E1408" s="2">
        <v>35065</v>
      </c>
      <c r="F1408" s="2">
        <v>35123</v>
      </c>
      <c r="G1408" s="1" t="s">
        <v>12874</v>
      </c>
      <c r="H1408" s="1">
        <f>+Temporalidad[[#This Row],[ID]]</f>
        <v>1397</v>
      </c>
    </row>
    <row r="1409" spans="1:8" hidden="1" x14ac:dyDescent="0.25">
      <c r="A1409">
        <v>1398</v>
      </c>
      <c r="B1409" t="s">
        <v>8958</v>
      </c>
      <c r="C1409" s="1" t="s">
        <v>8951</v>
      </c>
      <c r="D1409" s="1" t="s">
        <v>8951</v>
      </c>
      <c r="E1409" s="2">
        <v>35431</v>
      </c>
      <c r="F1409" s="2">
        <v>35489</v>
      </c>
      <c r="G1409" s="1" t="s">
        <v>12875</v>
      </c>
      <c r="H1409" s="1">
        <f>+Temporalidad[[#This Row],[ID]]</f>
        <v>1398</v>
      </c>
    </row>
    <row r="1410" spans="1:8" hidden="1" x14ac:dyDescent="0.25">
      <c r="A1410">
        <v>1399</v>
      </c>
      <c r="B1410" t="s">
        <v>8959</v>
      </c>
      <c r="C1410" s="1" t="s">
        <v>8951</v>
      </c>
      <c r="D1410" s="1" t="s">
        <v>8951</v>
      </c>
      <c r="E1410" s="2">
        <v>35796</v>
      </c>
      <c r="F1410" s="2">
        <v>35854</v>
      </c>
      <c r="G1410" s="1" t="s">
        <v>12876</v>
      </c>
      <c r="H1410" s="1">
        <f>+Temporalidad[[#This Row],[ID]]</f>
        <v>1399</v>
      </c>
    </row>
    <row r="1411" spans="1:8" hidden="1" x14ac:dyDescent="0.25">
      <c r="A1411">
        <v>1400</v>
      </c>
      <c r="B1411" t="s">
        <v>8960</v>
      </c>
      <c r="C1411" s="1" t="s">
        <v>8951</v>
      </c>
      <c r="D1411" s="1" t="s">
        <v>8951</v>
      </c>
      <c r="E1411" s="2">
        <v>36161</v>
      </c>
      <c r="F1411" s="2">
        <v>36219</v>
      </c>
      <c r="G1411" s="1" t="s">
        <v>12877</v>
      </c>
      <c r="H1411" s="1">
        <f>+Temporalidad[[#This Row],[ID]]</f>
        <v>1400</v>
      </c>
    </row>
    <row r="1412" spans="1:8" hidden="1" x14ac:dyDescent="0.25">
      <c r="A1412">
        <v>1401</v>
      </c>
      <c r="B1412" t="s">
        <v>8961</v>
      </c>
      <c r="C1412" s="1" t="s">
        <v>8951</v>
      </c>
      <c r="D1412" s="1" t="s">
        <v>8951</v>
      </c>
      <c r="E1412" s="2">
        <v>36526</v>
      </c>
      <c r="F1412" s="2">
        <v>36584</v>
      </c>
      <c r="G1412" s="1" t="s">
        <v>12878</v>
      </c>
      <c r="H1412" s="1">
        <f>+Temporalidad[[#This Row],[ID]]</f>
        <v>1401</v>
      </c>
    </row>
    <row r="1413" spans="1:8" hidden="1" x14ac:dyDescent="0.25">
      <c r="A1413">
        <v>1402</v>
      </c>
      <c r="B1413" t="s">
        <v>8962</v>
      </c>
      <c r="C1413" s="1" t="s">
        <v>8951</v>
      </c>
      <c r="D1413" s="1" t="s">
        <v>8951</v>
      </c>
      <c r="E1413" s="2">
        <v>36892</v>
      </c>
      <c r="F1413" s="2">
        <v>36950</v>
      </c>
      <c r="G1413" s="1" t="s">
        <v>12879</v>
      </c>
      <c r="H1413" s="1">
        <f>+Temporalidad[[#This Row],[ID]]</f>
        <v>1402</v>
      </c>
    </row>
    <row r="1414" spans="1:8" hidden="1" x14ac:dyDescent="0.25">
      <c r="A1414">
        <v>1403</v>
      </c>
      <c r="B1414" t="s">
        <v>8963</v>
      </c>
      <c r="C1414" s="1" t="s">
        <v>8951</v>
      </c>
      <c r="D1414" s="1" t="s">
        <v>8951</v>
      </c>
      <c r="E1414" s="2">
        <v>37257</v>
      </c>
      <c r="F1414" s="2">
        <v>37315</v>
      </c>
      <c r="G1414" s="1" t="s">
        <v>12880</v>
      </c>
      <c r="H1414" s="1">
        <f>+Temporalidad[[#This Row],[ID]]</f>
        <v>1403</v>
      </c>
    </row>
    <row r="1415" spans="1:8" hidden="1" x14ac:dyDescent="0.25">
      <c r="A1415">
        <v>1404</v>
      </c>
      <c r="B1415" t="s">
        <v>8964</v>
      </c>
      <c r="C1415" s="1" t="s">
        <v>8951</v>
      </c>
      <c r="D1415" s="1" t="s">
        <v>8951</v>
      </c>
      <c r="E1415" s="2">
        <v>37622</v>
      </c>
      <c r="F1415" s="2">
        <v>37680</v>
      </c>
      <c r="G1415" s="1" t="s">
        <v>12881</v>
      </c>
      <c r="H1415" s="1">
        <f>+Temporalidad[[#This Row],[ID]]</f>
        <v>1404</v>
      </c>
    </row>
    <row r="1416" spans="1:8" hidden="1" x14ac:dyDescent="0.25">
      <c r="A1416">
        <v>1405</v>
      </c>
      <c r="B1416" t="s">
        <v>8965</v>
      </c>
      <c r="C1416" s="1" t="s">
        <v>8951</v>
      </c>
      <c r="D1416" s="1" t="s">
        <v>8951</v>
      </c>
      <c r="E1416" s="2">
        <v>37987</v>
      </c>
      <c r="F1416" s="2">
        <v>38045</v>
      </c>
      <c r="G1416" s="1" t="s">
        <v>12882</v>
      </c>
      <c r="H1416" s="1">
        <f>+Temporalidad[[#This Row],[ID]]</f>
        <v>1405</v>
      </c>
    </row>
    <row r="1417" spans="1:8" hidden="1" x14ac:dyDescent="0.25">
      <c r="A1417">
        <v>1406</v>
      </c>
      <c r="B1417" t="s">
        <v>8966</v>
      </c>
      <c r="C1417" s="1" t="s">
        <v>8951</v>
      </c>
      <c r="D1417" s="1" t="s">
        <v>8951</v>
      </c>
      <c r="E1417" s="2">
        <v>38353</v>
      </c>
      <c r="F1417" s="2">
        <v>38411</v>
      </c>
      <c r="G1417" s="1" t="s">
        <v>12883</v>
      </c>
      <c r="H1417" s="1">
        <f>+Temporalidad[[#This Row],[ID]]</f>
        <v>1406</v>
      </c>
    </row>
    <row r="1418" spans="1:8" hidden="1" x14ac:dyDescent="0.25">
      <c r="A1418">
        <v>1407</v>
      </c>
      <c r="B1418" t="s">
        <v>8967</v>
      </c>
      <c r="C1418" s="1" t="s">
        <v>8951</v>
      </c>
      <c r="D1418" s="1" t="s">
        <v>8951</v>
      </c>
      <c r="E1418" s="2">
        <v>38718</v>
      </c>
      <c r="F1418" s="2">
        <v>38776</v>
      </c>
      <c r="G1418" s="1" t="s">
        <v>12884</v>
      </c>
      <c r="H1418" s="1">
        <f>+Temporalidad[[#This Row],[ID]]</f>
        <v>1407</v>
      </c>
    </row>
    <row r="1419" spans="1:8" hidden="1" x14ac:dyDescent="0.25">
      <c r="A1419">
        <v>1408</v>
      </c>
      <c r="B1419" t="s">
        <v>8968</v>
      </c>
      <c r="C1419" s="1" t="s">
        <v>8951</v>
      </c>
      <c r="D1419" s="1" t="s">
        <v>8951</v>
      </c>
      <c r="E1419" s="2">
        <v>39083</v>
      </c>
      <c r="F1419" s="2">
        <v>39141</v>
      </c>
      <c r="G1419" s="1" t="s">
        <v>12885</v>
      </c>
      <c r="H1419" s="1">
        <f>+Temporalidad[[#This Row],[ID]]</f>
        <v>1408</v>
      </c>
    </row>
    <row r="1420" spans="1:8" hidden="1" x14ac:dyDescent="0.25">
      <c r="A1420">
        <v>1409</v>
      </c>
      <c r="B1420" t="s">
        <v>8969</v>
      </c>
      <c r="C1420" s="1" t="s">
        <v>8951</v>
      </c>
      <c r="D1420" s="1" t="s">
        <v>8951</v>
      </c>
      <c r="E1420" s="2">
        <v>39448</v>
      </c>
      <c r="F1420" s="2">
        <v>39506</v>
      </c>
      <c r="G1420" s="1" t="s">
        <v>12886</v>
      </c>
      <c r="H1420" s="1">
        <f>+Temporalidad[[#This Row],[ID]]</f>
        <v>1409</v>
      </c>
    </row>
    <row r="1421" spans="1:8" hidden="1" x14ac:dyDescent="0.25">
      <c r="A1421">
        <v>1410</v>
      </c>
      <c r="B1421" t="s">
        <v>8970</v>
      </c>
      <c r="C1421" s="1" t="s">
        <v>8951</v>
      </c>
      <c r="D1421" s="1" t="s">
        <v>8951</v>
      </c>
      <c r="E1421" s="2">
        <v>39814</v>
      </c>
      <c r="F1421" s="2">
        <v>39872</v>
      </c>
      <c r="G1421" s="1" t="s">
        <v>12887</v>
      </c>
      <c r="H1421" s="1">
        <f>+Temporalidad[[#This Row],[ID]]</f>
        <v>1410</v>
      </c>
    </row>
    <row r="1422" spans="1:8" hidden="1" x14ac:dyDescent="0.25">
      <c r="A1422">
        <v>1411</v>
      </c>
      <c r="B1422" t="s">
        <v>8971</v>
      </c>
      <c r="C1422" s="1" t="s">
        <v>8951</v>
      </c>
      <c r="D1422" s="1" t="s">
        <v>8951</v>
      </c>
      <c r="E1422" s="2">
        <v>40179</v>
      </c>
      <c r="F1422" s="2">
        <v>40237</v>
      </c>
      <c r="G1422" s="1" t="s">
        <v>12888</v>
      </c>
      <c r="H1422" s="1">
        <f>+Temporalidad[[#This Row],[ID]]</f>
        <v>1411</v>
      </c>
    </row>
    <row r="1423" spans="1:8" hidden="1" x14ac:dyDescent="0.25">
      <c r="A1423">
        <v>1412</v>
      </c>
      <c r="B1423" t="s">
        <v>8972</v>
      </c>
      <c r="C1423" s="1" t="s">
        <v>8951</v>
      </c>
      <c r="D1423" s="1" t="s">
        <v>8951</v>
      </c>
      <c r="E1423" s="2">
        <v>40544</v>
      </c>
      <c r="F1423" s="2">
        <v>40602</v>
      </c>
      <c r="G1423" s="1" t="s">
        <v>12889</v>
      </c>
      <c r="H1423" s="1">
        <f>+Temporalidad[[#This Row],[ID]]</f>
        <v>1412</v>
      </c>
    </row>
    <row r="1424" spans="1:8" hidden="1" x14ac:dyDescent="0.25">
      <c r="A1424">
        <v>1413</v>
      </c>
      <c r="B1424" t="s">
        <v>8973</v>
      </c>
      <c r="C1424" s="1" t="s">
        <v>8951</v>
      </c>
      <c r="D1424" s="1" t="s">
        <v>8951</v>
      </c>
      <c r="E1424" s="2">
        <v>40909</v>
      </c>
      <c r="F1424" s="2">
        <v>40967</v>
      </c>
      <c r="G1424" s="1" t="s">
        <v>12890</v>
      </c>
      <c r="H1424" s="1">
        <f>+Temporalidad[[#This Row],[ID]]</f>
        <v>1413</v>
      </c>
    </row>
    <row r="1425" spans="1:8" hidden="1" x14ac:dyDescent="0.25">
      <c r="A1425">
        <v>1414</v>
      </c>
      <c r="B1425" t="s">
        <v>8974</v>
      </c>
      <c r="C1425" s="1" t="s">
        <v>8951</v>
      </c>
      <c r="D1425" s="1" t="s">
        <v>8951</v>
      </c>
      <c r="E1425" s="2">
        <v>41275</v>
      </c>
      <c r="F1425" s="2">
        <v>41333</v>
      </c>
      <c r="G1425" s="1" t="s">
        <v>12891</v>
      </c>
      <c r="H1425" s="1">
        <f>+Temporalidad[[#This Row],[ID]]</f>
        <v>1414</v>
      </c>
    </row>
    <row r="1426" spans="1:8" hidden="1" x14ac:dyDescent="0.25">
      <c r="A1426">
        <v>1415</v>
      </c>
      <c r="B1426" t="s">
        <v>8975</v>
      </c>
      <c r="C1426" s="1" t="s">
        <v>8951</v>
      </c>
      <c r="D1426" s="1" t="s">
        <v>8951</v>
      </c>
      <c r="E1426" s="2">
        <v>41640</v>
      </c>
      <c r="F1426" s="2">
        <v>41698</v>
      </c>
      <c r="G1426" s="1" t="s">
        <v>12892</v>
      </c>
      <c r="H1426" s="1">
        <f>+Temporalidad[[#This Row],[ID]]</f>
        <v>1415</v>
      </c>
    </row>
    <row r="1427" spans="1:8" hidden="1" x14ac:dyDescent="0.25">
      <c r="A1427">
        <v>1416</v>
      </c>
      <c r="B1427" t="s">
        <v>8976</v>
      </c>
      <c r="C1427" s="1" t="s">
        <v>8951</v>
      </c>
      <c r="D1427" s="1" t="s">
        <v>8951</v>
      </c>
      <c r="E1427" s="2">
        <v>42005</v>
      </c>
      <c r="F1427" s="2">
        <v>42063</v>
      </c>
      <c r="G1427" s="1" t="s">
        <v>12893</v>
      </c>
      <c r="H1427" s="1">
        <f>+Temporalidad[[#This Row],[ID]]</f>
        <v>1416</v>
      </c>
    </row>
    <row r="1428" spans="1:8" hidden="1" x14ac:dyDescent="0.25">
      <c r="A1428">
        <v>1417</v>
      </c>
      <c r="B1428" t="s">
        <v>8977</v>
      </c>
      <c r="C1428" s="1" t="s">
        <v>8951</v>
      </c>
      <c r="D1428" s="1" t="s">
        <v>8951</v>
      </c>
      <c r="E1428" s="2">
        <v>42370</v>
      </c>
      <c r="F1428" s="2">
        <v>42428</v>
      </c>
      <c r="G1428" s="1" t="s">
        <v>12894</v>
      </c>
      <c r="H1428" s="1">
        <f>+Temporalidad[[#This Row],[ID]]</f>
        <v>1417</v>
      </c>
    </row>
    <row r="1429" spans="1:8" hidden="1" x14ac:dyDescent="0.25">
      <c r="A1429">
        <v>1418</v>
      </c>
      <c r="B1429" t="s">
        <v>8978</v>
      </c>
      <c r="C1429" s="1" t="s">
        <v>8951</v>
      </c>
      <c r="D1429" s="1" t="s">
        <v>8951</v>
      </c>
      <c r="E1429" s="2">
        <v>42736</v>
      </c>
      <c r="F1429" s="2">
        <v>42794</v>
      </c>
      <c r="G1429" s="1" t="s">
        <v>12895</v>
      </c>
      <c r="H1429" s="1">
        <f>+Temporalidad[[#This Row],[ID]]</f>
        <v>1418</v>
      </c>
    </row>
    <row r="1430" spans="1:8" hidden="1" x14ac:dyDescent="0.25">
      <c r="A1430">
        <v>1419</v>
      </c>
      <c r="B1430" t="s">
        <v>8979</v>
      </c>
      <c r="C1430" s="1" t="s">
        <v>8951</v>
      </c>
      <c r="D1430" s="1" t="s">
        <v>8951</v>
      </c>
      <c r="E1430" s="2">
        <v>43101</v>
      </c>
      <c r="F1430" s="2">
        <v>43159</v>
      </c>
      <c r="G1430" s="1" t="s">
        <v>12896</v>
      </c>
      <c r="H1430" s="1">
        <f>+Temporalidad[[#This Row],[ID]]</f>
        <v>1419</v>
      </c>
    </row>
    <row r="1431" spans="1:8" hidden="1" x14ac:dyDescent="0.25">
      <c r="A1431">
        <v>1420</v>
      </c>
      <c r="B1431" t="s">
        <v>8980</v>
      </c>
      <c r="C1431" s="1" t="s">
        <v>8951</v>
      </c>
      <c r="D1431" s="1" t="s">
        <v>8951</v>
      </c>
      <c r="E1431" s="2">
        <v>43466</v>
      </c>
      <c r="F1431" s="2">
        <v>43524</v>
      </c>
      <c r="G1431" s="1" t="s">
        <v>12897</v>
      </c>
      <c r="H1431" s="1">
        <f>+Temporalidad[[#This Row],[ID]]</f>
        <v>1420</v>
      </c>
    </row>
    <row r="1432" spans="1:8" hidden="1" x14ac:dyDescent="0.25">
      <c r="A1432">
        <v>1421</v>
      </c>
      <c r="B1432" t="s">
        <v>8981</v>
      </c>
      <c r="C1432" s="1" t="s">
        <v>8951</v>
      </c>
      <c r="D1432" s="1" t="s">
        <v>8951</v>
      </c>
      <c r="E1432" s="2">
        <v>43831</v>
      </c>
      <c r="F1432" s="2">
        <v>43889</v>
      </c>
      <c r="G1432" s="1" t="s">
        <v>12898</v>
      </c>
      <c r="H1432" s="1">
        <f>+Temporalidad[[#This Row],[ID]]</f>
        <v>1421</v>
      </c>
    </row>
    <row r="1433" spans="1:8" hidden="1" x14ac:dyDescent="0.25">
      <c r="A1433">
        <v>1422</v>
      </c>
      <c r="B1433" t="s">
        <v>8982</v>
      </c>
      <c r="C1433" s="1" t="s">
        <v>8951</v>
      </c>
      <c r="D1433" s="1" t="s">
        <v>8951</v>
      </c>
      <c r="E1433" s="2">
        <v>44197</v>
      </c>
      <c r="F1433" s="2">
        <v>44255</v>
      </c>
      <c r="G1433" s="1" t="s">
        <v>12899</v>
      </c>
      <c r="H1433" s="1">
        <f>+Temporalidad[[#This Row],[ID]]</f>
        <v>1422</v>
      </c>
    </row>
    <row r="1434" spans="1:8" hidden="1" x14ac:dyDescent="0.25">
      <c r="A1434">
        <v>1423</v>
      </c>
      <c r="B1434" t="s">
        <v>8983</v>
      </c>
      <c r="C1434" s="1" t="s">
        <v>8951</v>
      </c>
      <c r="D1434" s="1" t="s">
        <v>8951</v>
      </c>
      <c r="E1434" s="2">
        <v>44562</v>
      </c>
      <c r="F1434" s="2">
        <v>44620</v>
      </c>
      <c r="G1434" s="1" t="s">
        <v>12900</v>
      </c>
      <c r="H1434" s="1">
        <f>+Temporalidad[[#This Row],[ID]]</f>
        <v>1423</v>
      </c>
    </row>
    <row r="1435" spans="1:8" hidden="1" x14ac:dyDescent="0.25">
      <c r="A1435">
        <v>1424</v>
      </c>
      <c r="B1435" t="s">
        <v>8984</v>
      </c>
      <c r="C1435" s="1" t="s">
        <v>8951</v>
      </c>
      <c r="D1435" s="1" t="s">
        <v>8951</v>
      </c>
      <c r="E1435" s="2">
        <v>44927</v>
      </c>
      <c r="F1435" s="2">
        <v>44985</v>
      </c>
      <c r="G1435" s="1" t="s">
        <v>12901</v>
      </c>
      <c r="H1435" s="1">
        <f>+Temporalidad[[#This Row],[ID]]</f>
        <v>1424</v>
      </c>
    </row>
    <row r="1436" spans="1:8" hidden="1" x14ac:dyDescent="0.25">
      <c r="A1436">
        <v>1425</v>
      </c>
      <c r="B1436" t="s">
        <v>8985</v>
      </c>
      <c r="C1436" s="1" t="s">
        <v>8951</v>
      </c>
      <c r="D1436" s="1" t="s">
        <v>8951</v>
      </c>
      <c r="E1436" s="2">
        <v>45292</v>
      </c>
      <c r="F1436" s="2">
        <v>45350</v>
      </c>
      <c r="G1436" s="1" t="s">
        <v>12902</v>
      </c>
      <c r="H1436" s="1">
        <f>+Temporalidad[[#This Row],[ID]]</f>
        <v>1425</v>
      </c>
    </row>
    <row r="1437" spans="1:8" hidden="1" x14ac:dyDescent="0.25">
      <c r="A1437">
        <v>1426</v>
      </c>
      <c r="B1437" t="s">
        <v>8986</v>
      </c>
      <c r="C1437" s="1" t="s">
        <v>8951</v>
      </c>
      <c r="D1437" s="1" t="s">
        <v>8951</v>
      </c>
      <c r="E1437" s="2">
        <v>45658</v>
      </c>
      <c r="F1437" s="2">
        <v>45716</v>
      </c>
      <c r="G1437" s="1" t="s">
        <v>12903</v>
      </c>
      <c r="H1437" s="1">
        <f>+Temporalidad[[#This Row],[ID]]</f>
        <v>1426</v>
      </c>
    </row>
    <row r="1438" spans="1:8" hidden="1" x14ac:dyDescent="0.25">
      <c r="A1438">
        <v>1427</v>
      </c>
      <c r="B1438" t="s">
        <v>8987</v>
      </c>
      <c r="C1438" s="1" t="s">
        <v>8951</v>
      </c>
      <c r="D1438" s="1" t="s">
        <v>8951</v>
      </c>
      <c r="E1438" s="2">
        <v>46023</v>
      </c>
      <c r="F1438" s="2">
        <v>46081</v>
      </c>
      <c r="G1438" s="1" t="s">
        <v>12904</v>
      </c>
      <c r="H1438" s="1">
        <f>+Temporalidad[[#This Row],[ID]]</f>
        <v>1427</v>
      </c>
    </row>
    <row r="1439" spans="1:8" hidden="1" x14ac:dyDescent="0.25">
      <c r="A1439">
        <v>1428</v>
      </c>
      <c r="B1439" t="s">
        <v>8988</v>
      </c>
      <c r="C1439" s="1" t="s">
        <v>8951</v>
      </c>
      <c r="D1439" s="1" t="s">
        <v>8951</v>
      </c>
      <c r="E1439" s="2">
        <v>46388</v>
      </c>
      <c r="F1439" s="2">
        <v>46446</v>
      </c>
      <c r="G1439" s="1" t="s">
        <v>12905</v>
      </c>
      <c r="H1439" s="1">
        <f>+Temporalidad[[#This Row],[ID]]</f>
        <v>1428</v>
      </c>
    </row>
    <row r="1440" spans="1:8" hidden="1" x14ac:dyDescent="0.25">
      <c r="A1440">
        <v>1429</v>
      </c>
      <c r="B1440" t="s">
        <v>8989</v>
      </c>
      <c r="C1440" s="1" t="s">
        <v>8951</v>
      </c>
      <c r="D1440" s="1" t="s">
        <v>8951</v>
      </c>
      <c r="E1440" s="2">
        <v>46753</v>
      </c>
      <c r="F1440" s="2">
        <v>46811</v>
      </c>
      <c r="G1440" s="1" t="s">
        <v>12906</v>
      </c>
      <c r="H1440" s="1">
        <f>+Temporalidad[[#This Row],[ID]]</f>
        <v>1429</v>
      </c>
    </row>
    <row r="1441" spans="1:8" hidden="1" x14ac:dyDescent="0.25">
      <c r="A1441">
        <v>1430</v>
      </c>
      <c r="B1441" t="s">
        <v>8990</v>
      </c>
      <c r="C1441" s="1" t="s">
        <v>8951</v>
      </c>
      <c r="D1441" s="1" t="s">
        <v>8951</v>
      </c>
      <c r="E1441" s="2">
        <v>47119</v>
      </c>
      <c r="F1441" s="2">
        <v>47177</v>
      </c>
      <c r="G1441" s="1" t="s">
        <v>12907</v>
      </c>
      <c r="H1441" s="1">
        <f>+Temporalidad[[#This Row],[ID]]</f>
        <v>1430</v>
      </c>
    </row>
    <row r="1442" spans="1:8" hidden="1" x14ac:dyDescent="0.25">
      <c r="A1442">
        <v>1431</v>
      </c>
      <c r="B1442" t="s">
        <v>8991</v>
      </c>
      <c r="C1442" s="1" t="s">
        <v>8951</v>
      </c>
      <c r="D1442" s="1" t="s">
        <v>8951</v>
      </c>
      <c r="E1442" s="2">
        <v>47484</v>
      </c>
      <c r="F1442" s="2">
        <v>47542</v>
      </c>
      <c r="G1442" s="1" t="s">
        <v>12908</v>
      </c>
      <c r="H1442" s="1">
        <f>+Temporalidad[[#This Row],[ID]]</f>
        <v>1431</v>
      </c>
    </row>
    <row r="1443" spans="1:8" hidden="1" x14ac:dyDescent="0.25">
      <c r="A1443">
        <v>1432</v>
      </c>
      <c r="B1443" t="s">
        <v>8992</v>
      </c>
      <c r="C1443" s="1" t="s">
        <v>8951</v>
      </c>
      <c r="D1443" s="1" t="s">
        <v>8951</v>
      </c>
      <c r="E1443" s="2">
        <v>47849</v>
      </c>
      <c r="F1443" s="2">
        <v>47907</v>
      </c>
      <c r="G1443" s="1" t="s">
        <v>12909</v>
      </c>
      <c r="H1443" s="1">
        <f>+Temporalidad[[#This Row],[ID]]</f>
        <v>1432</v>
      </c>
    </row>
    <row r="1444" spans="1:8" hidden="1" x14ac:dyDescent="0.25">
      <c r="A1444">
        <v>1433</v>
      </c>
      <c r="B1444" t="s">
        <v>8993</v>
      </c>
      <c r="C1444" s="1" t="s">
        <v>8951</v>
      </c>
      <c r="D1444" s="1" t="s">
        <v>8951</v>
      </c>
      <c r="E1444" s="2">
        <v>48214</v>
      </c>
      <c r="F1444" s="2">
        <v>48272</v>
      </c>
      <c r="G1444" s="1" t="s">
        <v>12910</v>
      </c>
      <c r="H1444" s="1">
        <f>+Temporalidad[[#This Row],[ID]]</f>
        <v>1433</v>
      </c>
    </row>
    <row r="1445" spans="1:8" hidden="1" x14ac:dyDescent="0.25">
      <c r="A1445">
        <v>1434</v>
      </c>
      <c r="B1445" t="s">
        <v>8994</v>
      </c>
      <c r="C1445" s="1" t="s">
        <v>8951</v>
      </c>
      <c r="D1445" s="1" t="s">
        <v>8951</v>
      </c>
      <c r="E1445" s="2">
        <v>48580</v>
      </c>
      <c r="F1445" s="2">
        <v>48638</v>
      </c>
      <c r="G1445" s="1" t="s">
        <v>12911</v>
      </c>
      <c r="H1445" s="1">
        <f>+Temporalidad[[#This Row],[ID]]</f>
        <v>1434</v>
      </c>
    </row>
    <row r="1446" spans="1:8" hidden="1" x14ac:dyDescent="0.25">
      <c r="A1446">
        <v>1435</v>
      </c>
      <c r="B1446" t="s">
        <v>8995</v>
      </c>
      <c r="C1446" s="1" t="s">
        <v>8951</v>
      </c>
      <c r="D1446" s="1" t="s">
        <v>8951</v>
      </c>
      <c r="E1446" s="2">
        <v>48945</v>
      </c>
      <c r="F1446" s="2">
        <v>49003</v>
      </c>
      <c r="G1446" s="1" t="s">
        <v>12912</v>
      </c>
      <c r="H1446" s="1">
        <f>+Temporalidad[[#This Row],[ID]]</f>
        <v>1435</v>
      </c>
    </row>
    <row r="1447" spans="1:8" hidden="1" x14ac:dyDescent="0.25">
      <c r="A1447">
        <v>1436</v>
      </c>
      <c r="B1447" t="s">
        <v>8996</v>
      </c>
      <c r="C1447" s="1" t="s">
        <v>8951</v>
      </c>
      <c r="D1447" s="1" t="s">
        <v>8951</v>
      </c>
      <c r="E1447" s="2">
        <v>49310</v>
      </c>
      <c r="F1447" s="2">
        <v>49368</v>
      </c>
      <c r="G1447" s="1" t="s">
        <v>12913</v>
      </c>
      <c r="H1447" s="1">
        <f>+Temporalidad[[#This Row],[ID]]</f>
        <v>1436</v>
      </c>
    </row>
    <row r="1448" spans="1:8" hidden="1" x14ac:dyDescent="0.25">
      <c r="A1448">
        <v>1437</v>
      </c>
      <c r="B1448" t="s">
        <v>8997</v>
      </c>
      <c r="C1448" s="1" t="s">
        <v>8951</v>
      </c>
      <c r="D1448" s="1" t="s">
        <v>8951</v>
      </c>
      <c r="E1448" s="2">
        <v>49675</v>
      </c>
      <c r="F1448" s="2">
        <v>49733</v>
      </c>
      <c r="G1448" s="1" t="s">
        <v>12914</v>
      </c>
      <c r="H1448" s="1">
        <f>+Temporalidad[[#This Row],[ID]]</f>
        <v>1437</v>
      </c>
    </row>
    <row r="1449" spans="1:8" hidden="1" x14ac:dyDescent="0.25">
      <c r="A1449">
        <v>1438</v>
      </c>
      <c r="B1449" t="s">
        <v>8998</v>
      </c>
      <c r="C1449" s="1" t="s">
        <v>8951</v>
      </c>
      <c r="D1449" s="1" t="s">
        <v>8951</v>
      </c>
      <c r="E1449" s="2">
        <v>50041</v>
      </c>
      <c r="F1449" s="2">
        <v>50099</v>
      </c>
      <c r="G1449" s="1" t="s">
        <v>12915</v>
      </c>
      <c r="H1449" s="1">
        <f>+Temporalidad[[#This Row],[ID]]</f>
        <v>1438</v>
      </c>
    </row>
    <row r="1450" spans="1:8" hidden="1" x14ac:dyDescent="0.25">
      <c r="A1450">
        <v>1439</v>
      </c>
      <c r="B1450" t="s">
        <v>8999</v>
      </c>
      <c r="C1450" s="1" t="s">
        <v>8951</v>
      </c>
      <c r="D1450" s="1" t="s">
        <v>8951</v>
      </c>
      <c r="E1450" s="2">
        <v>50406</v>
      </c>
      <c r="F1450" s="2">
        <v>50464</v>
      </c>
      <c r="G1450" s="1" t="s">
        <v>12916</v>
      </c>
      <c r="H1450" s="1">
        <f>+Temporalidad[[#This Row],[ID]]</f>
        <v>1439</v>
      </c>
    </row>
    <row r="1451" spans="1:8" hidden="1" x14ac:dyDescent="0.25">
      <c r="A1451">
        <v>1440</v>
      </c>
      <c r="B1451" t="s">
        <v>9000</v>
      </c>
      <c r="C1451" s="1" t="s">
        <v>8951</v>
      </c>
      <c r="D1451" s="1" t="s">
        <v>8951</v>
      </c>
      <c r="E1451" s="2">
        <v>50771</v>
      </c>
      <c r="F1451" s="2">
        <v>50829</v>
      </c>
      <c r="G1451" s="1" t="s">
        <v>12917</v>
      </c>
      <c r="H1451" s="1">
        <f>+Temporalidad[[#This Row],[ID]]</f>
        <v>1440</v>
      </c>
    </row>
    <row r="1452" spans="1:8" hidden="1" x14ac:dyDescent="0.25">
      <c r="A1452">
        <v>1441</v>
      </c>
      <c r="B1452" t="s">
        <v>9001</v>
      </c>
      <c r="C1452" s="1" t="s">
        <v>8951</v>
      </c>
      <c r="D1452" s="1" t="s">
        <v>8951</v>
      </c>
      <c r="E1452" s="2">
        <v>51136</v>
      </c>
      <c r="F1452" s="2">
        <v>51194</v>
      </c>
      <c r="G1452" s="1" t="s">
        <v>12918</v>
      </c>
      <c r="H1452" s="1">
        <f>+Temporalidad[[#This Row],[ID]]</f>
        <v>1441</v>
      </c>
    </row>
    <row r="1453" spans="1:8" hidden="1" x14ac:dyDescent="0.25">
      <c r="A1453">
        <v>1442</v>
      </c>
      <c r="B1453" t="s">
        <v>9002</v>
      </c>
      <c r="C1453" s="1" t="s">
        <v>8951</v>
      </c>
      <c r="D1453" s="1" t="s">
        <v>8951</v>
      </c>
      <c r="E1453" s="2">
        <v>51502</v>
      </c>
      <c r="F1453" s="2">
        <v>51560</v>
      </c>
      <c r="G1453" s="1" t="s">
        <v>12919</v>
      </c>
      <c r="H1453" s="1">
        <f>+Temporalidad[[#This Row],[ID]]</f>
        <v>1442</v>
      </c>
    </row>
    <row r="1454" spans="1:8" hidden="1" x14ac:dyDescent="0.25">
      <c r="A1454">
        <v>1443</v>
      </c>
      <c r="B1454" t="s">
        <v>9003</v>
      </c>
      <c r="C1454" s="1" t="s">
        <v>8951</v>
      </c>
      <c r="D1454" s="1" t="s">
        <v>8951</v>
      </c>
      <c r="E1454" s="2">
        <v>51867</v>
      </c>
      <c r="F1454" s="2">
        <v>51925</v>
      </c>
      <c r="G1454" s="1" t="s">
        <v>12920</v>
      </c>
      <c r="H1454" s="1">
        <f>+Temporalidad[[#This Row],[ID]]</f>
        <v>1443</v>
      </c>
    </row>
    <row r="1455" spans="1:8" hidden="1" x14ac:dyDescent="0.25">
      <c r="A1455">
        <v>1444</v>
      </c>
      <c r="B1455" t="s">
        <v>9004</v>
      </c>
      <c r="C1455" s="1" t="s">
        <v>8951</v>
      </c>
      <c r="D1455" s="1" t="s">
        <v>8951</v>
      </c>
      <c r="E1455" s="2">
        <v>52232</v>
      </c>
      <c r="F1455" s="2">
        <v>52290</v>
      </c>
      <c r="G1455" s="1" t="s">
        <v>12921</v>
      </c>
      <c r="H1455" s="1">
        <f>+Temporalidad[[#This Row],[ID]]</f>
        <v>1444</v>
      </c>
    </row>
    <row r="1456" spans="1:8" hidden="1" x14ac:dyDescent="0.25">
      <c r="A1456">
        <v>1445</v>
      </c>
      <c r="B1456" t="s">
        <v>9005</v>
      </c>
      <c r="C1456" s="1" t="s">
        <v>8951</v>
      </c>
      <c r="D1456" s="1" t="s">
        <v>8951</v>
      </c>
      <c r="E1456" s="2">
        <v>52597</v>
      </c>
      <c r="F1456" s="2">
        <v>52655</v>
      </c>
      <c r="G1456" s="1" t="s">
        <v>12922</v>
      </c>
      <c r="H1456" s="1">
        <f>+Temporalidad[[#This Row],[ID]]</f>
        <v>1445</v>
      </c>
    </row>
    <row r="1457" spans="1:8" hidden="1" x14ac:dyDescent="0.25">
      <c r="A1457">
        <v>1446</v>
      </c>
      <c r="B1457" t="s">
        <v>9006</v>
      </c>
      <c r="C1457" s="1" t="s">
        <v>8951</v>
      </c>
      <c r="D1457" s="1" t="s">
        <v>8951</v>
      </c>
      <c r="E1457" s="2">
        <v>52963</v>
      </c>
      <c r="F1457" s="2">
        <v>53021</v>
      </c>
      <c r="G1457" s="1" t="s">
        <v>12923</v>
      </c>
      <c r="H1457" s="1">
        <f>+Temporalidad[[#This Row],[ID]]</f>
        <v>1446</v>
      </c>
    </row>
    <row r="1458" spans="1:8" hidden="1" x14ac:dyDescent="0.25">
      <c r="A1458">
        <v>1447</v>
      </c>
      <c r="B1458" t="s">
        <v>9007</v>
      </c>
      <c r="C1458" s="1" t="s">
        <v>8951</v>
      </c>
      <c r="D1458" s="1" t="s">
        <v>8951</v>
      </c>
      <c r="E1458" s="2">
        <v>53328</v>
      </c>
      <c r="F1458" s="2">
        <v>53386</v>
      </c>
      <c r="G1458" s="1" t="s">
        <v>12924</v>
      </c>
      <c r="H1458" s="1">
        <f>+Temporalidad[[#This Row],[ID]]</f>
        <v>1447</v>
      </c>
    </row>
    <row r="1459" spans="1:8" hidden="1" x14ac:dyDescent="0.25">
      <c r="A1459">
        <v>1448</v>
      </c>
      <c r="B1459" t="s">
        <v>9008</v>
      </c>
      <c r="C1459" s="1" t="s">
        <v>8951</v>
      </c>
      <c r="D1459" s="1" t="s">
        <v>8951</v>
      </c>
      <c r="E1459" s="2">
        <v>53693</v>
      </c>
      <c r="F1459" s="2">
        <v>53751</v>
      </c>
      <c r="G1459" s="1" t="s">
        <v>12925</v>
      </c>
      <c r="H1459" s="1">
        <f>+Temporalidad[[#This Row],[ID]]</f>
        <v>1448</v>
      </c>
    </row>
    <row r="1460" spans="1:8" hidden="1" x14ac:dyDescent="0.25">
      <c r="A1460">
        <v>1449</v>
      </c>
      <c r="B1460" t="s">
        <v>9009</v>
      </c>
      <c r="C1460" s="1" t="s">
        <v>8951</v>
      </c>
      <c r="D1460" s="1" t="s">
        <v>8951</v>
      </c>
      <c r="E1460" s="2">
        <v>54058</v>
      </c>
      <c r="F1460" s="2">
        <v>54116</v>
      </c>
      <c r="G1460" s="1" t="s">
        <v>12926</v>
      </c>
      <c r="H1460" s="1">
        <f>+Temporalidad[[#This Row],[ID]]</f>
        <v>1449</v>
      </c>
    </row>
    <row r="1461" spans="1:8" hidden="1" x14ac:dyDescent="0.25">
      <c r="A1461">
        <v>1450</v>
      </c>
      <c r="B1461" t="s">
        <v>9010</v>
      </c>
      <c r="C1461" s="1" t="s">
        <v>8951</v>
      </c>
      <c r="D1461" s="1" t="s">
        <v>8951</v>
      </c>
      <c r="E1461" s="2">
        <v>54424</v>
      </c>
      <c r="F1461" s="2">
        <v>54482</v>
      </c>
      <c r="G1461" s="1" t="s">
        <v>12927</v>
      </c>
      <c r="H1461" s="1">
        <f>+Temporalidad[[#This Row],[ID]]</f>
        <v>1450</v>
      </c>
    </row>
    <row r="1462" spans="1:8" hidden="1" x14ac:dyDescent="0.25">
      <c r="A1462">
        <v>1451</v>
      </c>
      <c r="B1462" t="s">
        <v>9011</v>
      </c>
      <c r="C1462" s="1" t="s">
        <v>8951</v>
      </c>
      <c r="D1462" s="1" t="s">
        <v>8951</v>
      </c>
      <c r="E1462" s="2">
        <v>54789</v>
      </c>
      <c r="F1462" s="2">
        <v>54847</v>
      </c>
      <c r="G1462" s="1" t="s">
        <v>12928</v>
      </c>
      <c r="H1462" s="1">
        <f>+Temporalidad[[#This Row],[ID]]</f>
        <v>1451</v>
      </c>
    </row>
    <row r="1463" spans="1:8" hidden="1" x14ac:dyDescent="0.25">
      <c r="A1463">
        <v>1452</v>
      </c>
      <c r="B1463" t="s">
        <v>9012</v>
      </c>
      <c r="C1463" s="1" t="s">
        <v>8951</v>
      </c>
      <c r="D1463" s="1" t="s">
        <v>8951</v>
      </c>
      <c r="E1463" s="2">
        <v>32933</v>
      </c>
      <c r="F1463" s="2">
        <v>32993</v>
      </c>
      <c r="G1463" s="1" t="s">
        <v>12929</v>
      </c>
      <c r="H1463" s="1">
        <f>+Temporalidad[[#This Row],[ID]]</f>
        <v>1452</v>
      </c>
    </row>
    <row r="1464" spans="1:8" hidden="1" x14ac:dyDescent="0.25">
      <c r="A1464">
        <v>1453</v>
      </c>
      <c r="B1464" t="s">
        <v>9013</v>
      </c>
      <c r="C1464" s="1" t="s">
        <v>8951</v>
      </c>
      <c r="D1464" s="1" t="s">
        <v>8951</v>
      </c>
      <c r="E1464" s="2">
        <v>33298</v>
      </c>
      <c r="F1464" s="2">
        <v>33358</v>
      </c>
      <c r="G1464" s="1" t="s">
        <v>12930</v>
      </c>
      <c r="H1464" s="1">
        <f>+Temporalidad[[#This Row],[ID]]</f>
        <v>1453</v>
      </c>
    </row>
    <row r="1465" spans="1:8" hidden="1" x14ac:dyDescent="0.25">
      <c r="A1465">
        <v>1454</v>
      </c>
      <c r="B1465" t="s">
        <v>9014</v>
      </c>
      <c r="C1465" s="1" t="s">
        <v>8951</v>
      </c>
      <c r="D1465" s="1" t="s">
        <v>8951</v>
      </c>
      <c r="E1465" s="2">
        <v>33664</v>
      </c>
      <c r="F1465" s="2">
        <v>33724</v>
      </c>
      <c r="G1465" s="1" t="s">
        <v>12931</v>
      </c>
      <c r="H1465" s="1">
        <f>+Temporalidad[[#This Row],[ID]]</f>
        <v>1454</v>
      </c>
    </row>
    <row r="1466" spans="1:8" hidden="1" x14ac:dyDescent="0.25">
      <c r="A1466">
        <v>1455</v>
      </c>
      <c r="B1466" t="s">
        <v>9015</v>
      </c>
      <c r="C1466" s="1" t="s">
        <v>8951</v>
      </c>
      <c r="D1466" s="1" t="s">
        <v>8951</v>
      </c>
      <c r="E1466" s="2">
        <v>34029</v>
      </c>
      <c r="F1466" s="2">
        <v>34089</v>
      </c>
      <c r="G1466" s="1" t="s">
        <v>12932</v>
      </c>
      <c r="H1466" s="1">
        <f>+Temporalidad[[#This Row],[ID]]</f>
        <v>1455</v>
      </c>
    </row>
    <row r="1467" spans="1:8" hidden="1" x14ac:dyDescent="0.25">
      <c r="A1467">
        <v>1456</v>
      </c>
      <c r="B1467" t="s">
        <v>9016</v>
      </c>
      <c r="C1467" s="1" t="s">
        <v>8951</v>
      </c>
      <c r="D1467" s="1" t="s">
        <v>8951</v>
      </c>
      <c r="E1467" s="2">
        <v>34394</v>
      </c>
      <c r="F1467" s="2">
        <v>34454</v>
      </c>
      <c r="G1467" s="1" t="s">
        <v>12933</v>
      </c>
      <c r="H1467" s="1">
        <f>+Temporalidad[[#This Row],[ID]]</f>
        <v>1456</v>
      </c>
    </row>
    <row r="1468" spans="1:8" hidden="1" x14ac:dyDescent="0.25">
      <c r="A1468">
        <v>1457</v>
      </c>
      <c r="B1468" t="s">
        <v>9017</v>
      </c>
      <c r="C1468" s="1" t="s">
        <v>8951</v>
      </c>
      <c r="D1468" s="1" t="s">
        <v>8951</v>
      </c>
      <c r="E1468" s="2">
        <v>34759</v>
      </c>
      <c r="F1468" s="2">
        <v>34819</v>
      </c>
      <c r="G1468" s="1" t="s">
        <v>12934</v>
      </c>
      <c r="H1468" s="1">
        <f>+Temporalidad[[#This Row],[ID]]</f>
        <v>1457</v>
      </c>
    </row>
    <row r="1469" spans="1:8" hidden="1" x14ac:dyDescent="0.25">
      <c r="A1469">
        <v>1458</v>
      </c>
      <c r="B1469" t="s">
        <v>9018</v>
      </c>
      <c r="C1469" s="1" t="s">
        <v>8951</v>
      </c>
      <c r="D1469" s="1" t="s">
        <v>8951</v>
      </c>
      <c r="E1469" s="2">
        <v>35125</v>
      </c>
      <c r="F1469" s="2">
        <v>35185</v>
      </c>
      <c r="G1469" s="1" t="s">
        <v>12935</v>
      </c>
      <c r="H1469" s="1">
        <f>+Temporalidad[[#This Row],[ID]]</f>
        <v>1458</v>
      </c>
    </row>
    <row r="1470" spans="1:8" hidden="1" x14ac:dyDescent="0.25">
      <c r="A1470">
        <v>1459</v>
      </c>
      <c r="B1470" t="s">
        <v>9019</v>
      </c>
      <c r="C1470" s="1" t="s">
        <v>8951</v>
      </c>
      <c r="D1470" s="1" t="s">
        <v>8951</v>
      </c>
      <c r="E1470" s="2">
        <v>35490</v>
      </c>
      <c r="F1470" s="2">
        <v>35550</v>
      </c>
      <c r="G1470" s="1" t="s">
        <v>12936</v>
      </c>
      <c r="H1470" s="1">
        <f>+Temporalidad[[#This Row],[ID]]</f>
        <v>1459</v>
      </c>
    </row>
    <row r="1471" spans="1:8" hidden="1" x14ac:dyDescent="0.25">
      <c r="A1471">
        <v>1460</v>
      </c>
      <c r="B1471" t="s">
        <v>9020</v>
      </c>
      <c r="C1471" s="1" t="s">
        <v>8951</v>
      </c>
      <c r="D1471" s="1" t="s">
        <v>8951</v>
      </c>
      <c r="E1471" s="2">
        <v>35855</v>
      </c>
      <c r="F1471" s="2">
        <v>35915</v>
      </c>
      <c r="G1471" s="1" t="s">
        <v>12937</v>
      </c>
      <c r="H1471" s="1">
        <f>+Temporalidad[[#This Row],[ID]]</f>
        <v>1460</v>
      </c>
    </row>
    <row r="1472" spans="1:8" hidden="1" x14ac:dyDescent="0.25">
      <c r="A1472">
        <v>1461</v>
      </c>
      <c r="B1472" t="s">
        <v>9021</v>
      </c>
      <c r="C1472" s="1" t="s">
        <v>8951</v>
      </c>
      <c r="D1472" s="1" t="s">
        <v>8951</v>
      </c>
      <c r="E1472" s="2">
        <v>36220</v>
      </c>
      <c r="F1472" s="2">
        <v>36280</v>
      </c>
      <c r="G1472" s="1" t="s">
        <v>12938</v>
      </c>
      <c r="H1472" s="1">
        <f>+Temporalidad[[#This Row],[ID]]</f>
        <v>1461</v>
      </c>
    </row>
    <row r="1473" spans="1:8" hidden="1" x14ac:dyDescent="0.25">
      <c r="A1473">
        <v>1462</v>
      </c>
      <c r="B1473" t="s">
        <v>9022</v>
      </c>
      <c r="C1473" s="1" t="s">
        <v>8951</v>
      </c>
      <c r="D1473" s="1" t="s">
        <v>8951</v>
      </c>
      <c r="E1473" s="2">
        <v>36586</v>
      </c>
      <c r="F1473" s="2">
        <v>36646</v>
      </c>
      <c r="G1473" s="1" t="s">
        <v>12939</v>
      </c>
      <c r="H1473" s="1">
        <f>+Temporalidad[[#This Row],[ID]]</f>
        <v>1462</v>
      </c>
    </row>
    <row r="1474" spans="1:8" hidden="1" x14ac:dyDescent="0.25">
      <c r="A1474">
        <v>1463</v>
      </c>
      <c r="B1474" t="s">
        <v>9023</v>
      </c>
      <c r="C1474" s="1" t="s">
        <v>8951</v>
      </c>
      <c r="D1474" s="1" t="s">
        <v>8951</v>
      </c>
      <c r="E1474" s="2">
        <v>36951</v>
      </c>
      <c r="F1474" s="2">
        <v>37011</v>
      </c>
      <c r="G1474" s="1" t="s">
        <v>12940</v>
      </c>
      <c r="H1474" s="1">
        <f>+Temporalidad[[#This Row],[ID]]</f>
        <v>1463</v>
      </c>
    </row>
    <row r="1475" spans="1:8" hidden="1" x14ac:dyDescent="0.25">
      <c r="A1475">
        <v>1464</v>
      </c>
      <c r="B1475" t="s">
        <v>9024</v>
      </c>
      <c r="C1475" s="1" t="s">
        <v>8951</v>
      </c>
      <c r="D1475" s="1" t="s">
        <v>8951</v>
      </c>
      <c r="E1475" s="2">
        <v>37316</v>
      </c>
      <c r="F1475" s="2">
        <v>37376</v>
      </c>
      <c r="G1475" s="1" t="s">
        <v>12941</v>
      </c>
      <c r="H1475" s="1">
        <f>+Temporalidad[[#This Row],[ID]]</f>
        <v>1464</v>
      </c>
    </row>
    <row r="1476" spans="1:8" hidden="1" x14ac:dyDescent="0.25">
      <c r="A1476">
        <v>1465</v>
      </c>
      <c r="B1476" t="s">
        <v>9025</v>
      </c>
      <c r="C1476" s="1" t="s">
        <v>8951</v>
      </c>
      <c r="D1476" s="1" t="s">
        <v>8951</v>
      </c>
      <c r="E1476" s="2">
        <v>37681</v>
      </c>
      <c r="F1476" s="2">
        <v>37741</v>
      </c>
      <c r="G1476" s="1" t="s">
        <v>12942</v>
      </c>
      <c r="H1476" s="1">
        <f>+Temporalidad[[#This Row],[ID]]</f>
        <v>1465</v>
      </c>
    </row>
    <row r="1477" spans="1:8" hidden="1" x14ac:dyDescent="0.25">
      <c r="A1477">
        <v>1466</v>
      </c>
      <c r="B1477" t="s">
        <v>9026</v>
      </c>
      <c r="C1477" s="1" t="s">
        <v>8951</v>
      </c>
      <c r="D1477" s="1" t="s">
        <v>8951</v>
      </c>
      <c r="E1477" s="2">
        <v>38047</v>
      </c>
      <c r="F1477" s="2">
        <v>38107</v>
      </c>
      <c r="G1477" s="1" t="s">
        <v>12943</v>
      </c>
      <c r="H1477" s="1">
        <f>+Temporalidad[[#This Row],[ID]]</f>
        <v>1466</v>
      </c>
    </row>
    <row r="1478" spans="1:8" hidden="1" x14ac:dyDescent="0.25">
      <c r="A1478">
        <v>1467</v>
      </c>
      <c r="B1478" t="s">
        <v>9027</v>
      </c>
      <c r="C1478" s="1" t="s">
        <v>8951</v>
      </c>
      <c r="D1478" s="1" t="s">
        <v>8951</v>
      </c>
      <c r="E1478" s="2">
        <v>38412</v>
      </c>
      <c r="F1478" s="2">
        <v>38472</v>
      </c>
      <c r="G1478" s="1" t="s">
        <v>12944</v>
      </c>
      <c r="H1478" s="1">
        <f>+Temporalidad[[#This Row],[ID]]</f>
        <v>1467</v>
      </c>
    </row>
    <row r="1479" spans="1:8" hidden="1" x14ac:dyDescent="0.25">
      <c r="A1479">
        <v>1468</v>
      </c>
      <c r="B1479" t="s">
        <v>9028</v>
      </c>
      <c r="C1479" s="1" t="s">
        <v>8951</v>
      </c>
      <c r="D1479" s="1" t="s">
        <v>8951</v>
      </c>
      <c r="E1479" s="2">
        <v>38777</v>
      </c>
      <c r="F1479" s="2">
        <v>38837</v>
      </c>
      <c r="G1479" s="1" t="s">
        <v>12945</v>
      </c>
      <c r="H1479" s="1">
        <f>+Temporalidad[[#This Row],[ID]]</f>
        <v>1468</v>
      </c>
    </row>
    <row r="1480" spans="1:8" hidden="1" x14ac:dyDescent="0.25">
      <c r="A1480">
        <v>1469</v>
      </c>
      <c r="B1480" t="s">
        <v>9029</v>
      </c>
      <c r="C1480" s="1" t="s">
        <v>8951</v>
      </c>
      <c r="D1480" s="1" t="s">
        <v>8951</v>
      </c>
      <c r="E1480" s="2">
        <v>39142</v>
      </c>
      <c r="F1480" s="2">
        <v>39202</v>
      </c>
      <c r="G1480" s="1" t="s">
        <v>12946</v>
      </c>
      <c r="H1480" s="1">
        <f>+Temporalidad[[#This Row],[ID]]</f>
        <v>1469</v>
      </c>
    </row>
    <row r="1481" spans="1:8" hidden="1" x14ac:dyDescent="0.25">
      <c r="A1481">
        <v>1470</v>
      </c>
      <c r="B1481" t="s">
        <v>9030</v>
      </c>
      <c r="C1481" s="1" t="s">
        <v>8951</v>
      </c>
      <c r="D1481" s="1" t="s">
        <v>8951</v>
      </c>
      <c r="E1481" s="2">
        <v>39508</v>
      </c>
      <c r="F1481" s="2">
        <v>39568</v>
      </c>
      <c r="G1481" s="1" t="s">
        <v>12947</v>
      </c>
      <c r="H1481" s="1">
        <f>+Temporalidad[[#This Row],[ID]]</f>
        <v>1470</v>
      </c>
    </row>
    <row r="1482" spans="1:8" hidden="1" x14ac:dyDescent="0.25">
      <c r="A1482">
        <v>1471</v>
      </c>
      <c r="B1482" t="s">
        <v>9031</v>
      </c>
      <c r="C1482" s="1" t="s">
        <v>8951</v>
      </c>
      <c r="D1482" s="1" t="s">
        <v>8951</v>
      </c>
      <c r="E1482" s="2">
        <v>39873</v>
      </c>
      <c r="F1482" s="2">
        <v>39933</v>
      </c>
      <c r="G1482" s="1" t="s">
        <v>12948</v>
      </c>
      <c r="H1482" s="1">
        <f>+Temporalidad[[#This Row],[ID]]</f>
        <v>1471</v>
      </c>
    </row>
    <row r="1483" spans="1:8" hidden="1" x14ac:dyDescent="0.25">
      <c r="A1483">
        <v>1472</v>
      </c>
      <c r="B1483" t="s">
        <v>9032</v>
      </c>
      <c r="C1483" s="1" t="s">
        <v>8951</v>
      </c>
      <c r="D1483" s="1" t="s">
        <v>8951</v>
      </c>
      <c r="E1483" s="2">
        <v>40238</v>
      </c>
      <c r="F1483" s="2">
        <v>40298</v>
      </c>
      <c r="G1483" s="1" t="s">
        <v>12949</v>
      </c>
      <c r="H1483" s="1">
        <f>+Temporalidad[[#This Row],[ID]]</f>
        <v>1472</v>
      </c>
    </row>
    <row r="1484" spans="1:8" hidden="1" x14ac:dyDescent="0.25">
      <c r="A1484">
        <v>1473</v>
      </c>
      <c r="B1484" t="s">
        <v>9033</v>
      </c>
      <c r="C1484" s="1" t="s">
        <v>8951</v>
      </c>
      <c r="D1484" s="1" t="s">
        <v>8951</v>
      </c>
      <c r="E1484" s="2">
        <v>40603</v>
      </c>
      <c r="F1484" s="2">
        <v>40663</v>
      </c>
      <c r="G1484" s="1" t="s">
        <v>12950</v>
      </c>
      <c r="H1484" s="1">
        <f>+Temporalidad[[#This Row],[ID]]</f>
        <v>1473</v>
      </c>
    </row>
    <row r="1485" spans="1:8" hidden="1" x14ac:dyDescent="0.25">
      <c r="A1485">
        <v>1474</v>
      </c>
      <c r="B1485" t="s">
        <v>9034</v>
      </c>
      <c r="C1485" s="1" t="s">
        <v>8951</v>
      </c>
      <c r="D1485" s="1" t="s">
        <v>8951</v>
      </c>
      <c r="E1485" s="2">
        <v>40969</v>
      </c>
      <c r="F1485" s="2">
        <v>41029</v>
      </c>
      <c r="G1485" s="1" t="s">
        <v>12951</v>
      </c>
      <c r="H1485" s="1">
        <f>+Temporalidad[[#This Row],[ID]]</f>
        <v>1474</v>
      </c>
    </row>
    <row r="1486" spans="1:8" hidden="1" x14ac:dyDescent="0.25">
      <c r="A1486">
        <v>1475</v>
      </c>
      <c r="B1486" t="s">
        <v>9035</v>
      </c>
      <c r="C1486" s="1" t="s">
        <v>8951</v>
      </c>
      <c r="D1486" s="1" t="s">
        <v>8951</v>
      </c>
      <c r="E1486" s="2">
        <v>41334</v>
      </c>
      <c r="F1486" s="2">
        <v>41394</v>
      </c>
      <c r="G1486" s="1" t="s">
        <v>12952</v>
      </c>
      <c r="H1486" s="1">
        <f>+Temporalidad[[#This Row],[ID]]</f>
        <v>1475</v>
      </c>
    </row>
    <row r="1487" spans="1:8" hidden="1" x14ac:dyDescent="0.25">
      <c r="A1487">
        <v>1476</v>
      </c>
      <c r="B1487" t="s">
        <v>9036</v>
      </c>
      <c r="C1487" s="1" t="s">
        <v>8951</v>
      </c>
      <c r="D1487" s="1" t="s">
        <v>8951</v>
      </c>
      <c r="E1487" s="2">
        <v>41699</v>
      </c>
      <c r="F1487" s="2">
        <v>41759</v>
      </c>
      <c r="G1487" s="1" t="s">
        <v>12953</v>
      </c>
      <c r="H1487" s="1">
        <f>+Temporalidad[[#This Row],[ID]]</f>
        <v>1476</v>
      </c>
    </row>
    <row r="1488" spans="1:8" hidden="1" x14ac:dyDescent="0.25">
      <c r="A1488">
        <v>1477</v>
      </c>
      <c r="B1488" t="s">
        <v>9037</v>
      </c>
      <c r="C1488" s="1" t="s">
        <v>8951</v>
      </c>
      <c r="D1488" s="1" t="s">
        <v>8951</v>
      </c>
      <c r="E1488" s="2">
        <v>42064</v>
      </c>
      <c r="F1488" s="2">
        <v>42124</v>
      </c>
      <c r="G1488" s="1" t="s">
        <v>12954</v>
      </c>
      <c r="H1488" s="1">
        <f>+Temporalidad[[#This Row],[ID]]</f>
        <v>1477</v>
      </c>
    </row>
    <row r="1489" spans="1:8" hidden="1" x14ac:dyDescent="0.25">
      <c r="A1489">
        <v>1478</v>
      </c>
      <c r="B1489" t="s">
        <v>9038</v>
      </c>
      <c r="C1489" s="1" t="s">
        <v>8951</v>
      </c>
      <c r="D1489" s="1" t="s">
        <v>8951</v>
      </c>
      <c r="E1489" s="2">
        <v>42430</v>
      </c>
      <c r="F1489" s="2">
        <v>42490</v>
      </c>
      <c r="G1489" s="1" t="s">
        <v>12955</v>
      </c>
      <c r="H1489" s="1">
        <f>+Temporalidad[[#This Row],[ID]]</f>
        <v>1478</v>
      </c>
    </row>
    <row r="1490" spans="1:8" hidden="1" x14ac:dyDescent="0.25">
      <c r="A1490">
        <v>1479</v>
      </c>
      <c r="B1490" t="s">
        <v>9039</v>
      </c>
      <c r="C1490" s="1" t="s">
        <v>8951</v>
      </c>
      <c r="D1490" s="1" t="s">
        <v>8951</v>
      </c>
      <c r="E1490" s="2">
        <v>42795</v>
      </c>
      <c r="F1490" s="2">
        <v>42855</v>
      </c>
      <c r="G1490" s="1" t="s">
        <v>12956</v>
      </c>
      <c r="H1490" s="1">
        <f>+Temporalidad[[#This Row],[ID]]</f>
        <v>1479</v>
      </c>
    </row>
    <row r="1491" spans="1:8" hidden="1" x14ac:dyDescent="0.25">
      <c r="A1491">
        <v>1480</v>
      </c>
      <c r="B1491" t="s">
        <v>9040</v>
      </c>
      <c r="C1491" s="1" t="s">
        <v>8951</v>
      </c>
      <c r="D1491" s="1" t="s">
        <v>8951</v>
      </c>
      <c r="E1491" s="2">
        <v>43160</v>
      </c>
      <c r="F1491" s="2">
        <v>43220</v>
      </c>
      <c r="G1491" s="1" t="s">
        <v>12957</v>
      </c>
      <c r="H1491" s="1">
        <f>+Temporalidad[[#This Row],[ID]]</f>
        <v>1480</v>
      </c>
    </row>
    <row r="1492" spans="1:8" hidden="1" x14ac:dyDescent="0.25">
      <c r="A1492">
        <v>1481</v>
      </c>
      <c r="B1492" t="s">
        <v>9041</v>
      </c>
      <c r="C1492" s="1" t="s">
        <v>8951</v>
      </c>
      <c r="D1492" s="1" t="s">
        <v>8951</v>
      </c>
      <c r="E1492" s="2">
        <v>43525</v>
      </c>
      <c r="F1492" s="2">
        <v>43585</v>
      </c>
      <c r="G1492" s="1" t="s">
        <v>12958</v>
      </c>
      <c r="H1492" s="1">
        <f>+Temporalidad[[#This Row],[ID]]</f>
        <v>1481</v>
      </c>
    </row>
    <row r="1493" spans="1:8" hidden="1" x14ac:dyDescent="0.25">
      <c r="A1493">
        <v>1482</v>
      </c>
      <c r="B1493" t="s">
        <v>9042</v>
      </c>
      <c r="C1493" s="1" t="s">
        <v>8951</v>
      </c>
      <c r="D1493" s="1" t="s">
        <v>8951</v>
      </c>
      <c r="E1493" s="2">
        <v>43891</v>
      </c>
      <c r="F1493" s="2">
        <v>43951</v>
      </c>
      <c r="G1493" s="1" t="s">
        <v>12959</v>
      </c>
      <c r="H1493" s="1">
        <f>+Temporalidad[[#This Row],[ID]]</f>
        <v>1482</v>
      </c>
    </row>
    <row r="1494" spans="1:8" hidden="1" x14ac:dyDescent="0.25">
      <c r="A1494">
        <v>1483</v>
      </c>
      <c r="B1494" t="s">
        <v>9043</v>
      </c>
      <c r="C1494" s="1" t="s">
        <v>8951</v>
      </c>
      <c r="D1494" s="1" t="s">
        <v>8951</v>
      </c>
      <c r="E1494" s="2">
        <v>44256</v>
      </c>
      <c r="F1494" s="2">
        <v>44316</v>
      </c>
      <c r="G1494" s="1" t="s">
        <v>12960</v>
      </c>
      <c r="H1494" s="1">
        <f>+Temporalidad[[#This Row],[ID]]</f>
        <v>1483</v>
      </c>
    </row>
    <row r="1495" spans="1:8" hidden="1" x14ac:dyDescent="0.25">
      <c r="A1495">
        <v>1484</v>
      </c>
      <c r="B1495" t="s">
        <v>9044</v>
      </c>
      <c r="C1495" s="1" t="s">
        <v>8951</v>
      </c>
      <c r="D1495" s="1" t="s">
        <v>8951</v>
      </c>
      <c r="E1495" s="2">
        <v>44621</v>
      </c>
      <c r="F1495" s="2">
        <v>44681</v>
      </c>
      <c r="G1495" s="1" t="s">
        <v>12961</v>
      </c>
      <c r="H1495" s="1">
        <f>+Temporalidad[[#This Row],[ID]]</f>
        <v>1484</v>
      </c>
    </row>
    <row r="1496" spans="1:8" hidden="1" x14ac:dyDescent="0.25">
      <c r="A1496">
        <v>1485</v>
      </c>
      <c r="B1496" t="s">
        <v>9045</v>
      </c>
      <c r="C1496" s="1" t="s">
        <v>8951</v>
      </c>
      <c r="D1496" s="1" t="s">
        <v>8951</v>
      </c>
      <c r="E1496" s="2">
        <v>44986</v>
      </c>
      <c r="F1496" s="2">
        <v>45046</v>
      </c>
      <c r="G1496" s="1" t="s">
        <v>12962</v>
      </c>
      <c r="H1496" s="1">
        <f>+Temporalidad[[#This Row],[ID]]</f>
        <v>1485</v>
      </c>
    </row>
    <row r="1497" spans="1:8" hidden="1" x14ac:dyDescent="0.25">
      <c r="A1497">
        <v>1486</v>
      </c>
      <c r="B1497" t="s">
        <v>9046</v>
      </c>
      <c r="C1497" s="1" t="s">
        <v>8951</v>
      </c>
      <c r="D1497" s="1" t="s">
        <v>8951</v>
      </c>
      <c r="E1497" s="2">
        <v>45352</v>
      </c>
      <c r="F1497" s="2">
        <v>45412</v>
      </c>
      <c r="G1497" s="1" t="s">
        <v>12963</v>
      </c>
      <c r="H1497" s="1">
        <f>+Temporalidad[[#This Row],[ID]]</f>
        <v>1486</v>
      </c>
    </row>
    <row r="1498" spans="1:8" hidden="1" x14ac:dyDescent="0.25">
      <c r="A1498">
        <v>1487</v>
      </c>
      <c r="B1498" t="s">
        <v>9047</v>
      </c>
      <c r="C1498" s="1" t="s">
        <v>8951</v>
      </c>
      <c r="D1498" s="1" t="s">
        <v>8951</v>
      </c>
      <c r="E1498" s="2">
        <v>45717</v>
      </c>
      <c r="F1498" s="2">
        <v>45777</v>
      </c>
      <c r="G1498" s="1" t="s">
        <v>12964</v>
      </c>
      <c r="H1498" s="1">
        <f>+Temporalidad[[#This Row],[ID]]</f>
        <v>1487</v>
      </c>
    </row>
    <row r="1499" spans="1:8" hidden="1" x14ac:dyDescent="0.25">
      <c r="A1499">
        <v>1488</v>
      </c>
      <c r="B1499" t="s">
        <v>9048</v>
      </c>
      <c r="C1499" s="1" t="s">
        <v>8951</v>
      </c>
      <c r="D1499" s="1" t="s">
        <v>8951</v>
      </c>
      <c r="E1499" s="2">
        <v>46082</v>
      </c>
      <c r="F1499" s="2">
        <v>46142</v>
      </c>
      <c r="G1499" s="1" t="s">
        <v>12965</v>
      </c>
      <c r="H1499" s="1">
        <f>+Temporalidad[[#This Row],[ID]]</f>
        <v>1488</v>
      </c>
    </row>
    <row r="1500" spans="1:8" hidden="1" x14ac:dyDescent="0.25">
      <c r="A1500">
        <v>1489</v>
      </c>
      <c r="B1500" t="s">
        <v>9049</v>
      </c>
      <c r="C1500" s="1" t="s">
        <v>8951</v>
      </c>
      <c r="D1500" s="1" t="s">
        <v>8951</v>
      </c>
      <c r="E1500" s="2">
        <v>46447</v>
      </c>
      <c r="F1500" s="2">
        <v>46507</v>
      </c>
      <c r="G1500" s="1" t="s">
        <v>12966</v>
      </c>
      <c r="H1500" s="1">
        <f>+Temporalidad[[#This Row],[ID]]</f>
        <v>1489</v>
      </c>
    </row>
    <row r="1501" spans="1:8" hidden="1" x14ac:dyDescent="0.25">
      <c r="A1501">
        <v>1490</v>
      </c>
      <c r="B1501" t="s">
        <v>9050</v>
      </c>
      <c r="C1501" s="1" t="s">
        <v>8951</v>
      </c>
      <c r="D1501" s="1" t="s">
        <v>8951</v>
      </c>
      <c r="E1501" s="2">
        <v>46813</v>
      </c>
      <c r="F1501" s="2">
        <v>46873</v>
      </c>
      <c r="G1501" s="1" t="s">
        <v>12967</v>
      </c>
      <c r="H1501" s="1">
        <f>+Temporalidad[[#This Row],[ID]]</f>
        <v>1490</v>
      </c>
    </row>
    <row r="1502" spans="1:8" hidden="1" x14ac:dyDescent="0.25">
      <c r="A1502">
        <v>1491</v>
      </c>
      <c r="B1502" t="s">
        <v>9051</v>
      </c>
      <c r="C1502" s="1" t="s">
        <v>8951</v>
      </c>
      <c r="D1502" s="1" t="s">
        <v>8951</v>
      </c>
      <c r="E1502" s="2">
        <v>47178</v>
      </c>
      <c r="F1502" s="2">
        <v>47238</v>
      </c>
      <c r="G1502" s="1" t="s">
        <v>12968</v>
      </c>
      <c r="H1502" s="1">
        <f>+Temporalidad[[#This Row],[ID]]</f>
        <v>1491</v>
      </c>
    </row>
    <row r="1503" spans="1:8" hidden="1" x14ac:dyDescent="0.25">
      <c r="A1503">
        <v>1492</v>
      </c>
      <c r="B1503" t="s">
        <v>9052</v>
      </c>
      <c r="C1503" s="1" t="s">
        <v>8951</v>
      </c>
      <c r="D1503" s="1" t="s">
        <v>8951</v>
      </c>
      <c r="E1503" s="2">
        <v>47543</v>
      </c>
      <c r="F1503" s="2">
        <v>47603</v>
      </c>
      <c r="G1503" s="1" t="s">
        <v>12969</v>
      </c>
      <c r="H1503" s="1">
        <f>+Temporalidad[[#This Row],[ID]]</f>
        <v>1492</v>
      </c>
    </row>
    <row r="1504" spans="1:8" hidden="1" x14ac:dyDescent="0.25">
      <c r="A1504">
        <v>1493</v>
      </c>
      <c r="B1504" t="s">
        <v>9053</v>
      </c>
      <c r="C1504" s="1" t="s">
        <v>8951</v>
      </c>
      <c r="D1504" s="1" t="s">
        <v>8951</v>
      </c>
      <c r="E1504" s="2">
        <v>47908</v>
      </c>
      <c r="F1504" s="2">
        <v>47968</v>
      </c>
      <c r="G1504" s="1" t="s">
        <v>12970</v>
      </c>
      <c r="H1504" s="1">
        <f>+Temporalidad[[#This Row],[ID]]</f>
        <v>1493</v>
      </c>
    </row>
    <row r="1505" spans="1:8" hidden="1" x14ac:dyDescent="0.25">
      <c r="A1505">
        <v>1494</v>
      </c>
      <c r="B1505" t="s">
        <v>9054</v>
      </c>
      <c r="C1505" s="1" t="s">
        <v>8951</v>
      </c>
      <c r="D1505" s="1" t="s">
        <v>8951</v>
      </c>
      <c r="E1505" s="2">
        <v>48274</v>
      </c>
      <c r="F1505" s="2">
        <v>48334</v>
      </c>
      <c r="G1505" s="1" t="s">
        <v>12971</v>
      </c>
      <c r="H1505" s="1">
        <f>+Temporalidad[[#This Row],[ID]]</f>
        <v>1494</v>
      </c>
    </row>
    <row r="1506" spans="1:8" hidden="1" x14ac:dyDescent="0.25">
      <c r="A1506">
        <v>1495</v>
      </c>
      <c r="B1506" t="s">
        <v>9055</v>
      </c>
      <c r="C1506" s="1" t="s">
        <v>8951</v>
      </c>
      <c r="D1506" s="1" t="s">
        <v>8951</v>
      </c>
      <c r="E1506" s="2">
        <v>48639</v>
      </c>
      <c r="F1506" s="2">
        <v>48699</v>
      </c>
      <c r="G1506" s="1" t="s">
        <v>12972</v>
      </c>
      <c r="H1506" s="1">
        <f>+Temporalidad[[#This Row],[ID]]</f>
        <v>1495</v>
      </c>
    </row>
    <row r="1507" spans="1:8" hidden="1" x14ac:dyDescent="0.25">
      <c r="A1507">
        <v>1496</v>
      </c>
      <c r="B1507" t="s">
        <v>9056</v>
      </c>
      <c r="C1507" s="1" t="s">
        <v>8951</v>
      </c>
      <c r="D1507" s="1" t="s">
        <v>8951</v>
      </c>
      <c r="E1507" s="2">
        <v>49004</v>
      </c>
      <c r="F1507" s="2">
        <v>49064</v>
      </c>
      <c r="G1507" s="1" t="s">
        <v>12973</v>
      </c>
      <c r="H1507" s="1">
        <f>+Temporalidad[[#This Row],[ID]]</f>
        <v>1496</v>
      </c>
    </row>
    <row r="1508" spans="1:8" hidden="1" x14ac:dyDescent="0.25">
      <c r="A1508">
        <v>1497</v>
      </c>
      <c r="B1508" t="s">
        <v>9057</v>
      </c>
      <c r="C1508" s="1" t="s">
        <v>8951</v>
      </c>
      <c r="D1508" s="1" t="s">
        <v>8951</v>
      </c>
      <c r="E1508" s="2">
        <v>49369</v>
      </c>
      <c r="F1508" s="2">
        <v>49429</v>
      </c>
      <c r="G1508" s="1" t="s">
        <v>12974</v>
      </c>
      <c r="H1508" s="1">
        <f>+Temporalidad[[#This Row],[ID]]</f>
        <v>1497</v>
      </c>
    </row>
    <row r="1509" spans="1:8" hidden="1" x14ac:dyDescent="0.25">
      <c r="A1509">
        <v>1498</v>
      </c>
      <c r="B1509" t="s">
        <v>9058</v>
      </c>
      <c r="C1509" s="1" t="s">
        <v>8951</v>
      </c>
      <c r="D1509" s="1" t="s">
        <v>8951</v>
      </c>
      <c r="E1509" s="2">
        <v>49735</v>
      </c>
      <c r="F1509" s="2">
        <v>49795</v>
      </c>
      <c r="G1509" s="1" t="s">
        <v>12975</v>
      </c>
      <c r="H1509" s="1">
        <f>+Temporalidad[[#This Row],[ID]]</f>
        <v>1498</v>
      </c>
    </row>
    <row r="1510" spans="1:8" hidden="1" x14ac:dyDescent="0.25">
      <c r="A1510">
        <v>1499</v>
      </c>
      <c r="B1510" t="s">
        <v>9059</v>
      </c>
      <c r="C1510" s="1" t="s">
        <v>8951</v>
      </c>
      <c r="D1510" s="1" t="s">
        <v>8951</v>
      </c>
      <c r="E1510" s="2">
        <v>50100</v>
      </c>
      <c r="F1510" s="2">
        <v>50160</v>
      </c>
      <c r="G1510" s="1" t="s">
        <v>12976</v>
      </c>
      <c r="H1510" s="1">
        <f>+Temporalidad[[#This Row],[ID]]</f>
        <v>1499</v>
      </c>
    </row>
    <row r="1511" spans="1:8" hidden="1" x14ac:dyDescent="0.25">
      <c r="A1511">
        <v>1500</v>
      </c>
      <c r="B1511" t="s">
        <v>9060</v>
      </c>
      <c r="C1511" s="1" t="s">
        <v>8951</v>
      </c>
      <c r="D1511" s="1" t="s">
        <v>8951</v>
      </c>
      <c r="E1511" s="2">
        <v>50465</v>
      </c>
      <c r="F1511" s="2">
        <v>50525</v>
      </c>
      <c r="G1511" s="1" t="s">
        <v>12977</v>
      </c>
      <c r="H1511" s="1">
        <f>+Temporalidad[[#This Row],[ID]]</f>
        <v>1500</v>
      </c>
    </row>
    <row r="1512" spans="1:8" hidden="1" x14ac:dyDescent="0.25">
      <c r="A1512">
        <v>1501</v>
      </c>
      <c r="B1512" t="s">
        <v>9061</v>
      </c>
      <c r="C1512" s="1" t="s">
        <v>8951</v>
      </c>
      <c r="D1512" s="1" t="s">
        <v>8951</v>
      </c>
      <c r="E1512" s="2">
        <v>50830</v>
      </c>
      <c r="F1512" s="2">
        <v>50890</v>
      </c>
      <c r="G1512" s="1" t="s">
        <v>12978</v>
      </c>
      <c r="H1512" s="1">
        <f>+Temporalidad[[#This Row],[ID]]</f>
        <v>1501</v>
      </c>
    </row>
    <row r="1513" spans="1:8" hidden="1" x14ac:dyDescent="0.25">
      <c r="A1513">
        <v>1502</v>
      </c>
      <c r="B1513" t="s">
        <v>9062</v>
      </c>
      <c r="C1513" s="1" t="s">
        <v>8951</v>
      </c>
      <c r="D1513" s="1" t="s">
        <v>8951</v>
      </c>
      <c r="E1513" s="2">
        <v>51196</v>
      </c>
      <c r="F1513" s="2">
        <v>51256</v>
      </c>
      <c r="G1513" s="1" t="s">
        <v>12979</v>
      </c>
      <c r="H1513" s="1">
        <f>+Temporalidad[[#This Row],[ID]]</f>
        <v>1502</v>
      </c>
    </row>
    <row r="1514" spans="1:8" hidden="1" x14ac:dyDescent="0.25">
      <c r="A1514">
        <v>1503</v>
      </c>
      <c r="B1514" t="s">
        <v>9063</v>
      </c>
      <c r="C1514" s="1" t="s">
        <v>8951</v>
      </c>
      <c r="D1514" s="1" t="s">
        <v>8951</v>
      </c>
      <c r="E1514" s="2">
        <v>51561</v>
      </c>
      <c r="F1514" s="2">
        <v>51621</v>
      </c>
      <c r="G1514" s="1" t="s">
        <v>12980</v>
      </c>
      <c r="H1514" s="1">
        <f>+Temporalidad[[#This Row],[ID]]</f>
        <v>1503</v>
      </c>
    </row>
    <row r="1515" spans="1:8" hidden="1" x14ac:dyDescent="0.25">
      <c r="A1515">
        <v>1504</v>
      </c>
      <c r="B1515" t="s">
        <v>9064</v>
      </c>
      <c r="C1515" s="1" t="s">
        <v>8951</v>
      </c>
      <c r="D1515" s="1" t="s">
        <v>8951</v>
      </c>
      <c r="E1515" s="2">
        <v>51926</v>
      </c>
      <c r="F1515" s="2">
        <v>51986</v>
      </c>
      <c r="G1515" s="1" t="s">
        <v>12981</v>
      </c>
      <c r="H1515" s="1">
        <f>+Temporalidad[[#This Row],[ID]]</f>
        <v>1504</v>
      </c>
    </row>
    <row r="1516" spans="1:8" hidden="1" x14ac:dyDescent="0.25">
      <c r="A1516">
        <v>1505</v>
      </c>
      <c r="B1516" t="s">
        <v>9065</v>
      </c>
      <c r="C1516" s="1" t="s">
        <v>8951</v>
      </c>
      <c r="D1516" s="1" t="s">
        <v>8951</v>
      </c>
      <c r="E1516" s="2">
        <v>52291</v>
      </c>
      <c r="F1516" s="2">
        <v>52351</v>
      </c>
      <c r="G1516" s="1" t="s">
        <v>12982</v>
      </c>
      <c r="H1516" s="1">
        <f>+Temporalidad[[#This Row],[ID]]</f>
        <v>1505</v>
      </c>
    </row>
    <row r="1517" spans="1:8" hidden="1" x14ac:dyDescent="0.25">
      <c r="A1517">
        <v>1506</v>
      </c>
      <c r="B1517" t="s">
        <v>9066</v>
      </c>
      <c r="C1517" s="1" t="s">
        <v>8951</v>
      </c>
      <c r="D1517" s="1" t="s">
        <v>8951</v>
      </c>
      <c r="E1517" s="2">
        <v>52657</v>
      </c>
      <c r="F1517" s="2">
        <v>52717</v>
      </c>
      <c r="G1517" s="1" t="s">
        <v>12983</v>
      </c>
      <c r="H1517" s="1">
        <f>+Temporalidad[[#This Row],[ID]]</f>
        <v>1506</v>
      </c>
    </row>
    <row r="1518" spans="1:8" hidden="1" x14ac:dyDescent="0.25">
      <c r="A1518">
        <v>1507</v>
      </c>
      <c r="B1518" t="s">
        <v>9067</v>
      </c>
      <c r="C1518" s="1" t="s">
        <v>8951</v>
      </c>
      <c r="D1518" s="1" t="s">
        <v>8951</v>
      </c>
      <c r="E1518" s="2">
        <v>53022</v>
      </c>
      <c r="F1518" s="2">
        <v>53082</v>
      </c>
      <c r="G1518" s="1" t="s">
        <v>12984</v>
      </c>
      <c r="H1518" s="1">
        <f>+Temporalidad[[#This Row],[ID]]</f>
        <v>1507</v>
      </c>
    </row>
    <row r="1519" spans="1:8" hidden="1" x14ac:dyDescent="0.25">
      <c r="A1519">
        <v>1508</v>
      </c>
      <c r="B1519" t="s">
        <v>9068</v>
      </c>
      <c r="C1519" s="1" t="s">
        <v>8951</v>
      </c>
      <c r="D1519" s="1" t="s">
        <v>8951</v>
      </c>
      <c r="E1519" s="2">
        <v>53387</v>
      </c>
      <c r="F1519" s="2">
        <v>53447</v>
      </c>
      <c r="G1519" s="1" t="s">
        <v>12985</v>
      </c>
      <c r="H1519" s="1">
        <f>+Temporalidad[[#This Row],[ID]]</f>
        <v>1508</v>
      </c>
    </row>
    <row r="1520" spans="1:8" hidden="1" x14ac:dyDescent="0.25">
      <c r="A1520">
        <v>1509</v>
      </c>
      <c r="B1520" t="s">
        <v>9069</v>
      </c>
      <c r="C1520" s="1" t="s">
        <v>8951</v>
      </c>
      <c r="D1520" s="1" t="s">
        <v>8951</v>
      </c>
      <c r="E1520" s="2">
        <v>53752</v>
      </c>
      <c r="F1520" s="2">
        <v>53812</v>
      </c>
      <c r="G1520" s="1" t="s">
        <v>12986</v>
      </c>
      <c r="H1520" s="1">
        <f>+Temporalidad[[#This Row],[ID]]</f>
        <v>1509</v>
      </c>
    </row>
    <row r="1521" spans="1:8" hidden="1" x14ac:dyDescent="0.25">
      <c r="A1521">
        <v>1510</v>
      </c>
      <c r="B1521" t="s">
        <v>9070</v>
      </c>
      <c r="C1521" s="1" t="s">
        <v>8951</v>
      </c>
      <c r="D1521" s="1" t="s">
        <v>8951</v>
      </c>
      <c r="E1521" s="2">
        <v>54118</v>
      </c>
      <c r="F1521" s="2">
        <v>54178</v>
      </c>
      <c r="G1521" s="1" t="s">
        <v>12987</v>
      </c>
      <c r="H1521" s="1">
        <f>+Temporalidad[[#This Row],[ID]]</f>
        <v>1510</v>
      </c>
    </row>
    <row r="1522" spans="1:8" hidden="1" x14ac:dyDescent="0.25">
      <c r="A1522">
        <v>1511</v>
      </c>
      <c r="B1522" t="s">
        <v>9071</v>
      </c>
      <c r="C1522" s="1" t="s">
        <v>8951</v>
      </c>
      <c r="D1522" s="1" t="s">
        <v>8951</v>
      </c>
      <c r="E1522" s="2">
        <v>54483</v>
      </c>
      <c r="F1522" s="2">
        <v>54543</v>
      </c>
      <c r="G1522" s="1" t="s">
        <v>12988</v>
      </c>
      <c r="H1522" s="1">
        <f>+Temporalidad[[#This Row],[ID]]</f>
        <v>1511</v>
      </c>
    </row>
    <row r="1523" spans="1:8" hidden="1" x14ac:dyDescent="0.25">
      <c r="A1523">
        <v>1512</v>
      </c>
      <c r="B1523" t="s">
        <v>9072</v>
      </c>
      <c r="C1523" s="1" t="s">
        <v>8951</v>
      </c>
      <c r="D1523" s="1" t="s">
        <v>8951</v>
      </c>
      <c r="E1523" s="2">
        <v>54848</v>
      </c>
      <c r="F1523" s="2">
        <v>54908</v>
      </c>
      <c r="G1523" s="1" t="s">
        <v>12989</v>
      </c>
      <c r="H1523" s="1">
        <f>+Temporalidad[[#This Row],[ID]]</f>
        <v>1512</v>
      </c>
    </row>
    <row r="1524" spans="1:8" hidden="1" x14ac:dyDescent="0.25">
      <c r="A1524">
        <v>1513</v>
      </c>
      <c r="B1524" t="s">
        <v>9073</v>
      </c>
      <c r="C1524" s="1" t="s">
        <v>8951</v>
      </c>
      <c r="D1524" s="1" t="s">
        <v>8951</v>
      </c>
      <c r="E1524" s="2">
        <v>32994</v>
      </c>
      <c r="F1524" s="2">
        <v>33054</v>
      </c>
      <c r="G1524" s="1" t="s">
        <v>12990</v>
      </c>
      <c r="H1524" s="1">
        <f>+Temporalidad[[#This Row],[ID]]</f>
        <v>1513</v>
      </c>
    </row>
    <row r="1525" spans="1:8" hidden="1" x14ac:dyDescent="0.25">
      <c r="A1525">
        <v>1514</v>
      </c>
      <c r="B1525" t="s">
        <v>9074</v>
      </c>
      <c r="C1525" s="1" t="s">
        <v>8951</v>
      </c>
      <c r="D1525" s="1" t="s">
        <v>8951</v>
      </c>
      <c r="E1525" s="2">
        <v>33359</v>
      </c>
      <c r="F1525" s="2">
        <v>33419</v>
      </c>
      <c r="G1525" s="1" t="s">
        <v>12991</v>
      </c>
      <c r="H1525" s="1">
        <f>+Temporalidad[[#This Row],[ID]]</f>
        <v>1514</v>
      </c>
    </row>
    <row r="1526" spans="1:8" hidden="1" x14ac:dyDescent="0.25">
      <c r="A1526">
        <v>1515</v>
      </c>
      <c r="B1526" t="s">
        <v>9075</v>
      </c>
      <c r="C1526" s="1" t="s">
        <v>8951</v>
      </c>
      <c r="D1526" s="1" t="s">
        <v>8951</v>
      </c>
      <c r="E1526" s="2">
        <v>33725</v>
      </c>
      <c r="F1526" s="2">
        <v>33785</v>
      </c>
      <c r="G1526" s="1" t="s">
        <v>12992</v>
      </c>
      <c r="H1526" s="1">
        <f>+Temporalidad[[#This Row],[ID]]</f>
        <v>1515</v>
      </c>
    </row>
    <row r="1527" spans="1:8" hidden="1" x14ac:dyDescent="0.25">
      <c r="A1527">
        <v>1516</v>
      </c>
      <c r="B1527" t="s">
        <v>9076</v>
      </c>
      <c r="C1527" s="1" t="s">
        <v>8951</v>
      </c>
      <c r="D1527" s="1" t="s">
        <v>8951</v>
      </c>
      <c r="E1527" s="2">
        <v>34090</v>
      </c>
      <c r="F1527" s="2">
        <v>34150</v>
      </c>
      <c r="G1527" s="1" t="s">
        <v>12993</v>
      </c>
      <c r="H1527" s="1">
        <f>+Temporalidad[[#This Row],[ID]]</f>
        <v>1516</v>
      </c>
    </row>
    <row r="1528" spans="1:8" hidden="1" x14ac:dyDescent="0.25">
      <c r="A1528">
        <v>1517</v>
      </c>
      <c r="B1528" t="s">
        <v>9077</v>
      </c>
      <c r="C1528" s="1" t="s">
        <v>8951</v>
      </c>
      <c r="D1528" s="1" t="s">
        <v>8951</v>
      </c>
      <c r="E1528" s="2">
        <v>34455</v>
      </c>
      <c r="F1528" s="2">
        <v>34515</v>
      </c>
      <c r="G1528" s="1" t="s">
        <v>12994</v>
      </c>
      <c r="H1528" s="1">
        <f>+Temporalidad[[#This Row],[ID]]</f>
        <v>1517</v>
      </c>
    </row>
    <row r="1529" spans="1:8" hidden="1" x14ac:dyDescent="0.25">
      <c r="A1529">
        <v>1518</v>
      </c>
      <c r="B1529" t="s">
        <v>9078</v>
      </c>
      <c r="C1529" s="1" t="s">
        <v>8951</v>
      </c>
      <c r="D1529" s="1" t="s">
        <v>8951</v>
      </c>
      <c r="E1529" s="2">
        <v>34820</v>
      </c>
      <c r="F1529" s="2">
        <v>34880</v>
      </c>
      <c r="G1529" s="1" t="s">
        <v>12995</v>
      </c>
      <c r="H1529" s="1">
        <f>+Temporalidad[[#This Row],[ID]]</f>
        <v>1518</v>
      </c>
    </row>
    <row r="1530" spans="1:8" hidden="1" x14ac:dyDescent="0.25">
      <c r="A1530">
        <v>1519</v>
      </c>
      <c r="B1530" t="s">
        <v>9079</v>
      </c>
      <c r="C1530" s="1" t="s">
        <v>8951</v>
      </c>
      <c r="D1530" s="1" t="s">
        <v>8951</v>
      </c>
      <c r="E1530" s="2">
        <v>35186</v>
      </c>
      <c r="F1530" s="2">
        <v>35246</v>
      </c>
      <c r="G1530" s="1" t="s">
        <v>12996</v>
      </c>
      <c r="H1530" s="1">
        <f>+Temporalidad[[#This Row],[ID]]</f>
        <v>1519</v>
      </c>
    </row>
    <row r="1531" spans="1:8" hidden="1" x14ac:dyDescent="0.25">
      <c r="A1531">
        <v>1520</v>
      </c>
      <c r="B1531" t="s">
        <v>9080</v>
      </c>
      <c r="C1531" s="1" t="s">
        <v>8951</v>
      </c>
      <c r="D1531" s="1" t="s">
        <v>8951</v>
      </c>
      <c r="E1531" s="2">
        <v>35551</v>
      </c>
      <c r="F1531" s="2">
        <v>35611</v>
      </c>
      <c r="G1531" s="1" t="s">
        <v>12997</v>
      </c>
      <c r="H1531" s="1">
        <f>+Temporalidad[[#This Row],[ID]]</f>
        <v>1520</v>
      </c>
    </row>
    <row r="1532" spans="1:8" hidden="1" x14ac:dyDescent="0.25">
      <c r="A1532">
        <v>1521</v>
      </c>
      <c r="B1532" t="s">
        <v>9081</v>
      </c>
      <c r="C1532" s="1" t="s">
        <v>8951</v>
      </c>
      <c r="D1532" s="1" t="s">
        <v>8951</v>
      </c>
      <c r="E1532" s="2">
        <v>35916</v>
      </c>
      <c r="F1532" s="2">
        <v>35976</v>
      </c>
      <c r="G1532" s="1" t="s">
        <v>12998</v>
      </c>
      <c r="H1532" s="1">
        <f>+Temporalidad[[#This Row],[ID]]</f>
        <v>1521</v>
      </c>
    </row>
    <row r="1533" spans="1:8" hidden="1" x14ac:dyDescent="0.25">
      <c r="A1533">
        <v>1522</v>
      </c>
      <c r="B1533" t="s">
        <v>9082</v>
      </c>
      <c r="C1533" s="1" t="s">
        <v>8951</v>
      </c>
      <c r="D1533" s="1" t="s">
        <v>8951</v>
      </c>
      <c r="E1533" s="2">
        <v>36281</v>
      </c>
      <c r="F1533" s="2">
        <v>36341</v>
      </c>
      <c r="G1533" s="1" t="s">
        <v>12999</v>
      </c>
      <c r="H1533" s="1">
        <f>+Temporalidad[[#This Row],[ID]]</f>
        <v>1522</v>
      </c>
    </row>
    <row r="1534" spans="1:8" hidden="1" x14ac:dyDescent="0.25">
      <c r="A1534">
        <v>1523</v>
      </c>
      <c r="B1534" t="s">
        <v>9083</v>
      </c>
      <c r="C1534" s="1" t="s">
        <v>8951</v>
      </c>
      <c r="D1534" s="1" t="s">
        <v>8951</v>
      </c>
      <c r="E1534" s="2">
        <v>36647</v>
      </c>
      <c r="F1534" s="2">
        <v>36707</v>
      </c>
      <c r="G1534" s="1" t="s">
        <v>13000</v>
      </c>
      <c r="H1534" s="1">
        <f>+Temporalidad[[#This Row],[ID]]</f>
        <v>1523</v>
      </c>
    </row>
    <row r="1535" spans="1:8" hidden="1" x14ac:dyDescent="0.25">
      <c r="A1535">
        <v>1524</v>
      </c>
      <c r="B1535" t="s">
        <v>9084</v>
      </c>
      <c r="C1535" s="1" t="s">
        <v>8951</v>
      </c>
      <c r="D1535" s="1" t="s">
        <v>8951</v>
      </c>
      <c r="E1535" s="2">
        <v>37012</v>
      </c>
      <c r="F1535" s="2">
        <v>37072</v>
      </c>
      <c r="G1535" s="1" t="s">
        <v>13001</v>
      </c>
      <c r="H1535" s="1">
        <f>+Temporalidad[[#This Row],[ID]]</f>
        <v>1524</v>
      </c>
    </row>
    <row r="1536" spans="1:8" hidden="1" x14ac:dyDescent="0.25">
      <c r="A1536">
        <v>1525</v>
      </c>
      <c r="B1536" t="s">
        <v>9085</v>
      </c>
      <c r="C1536" s="1" t="s">
        <v>8951</v>
      </c>
      <c r="D1536" s="1" t="s">
        <v>8951</v>
      </c>
      <c r="E1536" s="2">
        <v>37377</v>
      </c>
      <c r="F1536" s="2">
        <v>37437</v>
      </c>
      <c r="G1536" s="1" t="s">
        <v>13002</v>
      </c>
      <c r="H1536" s="1">
        <f>+Temporalidad[[#This Row],[ID]]</f>
        <v>1525</v>
      </c>
    </row>
    <row r="1537" spans="1:8" hidden="1" x14ac:dyDescent="0.25">
      <c r="A1537">
        <v>1526</v>
      </c>
      <c r="B1537" t="s">
        <v>9086</v>
      </c>
      <c r="C1537" s="1" t="s">
        <v>8951</v>
      </c>
      <c r="D1537" s="1" t="s">
        <v>8951</v>
      </c>
      <c r="E1537" s="2">
        <v>37742</v>
      </c>
      <c r="F1537" s="2">
        <v>37802</v>
      </c>
      <c r="G1537" s="1" t="s">
        <v>13003</v>
      </c>
      <c r="H1537" s="1">
        <f>+Temporalidad[[#This Row],[ID]]</f>
        <v>1526</v>
      </c>
    </row>
    <row r="1538" spans="1:8" hidden="1" x14ac:dyDescent="0.25">
      <c r="A1538">
        <v>1527</v>
      </c>
      <c r="B1538" t="s">
        <v>9087</v>
      </c>
      <c r="C1538" s="1" t="s">
        <v>8951</v>
      </c>
      <c r="D1538" s="1" t="s">
        <v>8951</v>
      </c>
      <c r="E1538" s="2">
        <v>38108</v>
      </c>
      <c r="F1538" s="2">
        <v>38168</v>
      </c>
      <c r="G1538" s="1" t="s">
        <v>13004</v>
      </c>
      <c r="H1538" s="1">
        <f>+Temporalidad[[#This Row],[ID]]</f>
        <v>1527</v>
      </c>
    </row>
    <row r="1539" spans="1:8" hidden="1" x14ac:dyDescent="0.25">
      <c r="A1539">
        <v>1528</v>
      </c>
      <c r="B1539" t="s">
        <v>9088</v>
      </c>
      <c r="C1539" s="1" t="s">
        <v>8951</v>
      </c>
      <c r="D1539" s="1" t="s">
        <v>8951</v>
      </c>
      <c r="E1539" s="2">
        <v>38473</v>
      </c>
      <c r="F1539" s="2">
        <v>38533</v>
      </c>
      <c r="G1539" s="1" t="s">
        <v>13005</v>
      </c>
      <c r="H1539" s="1">
        <f>+Temporalidad[[#This Row],[ID]]</f>
        <v>1528</v>
      </c>
    </row>
    <row r="1540" spans="1:8" hidden="1" x14ac:dyDescent="0.25">
      <c r="A1540">
        <v>1529</v>
      </c>
      <c r="B1540" t="s">
        <v>9089</v>
      </c>
      <c r="C1540" s="1" t="s">
        <v>8951</v>
      </c>
      <c r="D1540" s="1" t="s">
        <v>8951</v>
      </c>
      <c r="E1540" s="2">
        <v>38838</v>
      </c>
      <c r="F1540" s="2">
        <v>38898</v>
      </c>
      <c r="G1540" s="1" t="s">
        <v>13006</v>
      </c>
      <c r="H1540" s="1">
        <f>+Temporalidad[[#This Row],[ID]]</f>
        <v>1529</v>
      </c>
    </row>
    <row r="1541" spans="1:8" hidden="1" x14ac:dyDescent="0.25">
      <c r="A1541">
        <v>1530</v>
      </c>
      <c r="B1541" t="s">
        <v>9090</v>
      </c>
      <c r="C1541" s="1" t="s">
        <v>8951</v>
      </c>
      <c r="D1541" s="1" t="s">
        <v>8951</v>
      </c>
      <c r="E1541" s="2">
        <v>39203</v>
      </c>
      <c r="F1541" s="2">
        <v>39263</v>
      </c>
      <c r="G1541" s="1" t="s">
        <v>13007</v>
      </c>
      <c r="H1541" s="1">
        <f>+Temporalidad[[#This Row],[ID]]</f>
        <v>1530</v>
      </c>
    </row>
    <row r="1542" spans="1:8" hidden="1" x14ac:dyDescent="0.25">
      <c r="A1542">
        <v>1531</v>
      </c>
      <c r="B1542" t="s">
        <v>9091</v>
      </c>
      <c r="C1542" s="1" t="s">
        <v>8951</v>
      </c>
      <c r="D1542" s="1" t="s">
        <v>8951</v>
      </c>
      <c r="E1542" s="2">
        <v>39569</v>
      </c>
      <c r="F1542" s="2">
        <v>39629</v>
      </c>
      <c r="G1542" s="1" t="s">
        <v>13008</v>
      </c>
      <c r="H1542" s="1">
        <f>+Temporalidad[[#This Row],[ID]]</f>
        <v>1531</v>
      </c>
    </row>
    <row r="1543" spans="1:8" hidden="1" x14ac:dyDescent="0.25">
      <c r="A1543">
        <v>1532</v>
      </c>
      <c r="B1543" t="s">
        <v>9092</v>
      </c>
      <c r="C1543" s="1" t="s">
        <v>8951</v>
      </c>
      <c r="D1543" s="1" t="s">
        <v>8951</v>
      </c>
      <c r="E1543" s="2">
        <v>39934</v>
      </c>
      <c r="F1543" s="2">
        <v>39994</v>
      </c>
      <c r="G1543" s="1" t="s">
        <v>13009</v>
      </c>
      <c r="H1543" s="1">
        <f>+Temporalidad[[#This Row],[ID]]</f>
        <v>1532</v>
      </c>
    </row>
    <row r="1544" spans="1:8" hidden="1" x14ac:dyDescent="0.25">
      <c r="A1544">
        <v>1533</v>
      </c>
      <c r="B1544" t="s">
        <v>9093</v>
      </c>
      <c r="C1544" s="1" t="s">
        <v>8951</v>
      </c>
      <c r="D1544" s="1" t="s">
        <v>8951</v>
      </c>
      <c r="E1544" s="2">
        <v>40299</v>
      </c>
      <c r="F1544" s="2">
        <v>40359</v>
      </c>
      <c r="G1544" s="1" t="s">
        <v>13010</v>
      </c>
      <c r="H1544" s="1">
        <f>+Temporalidad[[#This Row],[ID]]</f>
        <v>1533</v>
      </c>
    </row>
    <row r="1545" spans="1:8" hidden="1" x14ac:dyDescent="0.25">
      <c r="A1545">
        <v>1534</v>
      </c>
      <c r="B1545" t="s">
        <v>9094</v>
      </c>
      <c r="C1545" s="1" t="s">
        <v>8951</v>
      </c>
      <c r="D1545" s="1" t="s">
        <v>8951</v>
      </c>
      <c r="E1545" s="2">
        <v>40664</v>
      </c>
      <c r="F1545" s="2">
        <v>40724</v>
      </c>
      <c r="G1545" s="1" t="s">
        <v>13011</v>
      </c>
      <c r="H1545" s="1">
        <f>+Temporalidad[[#This Row],[ID]]</f>
        <v>1534</v>
      </c>
    </row>
    <row r="1546" spans="1:8" hidden="1" x14ac:dyDescent="0.25">
      <c r="A1546">
        <v>1535</v>
      </c>
      <c r="B1546" t="s">
        <v>9095</v>
      </c>
      <c r="C1546" s="1" t="s">
        <v>8951</v>
      </c>
      <c r="D1546" s="1" t="s">
        <v>8951</v>
      </c>
      <c r="E1546" s="2">
        <v>41030</v>
      </c>
      <c r="F1546" s="2">
        <v>41090</v>
      </c>
      <c r="G1546" s="1" t="s">
        <v>13012</v>
      </c>
      <c r="H1546" s="1">
        <f>+Temporalidad[[#This Row],[ID]]</f>
        <v>1535</v>
      </c>
    </row>
    <row r="1547" spans="1:8" hidden="1" x14ac:dyDescent="0.25">
      <c r="A1547">
        <v>1536</v>
      </c>
      <c r="B1547" t="s">
        <v>9096</v>
      </c>
      <c r="C1547" s="1" t="s">
        <v>8951</v>
      </c>
      <c r="D1547" s="1" t="s">
        <v>8951</v>
      </c>
      <c r="E1547" s="2">
        <v>41395</v>
      </c>
      <c r="F1547" s="2">
        <v>41455</v>
      </c>
      <c r="G1547" s="1" t="s">
        <v>13013</v>
      </c>
      <c r="H1547" s="1">
        <f>+Temporalidad[[#This Row],[ID]]</f>
        <v>1536</v>
      </c>
    </row>
    <row r="1548" spans="1:8" hidden="1" x14ac:dyDescent="0.25">
      <c r="A1548">
        <v>1537</v>
      </c>
      <c r="B1548" t="s">
        <v>9097</v>
      </c>
      <c r="C1548" s="1" t="s">
        <v>8951</v>
      </c>
      <c r="D1548" s="1" t="s">
        <v>8951</v>
      </c>
      <c r="E1548" s="2">
        <v>41760</v>
      </c>
      <c r="F1548" s="2">
        <v>41820</v>
      </c>
      <c r="G1548" s="1" t="s">
        <v>13014</v>
      </c>
      <c r="H1548" s="1">
        <f>+Temporalidad[[#This Row],[ID]]</f>
        <v>1537</v>
      </c>
    </row>
    <row r="1549" spans="1:8" hidden="1" x14ac:dyDescent="0.25">
      <c r="A1549">
        <v>1538</v>
      </c>
      <c r="B1549" t="s">
        <v>9098</v>
      </c>
      <c r="C1549" s="1" t="s">
        <v>8951</v>
      </c>
      <c r="D1549" s="1" t="s">
        <v>8951</v>
      </c>
      <c r="E1549" s="2">
        <v>42125</v>
      </c>
      <c r="F1549" s="2">
        <v>42185</v>
      </c>
      <c r="G1549" s="1" t="s">
        <v>13015</v>
      </c>
      <c r="H1549" s="1">
        <f>+Temporalidad[[#This Row],[ID]]</f>
        <v>1538</v>
      </c>
    </row>
    <row r="1550" spans="1:8" hidden="1" x14ac:dyDescent="0.25">
      <c r="A1550">
        <v>1539</v>
      </c>
      <c r="B1550" t="s">
        <v>9099</v>
      </c>
      <c r="C1550" s="1" t="s">
        <v>8951</v>
      </c>
      <c r="D1550" s="1" t="s">
        <v>8951</v>
      </c>
      <c r="E1550" s="2">
        <v>42491</v>
      </c>
      <c r="F1550" s="2">
        <v>42551</v>
      </c>
      <c r="G1550" s="1" t="s">
        <v>13016</v>
      </c>
      <c r="H1550" s="1">
        <f>+Temporalidad[[#This Row],[ID]]</f>
        <v>1539</v>
      </c>
    </row>
    <row r="1551" spans="1:8" hidden="1" x14ac:dyDescent="0.25">
      <c r="A1551">
        <v>1540</v>
      </c>
      <c r="B1551" t="s">
        <v>9100</v>
      </c>
      <c r="C1551" s="1" t="s">
        <v>8951</v>
      </c>
      <c r="D1551" s="1" t="s">
        <v>8951</v>
      </c>
      <c r="E1551" s="2">
        <v>42856</v>
      </c>
      <c r="F1551" s="2">
        <v>42916</v>
      </c>
      <c r="G1551" s="1" t="s">
        <v>13017</v>
      </c>
      <c r="H1551" s="1">
        <f>+Temporalidad[[#This Row],[ID]]</f>
        <v>1540</v>
      </c>
    </row>
    <row r="1552" spans="1:8" hidden="1" x14ac:dyDescent="0.25">
      <c r="A1552">
        <v>1541</v>
      </c>
      <c r="B1552" t="s">
        <v>9101</v>
      </c>
      <c r="C1552" s="1" t="s">
        <v>8951</v>
      </c>
      <c r="D1552" s="1" t="s">
        <v>8951</v>
      </c>
      <c r="E1552" s="2">
        <v>43221</v>
      </c>
      <c r="F1552" s="2">
        <v>43281</v>
      </c>
      <c r="G1552" s="1" t="s">
        <v>13018</v>
      </c>
      <c r="H1552" s="1">
        <f>+Temporalidad[[#This Row],[ID]]</f>
        <v>1541</v>
      </c>
    </row>
    <row r="1553" spans="1:8" hidden="1" x14ac:dyDescent="0.25">
      <c r="A1553">
        <v>1542</v>
      </c>
      <c r="B1553" t="s">
        <v>9102</v>
      </c>
      <c r="C1553" s="1" t="s">
        <v>8951</v>
      </c>
      <c r="D1553" s="1" t="s">
        <v>8951</v>
      </c>
      <c r="E1553" s="2">
        <v>43586</v>
      </c>
      <c r="F1553" s="2">
        <v>43646</v>
      </c>
      <c r="G1553" s="1" t="s">
        <v>13019</v>
      </c>
      <c r="H1553" s="1">
        <f>+Temporalidad[[#This Row],[ID]]</f>
        <v>1542</v>
      </c>
    </row>
    <row r="1554" spans="1:8" hidden="1" x14ac:dyDescent="0.25">
      <c r="A1554">
        <v>1543</v>
      </c>
      <c r="B1554" t="s">
        <v>9103</v>
      </c>
      <c r="C1554" s="1" t="s">
        <v>8951</v>
      </c>
      <c r="D1554" s="1" t="s">
        <v>8951</v>
      </c>
      <c r="E1554" s="2">
        <v>43952</v>
      </c>
      <c r="F1554" s="2">
        <v>44012</v>
      </c>
      <c r="G1554" s="1" t="s">
        <v>13020</v>
      </c>
      <c r="H1554" s="1">
        <f>+Temporalidad[[#This Row],[ID]]</f>
        <v>1543</v>
      </c>
    </row>
    <row r="1555" spans="1:8" hidden="1" x14ac:dyDescent="0.25">
      <c r="A1555">
        <v>1544</v>
      </c>
      <c r="B1555" t="s">
        <v>9104</v>
      </c>
      <c r="C1555" s="1" t="s">
        <v>8951</v>
      </c>
      <c r="D1555" s="1" t="s">
        <v>8951</v>
      </c>
      <c r="E1555" s="2">
        <v>44317</v>
      </c>
      <c r="F1555" s="2">
        <v>44377</v>
      </c>
      <c r="G1555" s="1" t="s">
        <v>13021</v>
      </c>
      <c r="H1555" s="1">
        <f>+Temporalidad[[#This Row],[ID]]</f>
        <v>1544</v>
      </c>
    </row>
    <row r="1556" spans="1:8" hidden="1" x14ac:dyDescent="0.25">
      <c r="A1556">
        <v>1545</v>
      </c>
      <c r="B1556" t="s">
        <v>9105</v>
      </c>
      <c r="C1556" s="1" t="s">
        <v>8951</v>
      </c>
      <c r="D1556" s="1" t="s">
        <v>8951</v>
      </c>
      <c r="E1556" s="2">
        <v>44682</v>
      </c>
      <c r="F1556" s="2">
        <v>44742</v>
      </c>
      <c r="G1556" s="1" t="s">
        <v>13022</v>
      </c>
      <c r="H1556" s="1">
        <f>+Temporalidad[[#This Row],[ID]]</f>
        <v>1545</v>
      </c>
    </row>
    <row r="1557" spans="1:8" hidden="1" x14ac:dyDescent="0.25">
      <c r="A1557">
        <v>1546</v>
      </c>
      <c r="B1557" t="s">
        <v>9106</v>
      </c>
      <c r="C1557" s="1" t="s">
        <v>8951</v>
      </c>
      <c r="D1557" s="1" t="s">
        <v>8951</v>
      </c>
      <c r="E1557" s="2">
        <v>45047</v>
      </c>
      <c r="F1557" s="2">
        <v>45107</v>
      </c>
      <c r="G1557" s="1" t="s">
        <v>13023</v>
      </c>
      <c r="H1557" s="1">
        <f>+Temporalidad[[#This Row],[ID]]</f>
        <v>1546</v>
      </c>
    </row>
    <row r="1558" spans="1:8" hidden="1" x14ac:dyDescent="0.25">
      <c r="A1558">
        <v>1547</v>
      </c>
      <c r="B1558" t="s">
        <v>9107</v>
      </c>
      <c r="C1558" s="1" t="s">
        <v>8951</v>
      </c>
      <c r="D1558" s="1" t="s">
        <v>8951</v>
      </c>
      <c r="E1558" s="2">
        <v>45413</v>
      </c>
      <c r="F1558" s="2">
        <v>45473</v>
      </c>
      <c r="G1558" s="1" t="s">
        <v>13024</v>
      </c>
      <c r="H1558" s="1">
        <f>+Temporalidad[[#This Row],[ID]]</f>
        <v>1547</v>
      </c>
    </row>
    <row r="1559" spans="1:8" hidden="1" x14ac:dyDescent="0.25">
      <c r="A1559">
        <v>1548</v>
      </c>
      <c r="B1559" t="s">
        <v>9108</v>
      </c>
      <c r="C1559" s="1" t="s">
        <v>8951</v>
      </c>
      <c r="D1559" s="1" t="s">
        <v>8951</v>
      </c>
      <c r="E1559" s="2">
        <v>45778</v>
      </c>
      <c r="F1559" s="2">
        <v>45838</v>
      </c>
      <c r="G1559" s="1" t="s">
        <v>13025</v>
      </c>
      <c r="H1559" s="1">
        <f>+Temporalidad[[#This Row],[ID]]</f>
        <v>1548</v>
      </c>
    </row>
    <row r="1560" spans="1:8" hidden="1" x14ac:dyDescent="0.25">
      <c r="A1560">
        <v>1549</v>
      </c>
      <c r="B1560" t="s">
        <v>9109</v>
      </c>
      <c r="C1560" s="1" t="s">
        <v>8951</v>
      </c>
      <c r="D1560" s="1" t="s">
        <v>8951</v>
      </c>
      <c r="E1560" s="2">
        <v>46143</v>
      </c>
      <c r="F1560" s="2">
        <v>46203</v>
      </c>
      <c r="G1560" s="1" t="s">
        <v>13026</v>
      </c>
      <c r="H1560" s="1">
        <f>+Temporalidad[[#This Row],[ID]]</f>
        <v>1549</v>
      </c>
    </row>
    <row r="1561" spans="1:8" hidden="1" x14ac:dyDescent="0.25">
      <c r="A1561">
        <v>1550</v>
      </c>
      <c r="B1561" t="s">
        <v>9110</v>
      </c>
      <c r="C1561" s="1" t="s">
        <v>8951</v>
      </c>
      <c r="D1561" s="1" t="s">
        <v>8951</v>
      </c>
      <c r="E1561" s="2">
        <v>46508</v>
      </c>
      <c r="F1561" s="2">
        <v>46568</v>
      </c>
      <c r="G1561" s="1" t="s">
        <v>13027</v>
      </c>
      <c r="H1561" s="1">
        <f>+Temporalidad[[#This Row],[ID]]</f>
        <v>1550</v>
      </c>
    </row>
    <row r="1562" spans="1:8" hidden="1" x14ac:dyDescent="0.25">
      <c r="A1562">
        <v>1551</v>
      </c>
      <c r="B1562" t="s">
        <v>9111</v>
      </c>
      <c r="C1562" s="1" t="s">
        <v>8951</v>
      </c>
      <c r="D1562" s="1" t="s">
        <v>8951</v>
      </c>
      <c r="E1562" s="2">
        <v>46874</v>
      </c>
      <c r="F1562" s="2">
        <v>46934</v>
      </c>
      <c r="G1562" s="1" t="s">
        <v>13028</v>
      </c>
      <c r="H1562" s="1">
        <f>+Temporalidad[[#This Row],[ID]]</f>
        <v>1551</v>
      </c>
    </row>
    <row r="1563" spans="1:8" hidden="1" x14ac:dyDescent="0.25">
      <c r="A1563">
        <v>1552</v>
      </c>
      <c r="B1563" t="s">
        <v>9112</v>
      </c>
      <c r="C1563" s="1" t="s">
        <v>8951</v>
      </c>
      <c r="D1563" s="1" t="s">
        <v>8951</v>
      </c>
      <c r="E1563" s="2">
        <v>47239</v>
      </c>
      <c r="F1563" s="2">
        <v>47299</v>
      </c>
      <c r="G1563" s="1" t="s">
        <v>13029</v>
      </c>
      <c r="H1563" s="1">
        <f>+Temporalidad[[#This Row],[ID]]</f>
        <v>1552</v>
      </c>
    </row>
    <row r="1564" spans="1:8" hidden="1" x14ac:dyDescent="0.25">
      <c r="A1564">
        <v>1553</v>
      </c>
      <c r="B1564" t="s">
        <v>9113</v>
      </c>
      <c r="C1564" s="1" t="s">
        <v>8951</v>
      </c>
      <c r="D1564" s="1" t="s">
        <v>8951</v>
      </c>
      <c r="E1564" s="2">
        <v>47604</v>
      </c>
      <c r="F1564" s="2">
        <v>47664</v>
      </c>
      <c r="G1564" s="1" t="s">
        <v>13030</v>
      </c>
      <c r="H1564" s="1">
        <f>+Temporalidad[[#This Row],[ID]]</f>
        <v>1553</v>
      </c>
    </row>
    <row r="1565" spans="1:8" hidden="1" x14ac:dyDescent="0.25">
      <c r="A1565">
        <v>1554</v>
      </c>
      <c r="B1565" t="s">
        <v>9114</v>
      </c>
      <c r="C1565" s="1" t="s">
        <v>8951</v>
      </c>
      <c r="D1565" s="1" t="s">
        <v>8951</v>
      </c>
      <c r="E1565" s="2">
        <v>47969</v>
      </c>
      <c r="F1565" s="2">
        <v>48029</v>
      </c>
      <c r="G1565" s="1" t="s">
        <v>13031</v>
      </c>
      <c r="H1565" s="1">
        <f>+Temporalidad[[#This Row],[ID]]</f>
        <v>1554</v>
      </c>
    </row>
    <row r="1566" spans="1:8" hidden="1" x14ac:dyDescent="0.25">
      <c r="A1566">
        <v>1555</v>
      </c>
      <c r="B1566" t="s">
        <v>9115</v>
      </c>
      <c r="C1566" s="1" t="s">
        <v>8951</v>
      </c>
      <c r="D1566" s="1" t="s">
        <v>8951</v>
      </c>
      <c r="E1566" s="2">
        <v>48335</v>
      </c>
      <c r="F1566" s="2">
        <v>48395</v>
      </c>
      <c r="G1566" s="1" t="s">
        <v>13032</v>
      </c>
      <c r="H1566" s="1">
        <f>+Temporalidad[[#This Row],[ID]]</f>
        <v>1555</v>
      </c>
    </row>
    <row r="1567" spans="1:8" hidden="1" x14ac:dyDescent="0.25">
      <c r="A1567">
        <v>1556</v>
      </c>
      <c r="B1567" t="s">
        <v>9116</v>
      </c>
      <c r="C1567" s="1" t="s">
        <v>8951</v>
      </c>
      <c r="D1567" s="1" t="s">
        <v>8951</v>
      </c>
      <c r="E1567" s="2">
        <v>48700</v>
      </c>
      <c r="F1567" s="2">
        <v>48760</v>
      </c>
      <c r="G1567" s="1" t="s">
        <v>13033</v>
      </c>
      <c r="H1567" s="1">
        <f>+Temporalidad[[#This Row],[ID]]</f>
        <v>1556</v>
      </c>
    </row>
    <row r="1568" spans="1:8" hidden="1" x14ac:dyDescent="0.25">
      <c r="A1568">
        <v>1557</v>
      </c>
      <c r="B1568" t="s">
        <v>9117</v>
      </c>
      <c r="C1568" s="1" t="s">
        <v>8951</v>
      </c>
      <c r="D1568" s="1" t="s">
        <v>8951</v>
      </c>
      <c r="E1568" s="2">
        <v>49065</v>
      </c>
      <c r="F1568" s="2">
        <v>49125</v>
      </c>
      <c r="G1568" s="1" t="s">
        <v>13034</v>
      </c>
      <c r="H1568" s="1">
        <f>+Temporalidad[[#This Row],[ID]]</f>
        <v>1557</v>
      </c>
    </row>
    <row r="1569" spans="1:8" hidden="1" x14ac:dyDescent="0.25">
      <c r="A1569">
        <v>1558</v>
      </c>
      <c r="B1569" t="s">
        <v>9118</v>
      </c>
      <c r="C1569" s="1" t="s">
        <v>8951</v>
      </c>
      <c r="D1569" s="1" t="s">
        <v>8951</v>
      </c>
      <c r="E1569" s="2">
        <v>49430</v>
      </c>
      <c r="F1569" s="2">
        <v>49490</v>
      </c>
      <c r="G1569" s="1" t="s">
        <v>13035</v>
      </c>
      <c r="H1569" s="1">
        <f>+Temporalidad[[#This Row],[ID]]</f>
        <v>1558</v>
      </c>
    </row>
    <row r="1570" spans="1:8" hidden="1" x14ac:dyDescent="0.25">
      <c r="A1570">
        <v>1559</v>
      </c>
      <c r="B1570" t="s">
        <v>9119</v>
      </c>
      <c r="C1570" s="1" t="s">
        <v>8951</v>
      </c>
      <c r="D1570" s="1" t="s">
        <v>8951</v>
      </c>
      <c r="E1570" s="2">
        <v>49796</v>
      </c>
      <c r="F1570" s="2">
        <v>49856</v>
      </c>
      <c r="G1570" s="1" t="s">
        <v>13036</v>
      </c>
      <c r="H1570" s="1">
        <f>+Temporalidad[[#This Row],[ID]]</f>
        <v>1559</v>
      </c>
    </row>
    <row r="1571" spans="1:8" hidden="1" x14ac:dyDescent="0.25">
      <c r="A1571">
        <v>1560</v>
      </c>
      <c r="B1571" t="s">
        <v>9120</v>
      </c>
      <c r="C1571" s="1" t="s">
        <v>8951</v>
      </c>
      <c r="D1571" s="1" t="s">
        <v>8951</v>
      </c>
      <c r="E1571" s="2">
        <v>50161</v>
      </c>
      <c r="F1571" s="2">
        <v>50221</v>
      </c>
      <c r="G1571" s="1" t="s">
        <v>13037</v>
      </c>
      <c r="H1571" s="1">
        <f>+Temporalidad[[#This Row],[ID]]</f>
        <v>1560</v>
      </c>
    </row>
    <row r="1572" spans="1:8" hidden="1" x14ac:dyDescent="0.25">
      <c r="A1572">
        <v>1561</v>
      </c>
      <c r="B1572" t="s">
        <v>9121</v>
      </c>
      <c r="C1572" s="1" t="s">
        <v>8951</v>
      </c>
      <c r="D1572" s="1" t="s">
        <v>8951</v>
      </c>
      <c r="E1572" s="2">
        <v>50526</v>
      </c>
      <c r="F1572" s="2">
        <v>50586</v>
      </c>
      <c r="G1572" s="1" t="s">
        <v>13038</v>
      </c>
      <c r="H1572" s="1">
        <f>+Temporalidad[[#This Row],[ID]]</f>
        <v>1561</v>
      </c>
    </row>
    <row r="1573" spans="1:8" hidden="1" x14ac:dyDescent="0.25">
      <c r="A1573">
        <v>1562</v>
      </c>
      <c r="B1573" t="s">
        <v>9122</v>
      </c>
      <c r="C1573" s="1" t="s">
        <v>8951</v>
      </c>
      <c r="D1573" s="1" t="s">
        <v>8951</v>
      </c>
      <c r="E1573" s="2">
        <v>50891</v>
      </c>
      <c r="F1573" s="2">
        <v>50951</v>
      </c>
      <c r="G1573" s="1" t="s">
        <v>13039</v>
      </c>
      <c r="H1573" s="1">
        <f>+Temporalidad[[#This Row],[ID]]</f>
        <v>1562</v>
      </c>
    </row>
    <row r="1574" spans="1:8" hidden="1" x14ac:dyDescent="0.25">
      <c r="A1574">
        <v>1563</v>
      </c>
      <c r="B1574" t="s">
        <v>9123</v>
      </c>
      <c r="C1574" s="1" t="s">
        <v>8951</v>
      </c>
      <c r="D1574" s="1" t="s">
        <v>8951</v>
      </c>
      <c r="E1574" s="2">
        <v>51257</v>
      </c>
      <c r="F1574" s="2">
        <v>51317</v>
      </c>
      <c r="G1574" s="1" t="s">
        <v>13040</v>
      </c>
      <c r="H1574" s="1">
        <f>+Temporalidad[[#This Row],[ID]]</f>
        <v>1563</v>
      </c>
    </row>
    <row r="1575" spans="1:8" hidden="1" x14ac:dyDescent="0.25">
      <c r="A1575">
        <v>1564</v>
      </c>
      <c r="B1575" t="s">
        <v>9124</v>
      </c>
      <c r="C1575" s="1" t="s">
        <v>8951</v>
      </c>
      <c r="D1575" s="1" t="s">
        <v>8951</v>
      </c>
      <c r="E1575" s="2">
        <v>51622</v>
      </c>
      <c r="F1575" s="2">
        <v>51682</v>
      </c>
      <c r="G1575" s="1" t="s">
        <v>13041</v>
      </c>
      <c r="H1575" s="1">
        <f>+Temporalidad[[#This Row],[ID]]</f>
        <v>1564</v>
      </c>
    </row>
    <row r="1576" spans="1:8" hidden="1" x14ac:dyDescent="0.25">
      <c r="A1576">
        <v>1565</v>
      </c>
      <c r="B1576" t="s">
        <v>9125</v>
      </c>
      <c r="C1576" s="1" t="s">
        <v>8951</v>
      </c>
      <c r="D1576" s="1" t="s">
        <v>8951</v>
      </c>
      <c r="E1576" s="2">
        <v>51987</v>
      </c>
      <c r="F1576" s="2">
        <v>52047</v>
      </c>
      <c r="G1576" s="1" t="s">
        <v>13042</v>
      </c>
      <c r="H1576" s="1">
        <f>+Temporalidad[[#This Row],[ID]]</f>
        <v>1565</v>
      </c>
    </row>
    <row r="1577" spans="1:8" hidden="1" x14ac:dyDescent="0.25">
      <c r="A1577">
        <v>1566</v>
      </c>
      <c r="B1577" t="s">
        <v>9126</v>
      </c>
      <c r="C1577" s="1" t="s">
        <v>8951</v>
      </c>
      <c r="D1577" s="1" t="s">
        <v>8951</v>
      </c>
      <c r="E1577" s="2">
        <v>52352</v>
      </c>
      <c r="F1577" s="2">
        <v>52412</v>
      </c>
      <c r="G1577" s="1" t="s">
        <v>13043</v>
      </c>
      <c r="H1577" s="1">
        <f>+Temporalidad[[#This Row],[ID]]</f>
        <v>1566</v>
      </c>
    </row>
    <row r="1578" spans="1:8" hidden="1" x14ac:dyDescent="0.25">
      <c r="A1578">
        <v>1567</v>
      </c>
      <c r="B1578" t="s">
        <v>9127</v>
      </c>
      <c r="C1578" s="1" t="s">
        <v>8951</v>
      </c>
      <c r="D1578" s="1" t="s">
        <v>8951</v>
      </c>
      <c r="E1578" s="2">
        <v>52718</v>
      </c>
      <c r="F1578" s="2">
        <v>52778</v>
      </c>
      <c r="G1578" s="1" t="s">
        <v>13044</v>
      </c>
      <c r="H1578" s="1">
        <f>+Temporalidad[[#This Row],[ID]]</f>
        <v>1567</v>
      </c>
    </row>
    <row r="1579" spans="1:8" hidden="1" x14ac:dyDescent="0.25">
      <c r="A1579">
        <v>1568</v>
      </c>
      <c r="B1579" t="s">
        <v>9128</v>
      </c>
      <c r="C1579" s="1" t="s">
        <v>8951</v>
      </c>
      <c r="D1579" s="1" t="s">
        <v>8951</v>
      </c>
      <c r="E1579" s="2">
        <v>53083</v>
      </c>
      <c r="F1579" s="2">
        <v>53143</v>
      </c>
      <c r="G1579" s="1" t="s">
        <v>13045</v>
      </c>
      <c r="H1579" s="1">
        <f>+Temporalidad[[#This Row],[ID]]</f>
        <v>1568</v>
      </c>
    </row>
    <row r="1580" spans="1:8" hidden="1" x14ac:dyDescent="0.25">
      <c r="A1580">
        <v>1569</v>
      </c>
      <c r="B1580" t="s">
        <v>9129</v>
      </c>
      <c r="C1580" s="1" t="s">
        <v>8951</v>
      </c>
      <c r="D1580" s="1" t="s">
        <v>8951</v>
      </c>
      <c r="E1580" s="2">
        <v>53448</v>
      </c>
      <c r="F1580" s="2">
        <v>53508</v>
      </c>
      <c r="G1580" s="1" t="s">
        <v>13046</v>
      </c>
      <c r="H1580" s="1">
        <f>+Temporalidad[[#This Row],[ID]]</f>
        <v>1569</v>
      </c>
    </row>
    <row r="1581" spans="1:8" hidden="1" x14ac:dyDescent="0.25">
      <c r="A1581">
        <v>1570</v>
      </c>
      <c r="B1581" t="s">
        <v>9130</v>
      </c>
      <c r="C1581" s="1" t="s">
        <v>8951</v>
      </c>
      <c r="D1581" s="1" t="s">
        <v>8951</v>
      </c>
      <c r="E1581" s="2">
        <v>53813</v>
      </c>
      <c r="F1581" s="2">
        <v>53873</v>
      </c>
      <c r="G1581" s="1" t="s">
        <v>13047</v>
      </c>
      <c r="H1581" s="1">
        <f>+Temporalidad[[#This Row],[ID]]</f>
        <v>1570</v>
      </c>
    </row>
    <row r="1582" spans="1:8" hidden="1" x14ac:dyDescent="0.25">
      <c r="A1582">
        <v>1571</v>
      </c>
      <c r="B1582" t="s">
        <v>9131</v>
      </c>
      <c r="C1582" s="1" t="s">
        <v>8951</v>
      </c>
      <c r="D1582" s="1" t="s">
        <v>8951</v>
      </c>
      <c r="E1582" s="2">
        <v>54179</v>
      </c>
      <c r="F1582" s="2">
        <v>54239</v>
      </c>
      <c r="G1582" s="1" t="s">
        <v>13048</v>
      </c>
      <c r="H1582" s="1">
        <f>+Temporalidad[[#This Row],[ID]]</f>
        <v>1571</v>
      </c>
    </row>
    <row r="1583" spans="1:8" hidden="1" x14ac:dyDescent="0.25">
      <c r="A1583">
        <v>1572</v>
      </c>
      <c r="B1583" t="s">
        <v>9132</v>
      </c>
      <c r="C1583" s="1" t="s">
        <v>8951</v>
      </c>
      <c r="D1583" s="1" t="s">
        <v>8951</v>
      </c>
      <c r="E1583" s="2">
        <v>54544</v>
      </c>
      <c r="F1583" s="2">
        <v>54604</v>
      </c>
      <c r="G1583" s="1" t="s">
        <v>13049</v>
      </c>
      <c r="H1583" s="1">
        <f>+Temporalidad[[#This Row],[ID]]</f>
        <v>1572</v>
      </c>
    </row>
    <row r="1584" spans="1:8" hidden="1" x14ac:dyDescent="0.25">
      <c r="A1584">
        <v>1573</v>
      </c>
      <c r="B1584" t="s">
        <v>9133</v>
      </c>
      <c r="C1584" s="1" t="s">
        <v>8951</v>
      </c>
      <c r="D1584" s="1" t="s">
        <v>8951</v>
      </c>
      <c r="E1584" s="2">
        <v>54909</v>
      </c>
      <c r="F1584" s="2">
        <v>54969</v>
      </c>
      <c r="G1584" s="1" t="s">
        <v>13050</v>
      </c>
      <c r="H1584" s="1">
        <f>+Temporalidad[[#This Row],[ID]]</f>
        <v>1573</v>
      </c>
    </row>
    <row r="1585" spans="1:8" hidden="1" x14ac:dyDescent="0.25">
      <c r="A1585">
        <v>1574</v>
      </c>
      <c r="B1585" t="s">
        <v>9134</v>
      </c>
      <c r="C1585" s="1" t="s">
        <v>8951</v>
      </c>
      <c r="D1585" s="1" t="s">
        <v>8951</v>
      </c>
      <c r="E1585" s="2">
        <v>33055</v>
      </c>
      <c r="F1585" s="2">
        <v>33116</v>
      </c>
      <c r="G1585" s="1" t="s">
        <v>13051</v>
      </c>
      <c r="H1585" s="1">
        <f>+Temporalidad[[#This Row],[ID]]</f>
        <v>1574</v>
      </c>
    </row>
    <row r="1586" spans="1:8" hidden="1" x14ac:dyDescent="0.25">
      <c r="A1586">
        <v>1575</v>
      </c>
      <c r="B1586" t="s">
        <v>9135</v>
      </c>
      <c r="C1586" s="1" t="s">
        <v>8951</v>
      </c>
      <c r="D1586" s="1" t="s">
        <v>8951</v>
      </c>
      <c r="E1586" s="2">
        <v>33420</v>
      </c>
      <c r="F1586" s="2">
        <v>33481</v>
      </c>
      <c r="G1586" s="1" t="s">
        <v>13052</v>
      </c>
      <c r="H1586" s="1">
        <f>+Temporalidad[[#This Row],[ID]]</f>
        <v>1575</v>
      </c>
    </row>
    <row r="1587" spans="1:8" hidden="1" x14ac:dyDescent="0.25">
      <c r="A1587">
        <v>1576</v>
      </c>
      <c r="B1587" t="s">
        <v>9136</v>
      </c>
      <c r="C1587" s="1" t="s">
        <v>8951</v>
      </c>
      <c r="D1587" s="1" t="s">
        <v>8951</v>
      </c>
      <c r="E1587" s="2">
        <v>33786</v>
      </c>
      <c r="F1587" s="2">
        <v>33847</v>
      </c>
      <c r="G1587" s="1" t="s">
        <v>13053</v>
      </c>
      <c r="H1587" s="1">
        <f>+Temporalidad[[#This Row],[ID]]</f>
        <v>1576</v>
      </c>
    </row>
    <row r="1588" spans="1:8" hidden="1" x14ac:dyDescent="0.25">
      <c r="A1588">
        <v>1577</v>
      </c>
      <c r="B1588" t="s">
        <v>9137</v>
      </c>
      <c r="C1588" s="1" t="s">
        <v>8951</v>
      </c>
      <c r="D1588" s="1" t="s">
        <v>8951</v>
      </c>
      <c r="E1588" s="2">
        <v>34151</v>
      </c>
      <c r="F1588" s="2">
        <v>34212</v>
      </c>
      <c r="G1588" s="1" t="s">
        <v>13054</v>
      </c>
      <c r="H1588" s="1">
        <f>+Temporalidad[[#This Row],[ID]]</f>
        <v>1577</v>
      </c>
    </row>
    <row r="1589" spans="1:8" hidden="1" x14ac:dyDescent="0.25">
      <c r="A1589">
        <v>1578</v>
      </c>
      <c r="B1589" t="s">
        <v>9138</v>
      </c>
      <c r="C1589" s="1" t="s">
        <v>8951</v>
      </c>
      <c r="D1589" s="1" t="s">
        <v>8951</v>
      </c>
      <c r="E1589" s="2">
        <v>34516</v>
      </c>
      <c r="F1589" s="2">
        <v>34577</v>
      </c>
      <c r="G1589" s="1" t="s">
        <v>13055</v>
      </c>
      <c r="H1589" s="1">
        <f>+Temporalidad[[#This Row],[ID]]</f>
        <v>1578</v>
      </c>
    </row>
    <row r="1590" spans="1:8" hidden="1" x14ac:dyDescent="0.25">
      <c r="A1590">
        <v>1579</v>
      </c>
      <c r="B1590" t="s">
        <v>9139</v>
      </c>
      <c r="C1590" s="1" t="s">
        <v>8951</v>
      </c>
      <c r="D1590" s="1" t="s">
        <v>8951</v>
      </c>
      <c r="E1590" s="2">
        <v>34881</v>
      </c>
      <c r="F1590" s="2">
        <v>34942</v>
      </c>
      <c r="G1590" s="1" t="s">
        <v>13056</v>
      </c>
      <c r="H1590" s="1">
        <f>+Temporalidad[[#This Row],[ID]]</f>
        <v>1579</v>
      </c>
    </row>
    <row r="1591" spans="1:8" hidden="1" x14ac:dyDescent="0.25">
      <c r="A1591">
        <v>1580</v>
      </c>
      <c r="B1591" t="s">
        <v>9140</v>
      </c>
      <c r="C1591" s="1" t="s">
        <v>8951</v>
      </c>
      <c r="D1591" s="1" t="s">
        <v>8951</v>
      </c>
      <c r="E1591" s="2">
        <v>35247</v>
      </c>
      <c r="F1591" s="2">
        <v>35308</v>
      </c>
      <c r="G1591" s="1" t="s">
        <v>13057</v>
      </c>
      <c r="H1591" s="1">
        <f>+Temporalidad[[#This Row],[ID]]</f>
        <v>1580</v>
      </c>
    </row>
    <row r="1592" spans="1:8" hidden="1" x14ac:dyDescent="0.25">
      <c r="A1592">
        <v>1581</v>
      </c>
      <c r="B1592" t="s">
        <v>9141</v>
      </c>
      <c r="C1592" s="1" t="s">
        <v>8951</v>
      </c>
      <c r="D1592" s="1" t="s">
        <v>8951</v>
      </c>
      <c r="E1592" s="2">
        <v>35612</v>
      </c>
      <c r="F1592" s="2">
        <v>35673</v>
      </c>
      <c r="G1592" s="1" t="s">
        <v>13058</v>
      </c>
      <c r="H1592" s="1">
        <f>+Temporalidad[[#This Row],[ID]]</f>
        <v>1581</v>
      </c>
    </row>
    <row r="1593" spans="1:8" hidden="1" x14ac:dyDescent="0.25">
      <c r="A1593">
        <v>1582</v>
      </c>
      <c r="B1593" t="s">
        <v>9142</v>
      </c>
      <c r="C1593" s="1" t="s">
        <v>8951</v>
      </c>
      <c r="D1593" s="1" t="s">
        <v>8951</v>
      </c>
      <c r="E1593" s="2">
        <v>35977</v>
      </c>
      <c r="F1593" s="2">
        <v>36038</v>
      </c>
      <c r="G1593" s="1" t="s">
        <v>13059</v>
      </c>
      <c r="H1593" s="1">
        <f>+Temporalidad[[#This Row],[ID]]</f>
        <v>1582</v>
      </c>
    </row>
    <row r="1594" spans="1:8" hidden="1" x14ac:dyDescent="0.25">
      <c r="A1594">
        <v>1583</v>
      </c>
      <c r="B1594" t="s">
        <v>9143</v>
      </c>
      <c r="C1594" s="1" t="s">
        <v>8951</v>
      </c>
      <c r="D1594" s="1" t="s">
        <v>8951</v>
      </c>
      <c r="E1594" s="2">
        <v>36342</v>
      </c>
      <c r="F1594" s="2">
        <v>36403</v>
      </c>
      <c r="G1594" s="1" t="s">
        <v>13060</v>
      </c>
      <c r="H1594" s="1">
        <f>+Temporalidad[[#This Row],[ID]]</f>
        <v>1583</v>
      </c>
    </row>
    <row r="1595" spans="1:8" hidden="1" x14ac:dyDescent="0.25">
      <c r="A1595">
        <v>1584</v>
      </c>
      <c r="B1595" t="s">
        <v>9144</v>
      </c>
      <c r="C1595" s="1" t="s">
        <v>8951</v>
      </c>
      <c r="D1595" s="1" t="s">
        <v>8951</v>
      </c>
      <c r="E1595" s="2">
        <v>36708</v>
      </c>
      <c r="F1595" s="2">
        <v>36769</v>
      </c>
      <c r="G1595" s="1" t="s">
        <v>13061</v>
      </c>
      <c r="H1595" s="1">
        <f>+Temporalidad[[#This Row],[ID]]</f>
        <v>1584</v>
      </c>
    </row>
    <row r="1596" spans="1:8" hidden="1" x14ac:dyDescent="0.25">
      <c r="A1596">
        <v>1585</v>
      </c>
      <c r="B1596" t="s">
        <v>9145</v>
      </c>
      <c r="C1596" s="1" t="s">
        <v>8951</v>
      </c>
      <c r="D1596" s="1" t="s">
        <v>8951</v>
      </c>
      <c r="E1596" s="2">
        <v>37073</v>
      </c>
      <c r="F1596" s="2">
        <v>37134</v>
      </c>
      <c r="G1596" s="1" t="s">
        <v>13062</v>
      </c>
      <c r="H1596" s="1">
        <f>+Temporalidad[[#This Row],[ID]]</f>
        <v>1585</v>
      </c>
    </row>
    <row r="1597" spans="1:8" hidden="1" x14ac:dyDescent="0.25">
      <c r="A1597">
        <v>1586</v>
      </c>
      <c r="B1597" t="s">
        <v>9146</v>
      </c>
      <c r="C1597" s="1" t="s">
        <v>8951</v>
      </c>
      <c r="D1597" s="1" t="s">
        <v>8951</v>
      </c>
      <c r="E1597" s="2">
        <v>37438</v>
      </c>
      <c r="F1597" s="2">
        <v>37499</v>
      </c>
      <c r="G1597" s="1" t="s">
        <v>13063</v>
      </c>
      <c r="H1597" s="1">
        <f>+Temporalidad[[#This Row],[ID]]</f>
        <v>1586</v>
      </c>
    </row>
    <row r="1598" spans="1:8" hidden="1" x14ac:dyDescent="0.25">
      <c r="A1598">
        <v>1587</v>
      </c>
      <c r="B1598" t="s">
        <v>9147</v>
      </c>
      <c r="C1598" s="1" t="s">
        <v>8951</v>
      </c>
      <c r="D1598" s="1" t="s">
        <v>8951</v>
      </c>
      <c r="E1598" s="2">
        <v>37803</v>
      </c>
      <c r="F1598" s="2">
        <v>37864</v>
      </c>
      <c r="G1598" s="1" t="s">
        <v>13064</v>
      </c>
      <c r="H1598" s="1">
        <f>+Temporalidad[[#This Row],[ID]]</f>
        <v>1587</v>
      </c>
    </row>
    <row r="1599" spans="1:8" hidden="1" x14ac:dyDescent="0.25">
      <c r="A1599">
        <v>1588</v>
      </c>
      <c r="B1599" t="s">
        <v>9148</v>
      </c>
      <c r="C1599" s="1" t="s">
        <v>8951</v>
      </c>
      <c r="D1599" s="1" t="s">
        <v>8951</v>
      </c>
      <c r="E1599" s="2">
        <v>38169</v>
      </c>
      <c r="F1599" s="2">
        <v>38230</v>
      </c>
      <c r="G1599" s="1" t="s">
        <v>13065</v>
      </c>
      <c r="H1599" s="1">
        <f>+Temporalidad[[#This Row],[ID]]</f>
        <v>1588</v>
      </c>
    </row>
    <row r="1600" spans="1:8" hidden="1" x14ac:dyDescent="0.25">
      <c r="A1600">
        <v>1589</v>
      </c>
      <c r="B1600" t="s">
        <v>9149</v>
      </c>
      <c r="C1600" s="1" t="s">
        <v>8951</v>
      </c>
      <c r="D1600" s="1" t="s">
        <v>8951</v>
      </c>
      <c r="E1600" s="2">
        <v>38534</v>
      </c>
      <c r="F1600" s="2">
        <v>38595</v>
      </c>
      <c r="G1600" s="1" t="s">
        <v>13066</v>
      </c>
      <c r="H1600" s="1">
        <f>+Temporalidad[[#This Row],[ID]]</f>
        <v>1589</v>
      </c>
    </row>
    <row r="1601" spans="1:8" hidden="1" x14ac:dyDescent="0.25">
      <c r="A1601">
        <v>1590</v>
      </c>
      <c r="B1601" t="s">
        <v>9150</v>
      </c>
      <c r="C1601" s="1" t="s">
        <v>8951</v>
      </c>
      <c r="D1601" s="1" t="s">
        <v>8951</v>
      </c>
      <c r="E1601" s="2">
        <v>38899</v>
      </c>
      <c r="F1601" s="2">
        <v>38960</v>
      </c>
      <c r="G1601" s="1" t="s">
        <v>13067</v>
      </c>
      <c r="H1601" s="1">
        <f>+Temporalidad[[#This Row],[ID]]</f>
        <v>1590</v>
      </c>
    </row>
    <row r="1602" spans="1:8" hidden="1" x14ac:dyDescent="0.25">
      <c r="A1602">
        <v>1591</v>
      </c>
      <c r="B1602" t="s">
        <v>9151</v>
      </c>
      <c r="C1602" s="1" t="s">
        <v>8951</v>
      </c>
      <c r="D1602" s="1" t="s">
        <v>8951</v>
      </c>
      <c r="E1602" s="2">
        <v>39264</v>
      </c>
      <c r="F1602" s="2">
        <v>39325</v>
      </c>
      <c r="G1602" s="1" t="s">
        <v>13068</v>
      </c>
      <c r="H1602" s="1">
        <f>+Temporalidad[[#This Row],[ID]]</f>
        <v>1591</v>
      </c>
    </row>
    <row r="1603" spans="1:8" hidden="1" x14ac:dyDescent="0.25">
      <c r="A1603">
        <v>1592</v>
      </c>
      <c r="B1603" t="s">
        <v>9152</v>
      </c>
      <c r="C1603" s="1" t="s">
        <v>8951</v>
      </c>
      <c r="D1603" s="1" t="s">
        <v>8951</v>
      </c>
      <c r="E1603" s="2">
        <v>39630</v>
      </c>
      <c r="F1603" s="2">
        <v>39691</v>
      </c>
      <c r="G1603" s="1" t="s">
        <v>13069</v>
      </c>
      <c r="H1603" s="1">
        <f>+Temporalidad[[#This Row],[ID]]</f>
        <v>1592</v>
      </c>
    </row>
    <row r="1604" spans="1:8" hidden="1" x14ac:dyDescent="0.25">
      <c r="A1604">
        <v>1593</v>
      </c>
      <c r="B1604" t="s">
        <v>9153</v>
      </c>
      <c r="C1604" s="1" t="s">
        <v>8951</v>
      </c>
      <c r="D1604" s="1" t="s">
        <v>8951</v>
      </c>
      <c r="E1604" s="2">
        <v>39995</v>
      </c>
      <c r="F1604" s="2">
        <v>40056</v>
      </c>
      <c r="G1604" s="1" t="s">
        <v>13070</v>
      </c>
      <c r="H1604" s="1">
        <f>+Temporalidad[[#This Row],[ID]]</f>
        <v>1593</v>
      </c>
    </row>
    <row r="1605" spans="1:8" hidden="1" x14ac:dyDescent="0.25">
      <c r="A1605">
        <v>1594</v>
      </c>
      <c r="B1605" t="s">
        <v>9154</v>
      </c>
      <c r="C1605" s="1" t="s">
        <v>8951</v>
      </c>
      <c r="D1605" s="1" t="s">
        <v>8951</v>
      </c>
      <c r="E1605" s="2">
        <v>40360</v>
      </c>
      <c r="F1605" s="2">
        <v>40421</v>
      </c>
      <c r="G1605" s="1" t="s">
        <v>13071</v>
      </c>
      <c r="H1605" s="1">
        <f>+Temporalidad[[#This Row],[ID]]</f>
        <v>1594</v>
      </c>
    </row>
    <row r="1606" spans="1:8" hidden="1" x14ac:dyDescent="0.25">
      <c r="A1606">
        <v>1595</v>
      </c>
      <c r="B1606" t="s">
        <v>9155</v>
      </c>
      <c r="C1606" s="1" t="s">
        <v>8951</v>
      </c>
      <c r="D1606" s="1" t="s">
        <v>8951</v>
      </c>
      <c r="E1606" s="2">
        <v>40725</v>
      </c>
      <c r="F1606" s="2">
        <v>40786</v>
      </c>
      <c r="G1606" s="1" t="s">
        <v>13072</v>
      </c>
      <c r="H1606" s="1">
        <f>+Temporalidad[[#This Row],[ID]]</f>
        <v>1595</v>
      </c>
    </row>
    <row r="1607" spans="1:8" hidden="1" x14ac:dyDescent="0.25">
      <c r="A1607">
        <v>1596</v>
      </c>
      <c r="B1607" t="s">
        <v>9156</v>
      </c>
      <c r="C1607" s="1" t="s">
        <v>8951</v>
      </c>
      <c r="D1607" s="1" t="s">
        <v>8951</v>
      </c>
      <c r="E1607" s="2">
        <v>41091</v>
      </c>
      <c r="F1607" s="2">
        <v>41152</v>
      </c>
      <c r="G1607" s="1" t="s">
        <v>13073</v>
      </c>
      <c r="H1607" s="1">
        <f>+Temporalidad[[#This Row],[ID]]</f>
        <v>1596</v>
      </c>
    </row>
    <row r="1608" spans="1:8" hidden="1" x14ac:dyDescent="0.25">
      <c r="A1608">
        <v>1597</v>
      </c>
      <c r="B1608" t="s">
        <v>9157</v>
      </c>
      <c r="C1608" s="1" t="s">
        <v>8951</v>
      </c>
      <c r="D1608" s="1" t="s">
        <v>8951</v>
      </c>
      <c r="E1608" s="2">
        <v>41456</v>
      </c>
      <c r="F1608" s="2">
        <v>41517</v>
      </c>
      <c r="G1608" s="1" t="s">
        <v>13074</v>
      </c>
      <c r="H1608" s="1">
        <f>+Temporalidad[[#This Row],[ID]]</f>
        <v>1597</v>
      </c>
    </row>
    <row r="1609" spans="1:8" hidden="1" x14ac:dyDescent="0.25">
      <c r="A1609">
        <v>1598</v>
      </c>
      <c r="B1609" t="s">
        <v>9158</v>
      </c>
      <c r="C1609" s="1" t="s">
        <v>8951</v>
      </c>
      <c r="D1609" s="1" t="s">
        <v>8951</v>
      </c>
      <c r="E1609" s="2">
        <v>41821</v>
      </c>
      <c r="F1609" s="2">
        <v>41882</v>
      </c>
      <c r="G1609" s="1" t="s">
        <v>13075</v>
      </c>
      <c r="H1609" s="1">
        <f>+Temporalidad[[#This Row],[ID]]</f>
        <v>1598</v>
      </c>
    </row>
    <row r="1610" spans="1:8" hidden="1" x14ac:dyDescent="0.25">
      <c r="A1610">
        <v>1599</v>
      </c>
      <c r="B1610" t="s">
        <v>9159</v>
      </c>
      <c r="C1610" s="1" t="s">
        <v>8951</v>
      </c>
      <c r="D1610" s="1" t="s">
        <v>8951</v>
      </c>
      <c r="E1610" s="2">
        <v>42186</v>
      </c>
      <c r="F1610" s="2">
        <v>42247</v>
      </c>
      <c r="G1610" s="1" t="s">
        <v>13076</v>
      </c>
      <c r="H1610" s="1">
        <f>+Temporalidad[[#This Row],[ID]]</f>
        <v>1599</v>
      </c>
    </row>
    <row r="1611" spans="1:8" hidden="1" x14ac:dyDescent="0.25">
      <c r="A1611">
        <v>1600</v>
      </c>
      <c r="B1611" t="s">
        <v>9160</v>
      </c>
      <c r="C1611" s="1" t="s">
        <v>8951</v>
      </c>
      <c r="D1611" s="1" t="s">
        <v>8951</v>
      </c>
      <c r="E1611" s="2">
        <v>42552</v>
      </c>
      <c r="F1611" s="2">
        <v>42613</v>
      </c>
      <c r="G1611" s="1" t="s">
        <v>13077</v>
      </c>
      <c r="H1611" s="1">
        <f>+Temporalidad[[#This Row],[ID]]</f>
        <v>1600</v>
      </c>
    </row>
    <row r="1612" spans="1:8" hidden="1" x14ac:dyDescent="0.25">
      <c r="A1612">
        <v>1601</v>
      </c>
      <c r="B1612" t="s">
        <v>9161</v>
      </c>
      <c r="C1612" s="1" t="s">
        <v>8951</v>
      </c>
      <c r="D1612" s="1" t="s">
        <v>8951</v>
      </c>
      <c r="E1612" s="2">
        <v>42917</v>
      </c>
      <c r="F1612" s="2">
        <v>42978</v>
      </c>
      <c r="G1612" s="1" t="s">
        <v>13078</v>
      </c>
      <c r="H1612" s="1">
        <f>+Temporalidad[[#This Row],[ID]]</f>
        <v>1601</v>
      </c>
    </row>
    <row r="1613" spans="1:8" hidden="1" x14ac:dyDescent="0.25">
      <c r="A1613">
        <v>1602</v>
      </c>
      <c r="B1613" t="s">
        <v>9162</v>
      </c>
      <c r="C1613" s="1" t="s">
        <v>8951</v>
      </c>
      <c r="D1613" s="1" t="s">
        <v>8951</v>
      </c>
      <c r="E1613" s="2">
        <v>43282</v>
      </c>
      <c r="F1613" s="2">
        <v>43343</v>
      </c>
      <c r="G1613" s="1" t="s">
        <v>13079</v>
      </c>
      <c r="H1613" s="1">
        <f>+Temporalidad[[#This Row],[ID]]</f>
        <v>1602</v>
      </c>
    </row>
    <row r="1614" spans="1:8" hidden="1" x14ac:dyDescent="0.25">
      <c r="A1614">
        <v>1603</v>
      </c>
      <c r="B1614" t="s">
        <v>9163</v>
      </c>
      <c r="C1614" s="1" t="s">
        <v>8951</v>
      </c>
      <c r="D1614" s="1" t="s">
        <v>8951</v>
      </c>
      <c r="E1614" s="2">
        <v>43647</v>
      </c>
      <c r="F1614" s="2">
        <v>43708</v>
      </c>
      <c r="G1614" s="1" t="s">
        <v>13080</v>
      </c>
      <c r="H1614" s="1">
        <f>+Temporalidad[[#This Row],[ID]]</f>
        <v>1603</v>
      </c>
    </row>
    <row r="1615" spans="1:8" hidden="1" x14ac:dyDescent="0.25">
      <c r="A1615">
        <v>1604</v>
      </c>
      <c r="B1615" t="s">
        <v>9164</v>
      </c>
      <c r="C1615" s="1" t="s">
        <v>8951</v>
      </c>
      <c r="D1615" s="1" t="s">
        <v>8951</v>
      </c>
      <c r="E1615" s="2">
        <v>44013</v>
      </c>
      <c r="F1615" s="2">
        <v>44074</v>
      </c>
      <c r="G1615" s="1" t="s">
        <v>13081</v>
      </c>
      <c r="H1615" s="1">
        <f>+Temporalidad[[#This Row],[ID]]</f>
        <v>1604</v>
      </c>
    </row>
    <row r="1616" spans="1:8" hidden="1" x14ac:dyDescent="0.25">
      <c r="A1616">
        <v>1605</v>
      </c>
      <c r="B1616" t="s">
        <v>9165</v>
      </c>
      <c r="C1616" s="1" t="s">
        <v>8951</v>
      </c>
      <c r="D1616" s="1" t="s">
        <v>8951</v>
      </c>
      <c r="E1616" s="2">
        <v>44378</v>
      </c>
      <c r="F1616" s="2">
        <v>44439</v>
      </c>
      <c r="G1616" s="1" t="s">
        <v>13082</v>
      </c>
      <c r="H1616" s="1">
        <f>+Temporalidad[[#This Row],[ID]]</f>
        <v>1605</v>
      </c>
    </row>
    <row r="1617" spans="1:8" hidden="1" x14ac:dyDescent="0.25">
      <c r="A1617">
        <v>1606</v>
      </c>
      <c r="B1617" t="s">
        <v>9166</v>
      </c>
      <c r="C1617" s="1" t="s">
        <v>8951</v>
      </c>
      <c r="D1617" s="1" t="s">
        <v>8951</v>
      </c>
      <c r="E1617" s="2">
        <v>44743</v>
      </c>
      <c r="F1617" s="2">
        <v>44804</v>
      </c>
      <c r="G1617" s="1" t="s">
        <v>13083</v>
      </c>
      <c r="H1617" s="1">
        <f>+Temporalidad[[#This Row],[ID]]</f>
        <v>1606</v>
      </c>
    </row>
    <row r="1618" spans="1:8" hidden="1" x14ac:dyDescent="0.25">
      <c r="A1618">
        <v>1607</v>
      </c>
      <c r="B1618" t="s">
        <v>9167</v>
      </c>
      <c r="C1618" s="1" t="s">
        <v>8951</v>
      </c>
      <c r="D1618" s="1" t="s">
        <v>8951</v>
      </c>
      <c r="E1618" s="2">
        <v>45108</v>
      </c>
      <c r="F1618" s="2">
        <v>45169</v>
      </c>
      <c r="G1618" s="1" t="s">
        <v>13084</v>
      </c>
      <c r="H1618" s="1">
        <f>+Temporalidad[[#This Row],[ID]]</f>
        <v>1607</v>
      </c>
    </row>
    <row r="1619" spans="1:8" hidden="1" x14ac:dyDescent="0.25">
      <c r="A1619">
        <v>1608</v>
      </c>
      <c r="B1619" t="s">
        <v>9168</v>
      </c>
      <c r="C1619" s="1" t="s">
        <v>8951</v>
      </c>
      <c r="D1619" s="1" t="s">
        <v>8951</v>
      </c>
      <c r="E1619" s="2">
        <v>45474</v>
      </c>
      <c r="F1619" s="2">
        <v>45535</v>
      </c>
      <c r="G1619" s="1" t="s">
        <v>13085</v>
      </c>
      <c r="H1619" s="1">
        <f>+Temporalidad[[#This Row],[ID]]</f>
        <v>1608</v>
      </c>
    </row>
    <row r="1620" spans="1:8" hidden="1" x14ac:dyDescent="0.25">
      <c r="A1620">
        <v>1609</v>
      </c>
      <c r="B1620" t="s">
        <v>9169</v>
      </c>
      <c r="C1620" s="1" t="s">
        <v>8951</v>
      </c>
      <c r="D1620" s="1" t="s">
        <v>8951</v>
      </c>
      <c r="E1620" s="2">
        <v>45839</v>
      </c>
      <c r="F1620" s="2">
        <v>45900</v>
      </c>
      <c r="G1620" s="1" t="s">
        <v>13086</v>
      </c>
      <c r="H1620" s="1">
        <f>+Temporalidad[[#This Row],[ID]]</f>
        <v>1609</v>
      </c>
    </row>
    <row r="1621" spans="1:8" hidden="1" x14ac:dyDescent="0.25">
      <c r="A1621">
        <v>1610</v>
      </c>
      <c r="B1621" t="s">
        <v>9170</v>
      </c>
      <c r="C1621" s="1" t="s">
        <v>8951</v>
      </c>
      <c r="D1621" s="1" t="s">
        <v>8951</v>
      </c>
      <c r="E1621" s="2">
        <v>46204</v>
      </c>
      <c r="F1621" s="2">
        <v>46265</v>
      </c>
      <c r="G1621" s="1" t="s">
        <v>13087</v>
      </c>
      <c r="H1621" s="1">
        <f>+Temporalidad[[#This Row],[ID]]</f>
        <v>1610</v>
      </c>
    </row>
    <row r="1622" spans="1:8" hidden="1" x14ac:dyDescent="0.25">
      <c r="A1622">
        <v>1611</v>
      </c>
      <c r="B1622" t="s">
        <v>9171</v>
      </c>
      <c r="C1622" s="1" t="s">
        <v>8951</v>
      </c>
      <c r="D1622" s="1" t="s">
        <v>8951</v>
      </c>
      <c r="E1622" s="2">
        <v>46569</v>
      </c>
      <c r="F1622" s="2">
        <v>46630</v>
      </c>
      <c r="G1622" s="1" t="s">
        <v>13088</v>
      </c>
      <c r="H1622" s="1">
        <f>+Temporalidad[[#This Row],[ID]]</f>
        <v>1611</v>
      </c>
    </row>
    <row r="1623" spans="1:8" hidden="1" x14ac:dyDescent="0.25">
      <c r="A1623">
        <v>1612</v>
      </c>
      <c r="B1623" t="s">
        <v>9172</v>
      </c>
      <c r="C1623" s="1" t="s">
        <v>8951</v>
      </c>
      <c r="D1623" s="1" t="s">
        <v>8951</v>
      </c>
      <c r="E1623" s="2">
        <v>46935</v>
      </c>
      <c r="F1623" s="2">
        <v>46996</v>
      </c>
      <c r="G1623" s="1" t="s">
        <v>13089</v>
      </c>
      <c r="H1623" s="1">
        <f>+Temporalidad[[#This Row],[ID]]</f>
        <v>1612</v>
      </c>
    </row>
    <row r="1624" spans="1:8" hidden="1" x14ac:dyDescent="0.25">
      <c r="A1624">
        <v>1613</v>
      </c>
      <c r="B1624" t="s">
        <v>9173</v>
      </c>
      <c r="C1624" s="1" t="s">
        <v>8951</v>
      </c>
      <c r="D1624" s="1" t="s">
        <v>8951</v>
      </c>
      <c r="E1624" s="2">
        <v>47300</v>
      </c>
      <c r="F1624" s="2">
        <v>47361</v>
      </c>
      <c r="G1624" s="1" t="s">
        <v>13090</v>
      </c>
      <c r="H1624" s="1">
        <f>+Temporalidad[[#This Row],[ID]]</f>
        <v>1613</v>
      </c>
    </row>
    <row r="1625" spans="1:8" hidden="1" x14ac:dyDescent="0.25">
      <c r="A1625">
        <v>1614</v>
      </c>
      <c r="B1625" t="s">
        <v>9174</v>
      </c>
      <c r="C1625" s="1" t="s">
        <v>8951</v>
      </c>
      <c r="D1625" s="1" t="s">
        <v>8951</v>
      </c>
      <c r="E1625" s="2">
        <v>47665</v>
      </c>
      <c r="F1625" s="2">
        <v>47726</v>
      </c>
      <c r="G1625" s="1" t="s">
        <v>13091</v>
      </c>
      <c r="H1625" s="1">
        <f>+Temporalidad[[#This Row],[ID]]</f>
        <v>1614</v>
      </c>
    </row>
    <row r="1626" spans="1:8" hidden="1" x14ac:dyDescent="0.25">
      <c r="A1626">
        <v>1615</v>
      </c>
      <c r="B1626" t="s">
        <v>9175</v>
      </c>
      <c r="C1626" s="1" t="s">
        <v>8951</v>
      </c>
      <c r="D1626" s="1" t="s">
        <v>8951</v>
      </c>
      <c r="E1626" s="2">
        <v>48030</v>
      </c>
      <c r="F1626" s="2">
        <v>48091</v>
      </c>
      <c r="G1626" s="1" t="s">
        <v>13092</v>
      </c>
      <c r="H1626" s="1">
        <f>+Temporalidad[[#This Row],[ID]]</f>
        <v>1615</v>
      </c>
    </row>
    <row r="1627" spans="1:8" hidden="1" x14ac:dyDescent="0.25">
      <c r="A1627">
        <v>1616</v>
      </c>
      <c r="B1627" t="s">
        <v>9176</v>
      </c>
      <c r="C1627" s="1" t="s">
        <v>8951</v>
      </c>
      <c r="D1627" s="1" t="s">
        <v>8951</v>
      </c>
      <c r="E1627" s="2">
        <v>48396</v>
      </c>
      <c r="F1627" s="2">
        <v>48457</v>
      </c>
      <c r="G1627" s="1" t="s">
        <v>13093</v>
      </c>
      <c r="H1627" s="1">
        <f>+Temporalidad[[#This Row],[ID]]</f>
        <v>1616</v>
      </c>
    </row>
    <row r="1628" spans="1:8" hidden="1" x14ac:dyDescent="0.25">
      <c r="A1628">
        <v>1617</v>
      </c>
      <c r="B1628" t="s">
        <v>9177</v>
      </c>
      <c r="C1628" s="1" t="s">
        <v>8951</v>
      </c>
      <c r="D1628" s="1" t="s">
        <v>8951</v>
      </c>
      <c r="E1628" s="2">
        <v>48761</v>
      </c>
      <c r="F1628" s="2">
        <v>48822</v>
      </c>
      <c r="G1628" s="1" t="s">
        <v>13094</v>
      </c>
      <c r="H1628" s="1">
        <f>+Temporalidad[[#This Row],[ID]]</f>
        <v>1617</v>
      </c>
    </row>
    <row r="1629" spans="1:8" hidden="1" x14ac:dyDescent="0.25">
      <c r="A1629">
        <v>1618</v>
      </c>
      <c r="B1629" t="s">
        <v>9178</v>
      </c>
      <c r="C1629" s="1" t="s">
        <v>8951</v>
      </c>
      <c r="D1629" s="1" t="s">
        <v>8951</v>
      </c>
      <c r="E1629" s="2">
        <v>49126</v>
      </c>
      <c r="F1629" s="2">
        <v>49187</v>
      </c>
      <c r="G1629" s="1" t="s">
        <v>13095</v>
      </c>
      <c r="H1629" s="1">
        <f>+Temporalidad[[#This Row],[ID]]</f>
        <v>1618</v>
      </c>
    </row>
    <row r="1630" spans="1:8" hidden="1" x14ac:dyDescent="0.25">
      <c r="A1630">
        <v>1619</v>
      </c>
      <c r="B1630" t="s">
        <v>9179</v>
      </c>
      <c r="C1630" s="1" t="s">
        <v>8951</v>
      </c>
      <c r="D1630" s="1" t="s">
        <v>8951</v>
      </c>
      <c r="E1630" s="2">
        <v>49491</v>
      </c>
      <c r="F1630" s="2">
        <v>49552</v>
      </c>
      <c r="G1630" s="1" t="s">
        <v>13096</v>
      </c>
      <c r="H1630" s="1">
        <f>+Temporalidad[[#This Row],[ID]]</f>
        <v>1619</v>
      </c>
    </row>
    <row r="1631" spans="1:8" hidden="1" x14ac:dyDescent="0.25">
      <c r="A1631">
        <v>1620</v>
      </c>
      <c r="B1631" t="s">
        <v>9180</v>
      </c>
      <c r="C1631" s="1" t="s">
        <v>8951</v>
      </c>
      <c r="D1631" s="1" t="s">
        <v>8951</v>
      </c>
      <c r="E1631" s="2">
        <v>49857</v>
      </c>
      <c r="F1631" s="2">
        <v>49918</v>
      </c>
      <c r="G1631" s="1" t="s">
        <v>13097</v>
      </c>
      <c r="H1631" s="1">
        <f>+Temporalidad[[#This Row],[ID]]</f>
        <v>1620</v>
      </c>
    </row>
    <row r="1632" spans="1:8" hidden="1" x14ac:dyDescent="0.25">
      <c r="A1632">
        <v>1621</v>
      </c>
      <c r="B1632" t="s">
        <v>9181</v>
      </c>
      <c r="C1632" s="1" t="s">
        <v>8951</v>
      </c>
      <c r="D1632" s="1" t="s">
        <v>8951</v>
      </c>
      <c r="E1632" s="2">
        <v>50222</v>
      </c>
      <c r="F1632" s="2">
        <v>50283</v>
      </c>
      <c r="G1632" s="1" t="s">
        <v>13098</v>
      </c>
      <c r="H1632" s="1">
        <f>+Temporalidad[[#This Row],[ID]]</f>
        <v>1621</v>
      </c>
    </row>
    <row r="1633" spans="1:8" hidden="1" x14ac:dyDescent="0.25">
      <c r="A1633">
        <v>1622</v>
      </c>
      <c r="B1633" t="s">
        <v>9182</v>
      </c>
      <c r="C1633" s="1" t="s">
        <v>8951</v>
      </c>
      <c r="D1633" s="1" t="s">
        <v>8951</v>
      </c>
      <c r="E1633" s="2">
        <v>50587</v>
      </c>
      <c r="F1633" s="2">
        <v>50648</v>
      </c>
      <c r="G1633" s="1" t="s">
        <v>13099</v>
      </c>
      <c r="H1633" s="1">
        <f>+Temporalidad[[#This Row],[ID]]</f>
        <v>1622</v>
      </c>
    </row>
    <row r="1634" spans="1:8" hidden="1" x14ac:dyDescent="0.25">
      <c r="A1634">
        <v>1623</v>
      </c>
      <c r="B1634" t="s">
        <v>9183</v>
      </c>
      <c r="C1634" s="1" t="s">
        <v>8951</v>
      </c>
      <c r="D1634" s="1" t="s">
        <v>8951</v>
      </c>
      <c r="E1634" s="2">
        <v>50952</v>
      </c>
      <c r="F1634" s="2">
        <v>51013</v>
      </c>
      <c r="G1634" s="1" t="s">
        <v>13100</v>
      </c>
      <c r="H1634" s="1">
        <f>+Temporalidad[[#This Row],[ID]]</f>
        <v>1623</v>
      </c>
    </row>
    <row r="1635" spans="1:8" hidden="1" x14ac:dyDescent="0.25">
      <c r="A1635">
        <v>1624</v>
      </c>
      <c r="B1635" t="s">
        <v>9184</v>
      </c>
      <c r="C1635" s="1" t="s">
        <v>8951</v>
      </c>
      <c r="D1635" s="1" t="s">
        <v>8951</v>
      </c>
      <c r="E1635" s="2">
        <v>51318</v>
      </c>
      <c r="F1635" s="2">
        <v>51379</v>
      </c>
      <c r="G1635" s="1" t="s">
        <v>13101</v>
      </c>
      <c r="H1635" s="1">
        <f>+Temporalidad[[#This Row],[ID]]</f>
        <v>1624</v>
      </c>
    </row>
    <row r="1636" spans="1:8" hidden="1" x14ac:dyDescent="0.25">
      <c r="A1636">
        <v>1625</v>
      </c>
      <c r="B1636" t="s">
        <v>9185</v>
      </c>
      <c r="C1636" s="1" t="s">
        <v>8951</v>
      </c>
      <c r="D1636" s="1" t="s">
        <v>8951</v>
      </c>
      <c r="E1636" s="2">
        <v>51683</v>
      </c>
      <c r="F1636" s="2">
        <v>51744</v>
      </c>
      <c r="G1636" s="1" t="s">
        <v>13102</v>
      </c>
      <c r="H1636" s="1">
        <f>+Temporalidad[[#This Row],[ID]]</f>
        <v>1625</v>
      </c>
    </row>
    <row r="1637" spans="1:8" hidden="1" x14ac:dyDescent="0.25">
      <c r="A1637">
        <v>1626</v>
      </c>
      <c r="B1637" t="s">
        <v>9186</v>
      </c>
      <c r="C1637" s="1" t="s">
        <v>8951</v>
      </c>
      <c r="D1637" s="1" t="s">
        <v>8951</v>
      </c>
      <c r="E1637" s="2">
        <v>52048</v>
      </c>
      <c r="F1637" s="2">
        <v>52109</v>
      </c>
      <c r="G1637" s="1" t="s">
        <v>13103</v>
      </c>
      <c r="H1637" s="1">
        <f>+Temporalidad[[#This Row],[ID]]</f>
        <v>1626</v>
      </c>
    </row>
    <row r="1638" spans="1:8" hidden="1" x14ac:dyDescent="0.25">
      <c r="A1638">
        <v>1627</v>
      </c>
      <c r="B1638" t="s">
        <v>9187</v>
      </c>
      <c r="C1638" s="1" t="s">
        <v>8951</v>
      </c>
      <c r="D1638" s="1" t="s">
        <v>8951</v>
      </c>
      <c r="E1638" s="2">
        <v>52413</v>
      </c>
      <c r="F1638" s="2">
        <v>52474</v>
      </c>
      <c r="G1638" s="1" t="s">
        <v>13104</v>
      </c>
      <c r="H1638" s="1">
        <f>+Temporalidad[[#This Row],[ID]]</f>
        <v>1627</v>
      </c>
    </row>
    <row r="1639" spans="1:8" hidden="1" x14ac:dyDescent="0.25">
      <c r="A1639">
        <v>1628</v>
      </c>
      <c r="B1639" t="s">
        <v>9188</v>
      </c>
      <c r="C1639" s="1" t="s">
        <v>8951</v>
      </c>
      <c r="D1639" s="1" t="s">
        <v>8951</v>
      </c>
      <c r="E1639" s="2">
        <v>52779</v>
      </c>
      <c r="F1639" s="2">
        <v>52840</v>
      </c>
      <c r="G1639" s="1" t="s">
        <v>13105</v>
      </c>
      <c r="H1639" s="1">
        <f>+Temporalidad[[#This Row],[ID]]</f>
        <v>1628</v>
      </c>
    </row>
    <row r="1640" spans="1:8" hidden="1" x14ac:dyDescent="0.25">
      <c r="A1640">
        <v>1629</v>
      </c>
      <c r="B1640" t="s">
        <v>9189</v>
      </c>
      <c r="C1640" s="1" t="s">
        <v>8951</v>
      </c>
      <c r="D1640" s="1" t="s">
        <v>8951</v>
      </c>
      <c r="E1640" s="2">
        <v>53144</v>
      </c>
      <c r="F1640" s="2">
        <v>53205</v>
      </c>
      <c r="G1640" s="1" t="s">
        <v>13106</v>
      </c>
      <c r="H1640" s="1">
        <f>+Temporalidad[[#This Row],[ID]]</f>
        <v>1629</v>
      </c>
    </row>
    <row r="1641" spans="1:8" hidden="1" x14ac:dyDescent="0.25">
      <c r="A1641">
        <v>1630</v>
      </c>
      <c r="B1641" t="s">
        <v>9190</v>
      </c>
      <c r="C1641" s="1" t="s">
        <v>8951</v>
      </c>
      <c r="D1641" s="1" t="s">
        <v>8951</v>
      </c>
      <c r="E1641" s="2">
        <v>53509</v>
      </c>
      <c r="F1641" s="2">
        <v>53570</v>
      </c>
      <c r="G1641" s="1" t="s">
        <v>13107</v>
      </c>
      <c r="H1641" s="1">
        <f>+Temporalidad[[#This Row],[ID]]</f>
        <v>1630</v>
      </c>
    </row>
    <row r="1642" spans="1:8" hidden="1" x14ac:dyDescent="0.25">
      <c r="A1642">
        <v>1631</v>
      </c>
      <c r="B1642" t="s">
        <v>9191</v>
      </c>
      <c r="C1642" s="1" t="s">
        <v>8951</v>
      </c>
      <c r="D1642" s="1" t="s">
        <v>8951</v>
      </c>
      <c r="E1642" s="2">
        <v>53874</v>
      </c>
      <c r="F1642" s="2">
        <v>53935</v>
      </c>
      <c r="G1642" s="1" t="s">
        <v>13108</v>
      </c>
      <c r="H1642" s="1">
        <f>+Temporalidad[[#This Row],[ID]]</f>
        <v>1631</v>
      </c>
    </row>
    <row r="1643" spans="1:8" hidden="1" x14ac:dyDescent="0.25">
      <c r="A1643">
        <v>1632</v>
      </c>
      <c r="B1643" t="s">
        <v>9192</v>
      </c>
      <c r="C1643" s="1" t="s">
        <v>8951</v>
      </c>
      <c r="D1643" s="1" t="s">
        <v>8951</v>
      </c>
      <c r="E1643" s="2">
        <v>54240</v>
      </c>
      <c r="F1643" s="2">
        <v>54301</v>
      </c>
      <c r="G1643" s="1" t="s">
        <v>13109</v>
      </c>
      <c r="H1643" s="1">
        <f>+Temporalidad[[#This Row],[ID]]</f>
        <v>1632</v>
      </c>
    </row>
    <row r="1644" spans="1:8" hidden="1" x14ac:dyDescent="0.25">
      <c r="A1644">
        <v>1633</v>
      </c>
      <c r="B1644" t="s">
        <v>9193</v>
      </c>
      <c r="C1644" s="1" t="s">
        <v>8951</v>
      </c>
      <c r="D1644" s="1" t="s">
        <v>8951</v>
      </c>
      <c r="E1644" s="2">
        <v>54605</v>
      </c>
      <c r="F1644" s="2">
        <v>54666</v>
      </c>
      <c r="G1644" s="1" t="s">
        <v>13110</v>
      </c>
      <c r="H1644" s="1">
        <f>+Temporalidad[[#This Row],[ID]]</f>
        <v>1633</v>
      </c>
    </row>
    <row r="1645" spans="1:8" hidden="1" x14ac:dyDescent="0.25">
      <c r="A1645">
        <v>1634</v>
      </c>
      <c r="B1645" t="s">
        <v>9194</v>
      </c>
      <c r="C1645" s="1" t="s">
        <v>8951</v>
      </c>
      <c r="D1645" s="1" t="s">
        <v>8951</v>
      </c>
      <c r="E1645" s="2">
        <v>54970</v>
      </c>
      <c r="F1645" s="2">
        <v>55031</v>
      </c>
      <c r="G1645" s="1" t="s">
        <v>13111</v>
      </c>
      <c r="H1645" s="1">
        <f>+Temporalidad[[#This Row],[ID]]</f>
        <v>1634</v>
      </c>
    </row>
    <row r="1646" spans="1:8" hidden="1" x14ac:dyDescent="0.25">
      <c r="A1646">
        <v>1635</v>
      </c>
      <c r="B1646" t="s">
        <v>9195</v>
      </c>
      <c r="C1646" s="1" t="s">
        <v>8951</v>
      </c>
      <c r="D1646" s="1" t="s">
        <v>8951</v>
      </c>
      <c r="E1646" s="2">
        <v>33117</v>
      </c>
      <c r="F1646" s="2">
        <v>33177</v>
      </c>
      <c r="G1646" s="1" t="s">
        <v>13112</v>
      </c>
      <c r="H1646" s="1">
        <f>+Temporalidad[[#This Row],[ID]]</f>
        <v>1635</v>
      </c>
    </row>
    <row r="1647" spans="1:8" hidden="1" x14ac:dyDescent="0.25">
      <c r="A1647">
        <v>1636</v>
      </c>
      <c r="B1647" t="s">
        <v>9196</v>
      </c>
      <c r="C1647" s="1" t="s">
        <v>8951</v>
      </c>
      <c r="D1647" s="1" t="s">
        <v>8951</v>
      </c>
      <c r="E1647" s="2">
        <v>33482</v>
      </c>
      <c r="F1647" s="2">
        <v>33542</v>
      </c>
      <c r="G1647" s="1" t="s">
        <v>13113</v>
      </c>
      <c r="H1647" s="1">
        <f>+Temporalidad[[#This Row],[ID]]</f>
        <v>1636</v>
      </c>
    </row>
    <row r="1648" spans="1:8" hidden="1" x14ac:dyDescent="0.25">
      <c r="A1648">
        <v>1637</v>
      </c>
      <c r="B1648" t="s">
        <v>9197</v>
      </c>
      <c r="C1648" s="1" t="s">
        <v>8951</v>
      </c>
      <c r="D1648" s="1" t="s">
        <v>8951</v>
      </c>
      <c r="E1648" s="2">
        <v>33848</v>
      </c>
      <c r="F1648" s="2">
        <v>33908</v>
      </c>
      <c r="G1648" s="1" t="s">
        <v>13114</v>
      </c>
      <c r="H1648" s="1">
        <f>+Temporalidad[[#This Row],[ID]]</f>
        <v>1637</v>
      </c>
    </row>
    <row r="1649" spans="1:8" hidden="1" x14ac:dyDescent="0.25">
      <c r="A1649">
        <v>1638</v>
      </c>
      <c r="B1649" t="s">
        <v>9198</v>
      </c>
      <c r="C1649" s="1" t="s">
        <v>8951</v>
      </c>
      <c r="D1649" s="1" t="s">
        <v>8951</v>
      </c>
      <c r="E1649" s="2">
        <v>34213</v>
      </c>
      <c r="F1649" s="2">
        <v>34273</v>
      </c>
      <c r="G1649" s="1" t="s">
        <v>13115</v>
      </c>
      <c r="H1649" s="1">
        <f>+Temporalidad[[#This Row],[ID]]</f>
        <v>1638</v>
      </c>
    </row>
    <row r="1650" spans="1:8" hidden="1" x14ac:dyDescent="0.25">
      <c r="A1650">
        <v>1639</v>
      </c>
      <c r="B1650" t="s">
        <v>9199</v>
      </c>
      <c r="C1650" s="1" t="s">
        <v>8951</v>
      </c>
      <c r="D1650" s="1" t="s">
        <v>8951</v>
      </c>
      <c r="E1650" s="2">
        <v>34578</v>
      </c>
      <c r="F1650" s="2">
        <v>34638</v>
      </c>
      <c r="G1650" s="1" t="s">
        <v>13116</v>
      </c>
      <c r="H1650" s="1">
        <f>+Temporalidad[[#This Row],[ID]]</f>
        <v>1639</v>
      </c>
    </row>
    <row r="1651" spans="1:8" hidden="1" x14ac:dyDescent="0.25">
      <c r="A1651">
        <v>1640</v>
      </c>
      <c r="B1651" t="s">
        <v>9200</v>
      </c>
      <c r="C1651" s="1" t="s">
        <v>8951</v>
      </c>
      <c r="D1651" s="1" t="s">
        <v>8951</v>
      </c>
      <c r="E1651" s="2">
        <v>34943</v>
      </c>
      <c r="F1651" s="2">
        <v>35003</v>
      </c>
      <c r="G1651" s="1" t="s">
        <v>13117</v>
      </c>
      <c r="H1651" s="1">
        <f>+Temporalidad[[#This Row],[ID]]</f>
        <v>1640</v>
      </c>
    </row>
    <row r="1652" spans="1:8" hidden="1" x14ac:dyDescent="0.25">
      <c r="A1652">
        <v>1641</v>
      </c>
      <c r="B1652" t="s">
        <v>9201</v>
      </c>
      <c r="C1652" s="1" t="s">
        <v>8951</v>
      </c>
      <c r="D1652" s="1" t="s">
        <v>8951</v>
      </c>
      <c r="E1652" s="2">
        <v>35309</v>
      </c>
      <c r="F1652" s="2">
        <v>35369</v>
      </c>
      <c r="G1652" s="1" t="s">
        <v>13118</v>
      </c>
      <c r="H1652" s="1">
        <f>+Temporalidad[[#This Row],[ID]]</f>
        <v>1641</v>
      </c>
    </row>
    <row r="1653" spans="1:8" hidden="1" x14ac:dyDescent="0.25">
      <c r="A1653">
        <v>1642</v>
      </c>
      <c r="B1653" t="s">
        <v>9202</v>
      </c>
      <c r="C1653" s="1" t="s">
        <v>8951</v>
      </c>
      <c r="D1653" s="1" t="s">
        <v>8951</v>
      </c>
      <c r="E1653" s="2">
        <v>35674</v>
      </c>
      <c r="F1653" s="2">
        <v>35734</v>
      </c>
      <c r="G1653" s="1" t="s">
        <v>13119</v>
      </c>
      <c r="H1653" s="1">
        <f>+Temporalidad[[#This Row],[ID]]</f>
        <v>1642</v>
      </c>
    </row>
    <row r="1654" spans="1:8" hidden="1" x14ac:dyDescent="0.25">
      <c r="A1654">
        <v>1643</v>
      </c>
      <c r="B1654" t="s">
        <v>9203</v>
      </c>
      <c r="C1654" s="1" t="s">
        <v>8951</v>
      </c>
      <c r="D1654" s="1" t="s">
        <v>8951</v>
      </c>
      <c r="E1654" s="2">
        <v>36039</v>
      </c>
      <c r="F1654" s="2">
        <v>36099</v>
      </c>
      <c r="G1654" s="1" t="s">
        <v>13120</v>
      </c>
      <c r="H1654" s="1">
        <f>+Temporalidad[[#This Row],[ID]]</f>
        <v>1643</v>
      </c>
    </row>
    <row r="1655" spans="1:8" hidden="1" x14ac:dyDescent="0.25">
      <c r="A1655">
        <v>1644</v>
      </c>
      <c r="B1655" t="s">
        <v>9204</v>
      </c>
      <c r="C1655" s="1" t="s">
        <v>8951</v>
      </c>
      <c r="D1655" s="1" t="s">
        <v>8951</v>
      </c>
      <c r="E1655" s="2">
        <v>36404</v>
      </c>
      <c r="F1655" s="2">
        <v>36464</v>
      </c>
      <c r="G1655" s="1" t="s">
        <v>13121</v>
      </c>
      <c r="H1655" s="1">
        <f>+Temporalidad[[#This Row],[ID]]</f>
        <v>1644</v>
      </c>
    </row>
    <row r="1656" spans="1:8" hidden="1" x14ac:dyDescent="0.25">
      <c r="A1656">
        <v>1645</v>
      </c>
      <c r="B1656" t="s">
        <v>9205</v>
      </c>
      <c r="C1656" s="1" t="s">
        <v>8951</v>
      </c>
      <c r="D1656" s="1" t="s">
        <v>8951</v>
      </c>
      <c r="E1656" s="2">
        <v>36770</v>
      </c>
      <c r="F1656" s="2">
        <v>36830</v>
      </c>
      <c r="G1656" s="1" t="s">
        <v>13122</v>
      </c>
      <c r="H1656" s="1">
        <f>+Temporalidad[[#This Row],[ID]]</f>
        <v>1645</v>
      </c>
    </row>
    <row r="1657" spans="1:8" hidden="1" x14ac:dyDescent="0.25">
      <c r="A1657">
        <v>1646</v>
      </c>
      <c r="B1657" t="s">
        <v>9206</v>
      </c>
      <c r="C1657" s="1" t="s">
        <v>8951</v>
      </c>
      <c r="D1657" s="1" t="s">
        <v>8951</v>
      </c>
      <c r="E1657" s="2">
        <v>37135</v>
      </c>
      <c r="F1657" s="2">
        <v>37195</v>
      </c>
      <c r="G1657" s="1" t="s">
        <v>13123</v>
      </c>
      <c r="H1657" s="1">
        <f>+Temporalidad[[#This Row],[ID]]</f>
        <v>1646</v>
      </c>
    </row>
    <row r="1658" spans="1:8" hidden="1" x14ac:dyDescent="0.25">
      <c r="A1658">
        <v>1647</v>
      </c>
      <c r="B1658" t="s">
        <v>9207</v>
      </c>
      <c r="C1658" s="1" t="s">
        <v>8951</v>
      </c>
      <c r="D1658" s="1" t="s">
        <v>8951</v>
      </c>
      <c r="E1658" s="2">
        <v>37500</v>
      </c>
      <c r="F1658" s="2">
        <v>37560</v>
      </c>
      <c r="G1658" s="1" t="s">
        <v>13124</v>
      </c>
      <c r="H1658" s="1">
        <f>+Temporalidad[[#This Row],[ID]]</f>
        <v>1647</v>
      </c>
    </row>
    <row r="1659" spans="1:8" hidden="1" x14ac:dyDescent="0.25">
      <c r="A1659">
        <v>1648</v>
      </c>
      <c r="B1659" t="s">
        <v>9208</v>
      </c>
      <c r="C1659" s="1" t="s">
        <v>8951</v>
      </c>
      <c r="D1659" s="1" t="s">
        <v>8951</v>
      </c>
      <c r="E1659" s="2">
        <v>37865</v>
      </c>
      <c r="F1659" s="2">
        <v>37925</v>
      </c>
      <c r="G1659" s="1" t="s">
        <v>13125</v>
      </c>
      <c r="H1659" s="1">
        <f>+Temporalidad[[#This Row],[ID]]</f>
        <v>1648</v>
      </c>
    </row>
    <row r="1660" spans="1:8" hidden="1" x14ac:dyDescent="0.25">
      <c r="A1660">
        <v>1649</v>
      </c>
      <c r="B1660" t="s">
        <v>9209</v>
      </c>
      <c r="C1660" s="1" t="s">
        <v>8951</v>
      </c>
      <c r="D1660" s="1" t="s">
        <v>8951</v>
      </c>
      <c r="E1660" s="2">
        <v>38231</v>
      </c>
      <c r="F1660" s="2">
        <v>38291</v>
      </c>
      <c r="G1660" s="1" t="s">
        <v>13126</v>
      </c>
      <c r="H1660" s="1">
        <f>+Temporalidad[[#This Row],[ID]]</f>
        <v>1649</v>
      </c>
    </row>
    <row r="1661" spans="1:8" hidden="1" x14ac:dyDescent="0.25">
      <c r="A1661">
        <v>1650</v>
      </c>
      <c r="B1661" t="s">
        <v>9210</v>
      </c>
      <c r="C1661" s="1" t="s">
        <v>8951</v>
      </c>
      <c r="D1661" s="1" t="s">
        <v>8951</v>
      </c>
      <c r="E1661" s="2">
        <v>38596</v>
      </c>
      <c r="F1661" s="2">
        <v>38656</v>
      </c>
      <c r="G1661" s="1" t="s">
        <v>13127</v>
      </c>
      <c r="H1661" s="1">
        <f>+Temporalidad[[#This Row],[ID]]</f>
        <v>1650</v>
      </c>
    </row>
    <row r="1662" spans="1:8" hidden="1" x14ac:dyDescent="0.25">
      <c r="A1662">
        <v>1651</v>
      </c>
      <c r="B1662" t="s">
        <v>9211</v>
      </c>
      <c r="C1662" s="1" t="s">
        <v>8951</v>
      </c>
      <c r="D1662" s="1" t="s">
        <v>8951</v>
      </c>
      <c r="E1662" s="2">
        <v>38961</v>
      </c>
      <c r="F1662" s="2">
        <v>39021</v>
      </c>
      <c r="G1662" s="1" t="s">
        <v>13128</v>
      </c>
      <c r="H1662" s="1">
        <f>+Temporalidad[[#This Row],[ID]]</f>
        <v>1651</v>
      </c>
    </row>
    <row r="1663" spans="1:8" hidden="1" x14ac:dyDescent="0.25">
      <c r="A1663">
        <v>1652</v>
      </c>
      <c r="B1663" t="s">
        <v>9212</v>
      </c>
      <c r="C1663" s="1" t="s">
        <v>8951</v>
      </c>
      <c r="D1663" s="1" t="s">
        <v>8951</v>
      </c>
      <c r="E1663" s="2">
        <v>39326</v>
      </c>
      <c r="F1663" s="2">
        <v>39386</v>
      </c>
      <c r="G1663" s="1" t="s">
        <v>13129</v>
      </c>
      <c r="H1663" s="1">
        <f>+Temporalidad[[#This Row],[ID]]</f>
        <v>1652</v>
      </c>
    </row>
    <row r="1664" spans="1:8" hidden="1" x14ac:dyDescent="0.25">
      <c r="A1664">
        <v>1653</v>
      </c>
      <c r="B1664" t="s">
        <v>9213</v>
      </c>
      <c r="C1664" s="1" t="s">
        <v>8951</v>
      </c>
      <c r="D1664" s="1" t="s">
        <v>8951</v>
      </c>
      <c r="E1664" s="2">
        <v>39692</v>
      </c>
      <c r="F1664" s="2">
        <v>39752</v>
      </c>
      <c r="G1664" s="1" t="s">
        <v>13130</v>
      </c>
      <c r="H1664" s="1">
        <f>+Temporalidad[[#This Row],[ID]]</f>
        <v>1653</v>
      </c>
    </row>
    <row r="1665" spans="1:8" hidden="1" x14ac:dyDescent="0.25">
      <c r="A1665">
        <v>1654</v>
      </c>
      <c r="B1665" t="s">
        <v>9214</v>
      </c>
      <c r="C1665" s="1" t="s">
        <v>8951</v>
      </c>
      <c r="D1665" s="1" t="s">
        <v>8951</v>
      </c>
      <c r="E1665" s="2">
        <v>40057</v>
      </c>
      <c r="F1665" s="2">
        <v>40117</v>
      </c>
      <c r="G1665" s="1" t="s">
        <v>13131</v>
      </c>
      <c r="H1665" s="1">
        <f>+Temporalidad[[#This Row],[ID]]</f>
        <v>1654</v>
      </c>
    </row>
    <row r="1666" spans="1:8" hidden="1" x14ac:dyDescent="0.25">
      <c r="A1666">
        <v>1655</v>
      </c>
      <c r="B1666" t="s">
        <v>9215</v>
      </c>
      <c r="C1666" s="1" t="s">
        <v>8951</v>
      </c>
      <c r="D1666" s="1" t="s">
        <v>8951</v>
      </c>
      <c r="E1666" s="2">
        <v>40422</v>
      </c>
      <c r="F1666" s="2">
        <v>40482</v>
      </c>
      <c r="G1666" s="1" t="s">
        <v>13132</v>
      </c>
      <c r="H1666" s="1">
        <f>+Temporalidad[[#This Row],[ID]]</f>
        <v>1655</v>
      </c>
    </row>
    <row r="1667" spans="1:8" hidden="1" x14ac:dyDescent="0.25">
      <c r="A1667">
        <v>1656</v>
      </c>
      <c r="B1667" t="s">
        <v>9216</v>
      </c>
      <c r="C1667" s="1" t="s">
        <v>8951</v>
      </c>
      <c r="D1667" s="1" t="s">
        <v>8951</v>
      </c>
      <c r="E1667" s="2">
        <v>40787</v>
      </c>
      <c r="F1667" s="2">
        <v>40847</v>
      </c>
      <c r="G1667" s="1" t="s">
        <v>13133</v>
      </c>
      <c r="H1667" s="1">
        <f>+Temporalidad[[#This Row],[ID]]</f>
        <v>1656</v>
      </c>
    </row>
    <row r="1668" spans="1:8" hidden="1" x14ac:dyDescent="0.25">
      <c r="A1668">
        <v>1657</v>
      </c>
      <c r="B1668" t="s">
        <v>9217</v>
      </c>
      <c r="C1668" s="1" t="s">
        <v>8951</v>
      </c>
      <c r="D1668" s="1" t="s">
        <v>8951</v>
      </c>
      <c r="E1668" s="2">
        <v>41153</v>
      </c>
      <c r="F1668" s="2">
        <v>41213</v>
      </c>
      <c r="G1668" s="1" t="s">
        <v>13134</v>
      </c>
      <c r="H1668" s="1">
        <f>+Temporalidad[[#This Row],[ID]]</f>
        <v>1657</v>
      </c>
    </row>
    <row r="1669" spans="1:8" hidden="1" x14ac:dyDescent="0.25">
      <c r="A1669">
        <v>1658</v>
      </c>
      <c r="B1669" t="s">
        <v>9218</v>
      </c>
      <c r="C1669" s="1" t="s">
        <v>8951</v>
      </c>
      <c r="D1669" s="1" t="s">
        <v>8951</v>
      </c>
      <c r="E1669" s="2">
        <v>41518</v>
      </c>
      <c r="F1669" s="2">
        <v>41578</v>
      </c>
      <c r="G1669" s="1" t="s">
        <v>13135</v>
      </c>
      <c r="H1669" s="1">
        <f>+Temporalidad[[#This Row],[ID]]</f>
        <v>1658</v>
      </c>
    </row>
    <row r="1670" spans="1:8" hidden="1" x14ac:dyDescent="0.25">
      <c r="A1670">
        <v>1659</v>
      </c>
      <c r="B1670" t="s">
        <v>9219</v>
      </c>
      <c r="C1670" s="1" t="s">
        <v>8951</v>
      </c>
      <c r="D1670" s="1" t="s">
        <v>8951</v>
      </c>
      <c r="E1670" s="2">
        <v>41883</v>
      </c>
      <c r="F1670" s="2">
        <v>41943</v>
      </c>
      <c r="G1670" s="1" t="s">
        <v>13136</v>
      </c>
      <c r="H1670" s="1">
        <f>+Temporalidad[[#This Row],[ID]]</f>
        <v>1659</v>
      </c>
    </row>
    <row r="1671" spans="1:8" hidden="1" x14ac:dyDescent="0.25">
      <c r="A1671">
        <v>1660</v>
      </c>
      <c r="B1671" t="s">
        <v>9220</v>
      </c>
      <c r="C1671" s="1" t="s">
        <v>8951</v>
      </c>
      <c r="D1671" s="1" t="s">
        <v>8951</v>
      </c>
      <c r="E1671" s="2">
        <v>42248</v>
      </c>
      <c r="F1671" s="2">
        <v>42308</v>
      </c>
      <c r="G1671" s="1" t="s">
        <v>13137</v>
      </c>
      <c r="H1671" s="1">
        <f>+Temporalidad[[#This Row],[ID]]</f>
        <v>1660</v>
      </c>
    </row>
    <row r="1672" spans="1:8" hidden="1" x14ac:dyDescent="0.25">
      <c r="A1672">
        <v>1661</v>
      </c>
      <c r="B1672" t="s">
        <v>9221</v>
      </c>
      <c r="C1672" s="1" t="s">
        <v>8951</v>
      </c>
      <c r="D1672" s="1" t="s">
        <v>8951</v>
      </c>
      <c r="E1672" s="2">
        <v>42614</v>
      </c>
      <c r="F1672" s="2">
        <v>42674</v>
      </c>
      <c r="G1672" s="1" t="s">
        <v>13138</v>
      </c>
      <c r="H1672" s="1">
        <f>+Temporalidad[[#This Row],[ID]]</f>
        <v>1661</v>
      </c>
    </row>
    <row r="1673" spans="1:8" hidden="1" x14ac:dyDescent="0.25">
      <c r="A1673">
        <v>1662</v>
      </c>
      <c r="B1673" t="s">
        <v>9222</v>
      </c>
      <c r="C1673" s="1" t="s">
        <v>8951</v>
      </c>
      <c r="D1673" s="1" t="s">
        <v>8951</v>
      </c>
      <c r="E1673" s="2">
        <v>42979</v>
      </c>
      <c r="F1673" s="2">
        <v>43039</v>
      </c>
      <c r="G1673" s="1" t="s">
        <v>13139</v>
      </c>
      <c r="H1673" s="1">
        <f>+Temporalidad[[#This Row],[ID]]</f>
        <v>1662</v>
      </c>
    </row>
    <row r="1674" spans="1:8" hidden="1" x14ac:dyDescent="0.25">
      <c r="A1674">
        <v>1663</v>
      </c>
      <c r="B1674" t="s">
        <v>9223</v>
      </c>
      <c r="C1674" s="1" t="s">
        <v>8951</v>
      </c>
      <c r="D1674" s="1" t="s">
        <v>8951</v>
      </c>
      <c r="E1674" s="2">
        <v>43344</v>
      </c>
      <c r="F1674" s="2">
        <v>43404</v>
      </c>
      <c r="G1674" s="1" t="s">
        <v>13140</v>
      </c>
      <c r="H1674" s="1">
        <f>+Temporalidad[[#This Row],[ID]]</f>
        <v>1663</v>
      </c>
    </row>
    <row r="1675" spans="1:8" hidden="1" x14ac:dyDescent="0.25">
      <c r="A1675">
        <v>1664</v>
      </c>
      <c r="B1675" t="s">
        <v>9224</v>
      </c>
      <c r="C1675" s="1" t="s">
        <v>8951</v>
      </c>
      <c r="D1675" s="1" t="s">
        <v>8951</v>
      </c>
      <c r="E1675" s="2">
        <v>43709</v>
      </c>
      <c r="F1675" s="2">
        <v>43769</v>
      </c>
      <c r="G1675" s="1" t="s">
        <v>13141</v>
      </c>
      <c r="H1675" s="1">
        <f>+Temporalidad[[#This Row],[ID]]</f>
        <v>1664</v>
      </c>
    </row>
    <row r="1676" spans="1:8" hidden="1" x14ac:dyDescent="0.25">
      <c r="A1676">
        <v>1665</v>
      </c>
      <c r="B1676" t="s">
        <v>9225</v>
      </c>
      <c r="C1676" s="1" t="s">
        <v>8951</v>
      </c>
      <c r="D1676" s="1" t="s">
        <v>8951</v>
      </c>
      <c r="E1676" s="2">
        <v>44075</v>
      </c>
      <c r="F1676" s="2">
        <v>44135</v>
      </c>
      <c r="G1676" s="1" t="s">
        <v>13142</v>
      </c>
      <c r="H1676" s="1">
        <f>+Temporalidad[[#This Row],[ID]]</f>
        <v>1665</v>
      </c>
    </row>
    <row r="1677" spans="1:8" hidden="1" x14ac:dyDescent="0.25">
      <c r="A1677">
        <v>1666</v>
      </c>
      <c r="B1677" t="s">
        <v>9226</v>
      </c>
      <c r="C1677" s="1" t="s">
        <v>8951</v>
      </c>
      <c r="D1677" s="1" t="s">
        <v>8951</v>
      </c>
      <c r="E1677" s="2">
        <v>44440</v>
      </c>
      <c r="F1677" s="2">
        <v>44500</v>
      </c>
      <c r="G1677" s="1" t="s">
        <v>13143</v>
      </c>
      <c r="H1677" s="1">
        <f>+Temporalidad[[#This Row],[ID]]</f>
        <v>1666</v>
      </c>
    </row>
    <row r="1678" spans="1:8" hidden="1" x14ac:dyDescent="0.25">
      <c r="A1678">
        <v>1667</v>
      </c>
      <c r="B1678" t="s">
        <v>9227</v>
      </c>
      <c r="C1678" s="1" t="s">
        <v>8951</v>
      </c>
      <c r="D1678" s="1" t="s">
        <v>8951</v>
      </c>
      <c r="E1678" s="2">
        <v>44805</v>
      </c>
      <c r="F1678" s="2">
        <v>44865</v>
      </c>
      <c r="G1678" s="1" t="s">
        <v>13144</v>
      </c>
      <c r="H1678" s="1">
        <f>+Temporalidad[[#This Row],[ID]]</f>
        <v>1667</v>
      </c>
    </row>
    <row r="1679" spans="1:8" hidden="1" x14ac:dyDescent="0.25">
      <c r="A1679">
        <v>1668</v>
      </c>
      <c r="B1679" t="s">
        <v>9228</v>
      </c>
      <c r="C1679" s="1" t="s">
        <v>8951</v>
      </c>
      <c r="D1679" s="1" t="s">
        <v>8951</v>
      </c>
      <c r="E1679" s="2">
        <v>45170</v>
      </c>
      <c r="F1679" s="2">
        <v>45230</v>
      </c>
      <c r="G1679" s="1" t="s">
        <v>13145</v>
      </c>
      <c r="H1679" s="1">
        <f>+Temporalidad[[#This Row],[ID]]</f>
        <v>1668</v>
      </c>
    </row>
    <row r="1680" spans="1:8" hidden="1" x14ac:dyDescent="0.25">
      <c r="A1680">
        <v>1669</v>
      </c>
      <c r="B1680" t="s">
        <v>9229</v>
      </c>
      <c r="C1680" s="1" t="s">
        <v>8951</v>
      </c>
      <c r="D1680" s="1" t="s">
        <v>8951</v>
      </c>
      <c r="E1680" s="2">
        <v>45536</v>
      </c>
      <c r="F1680" s="2">
        <v>45596</v>
      </c>
      <c r="G1680" s="1" t="s">
        <v>13146</v>
      </c>
      <c r="H1680" s="1">
        <f>+Temporalidad[[#This Row],[ID]]</f>
        <v>1669</v>
      </c>
    </row>
    <row r="1681" spans="1:8" hidden="1" x14ac:dyDescent="0.25">
      <c r="A1681">
        <v>1670</v>
      </c>
      <c r="B1681" t="s">
        <v>9230</v>
      </c>
      <c r="C1681" s="1" t="s">
        <v>8951</v>
      </c>
      <c r="D1681" s="1" t="s">
        <v>8951</v>
      </c>
      <c r="E1681" s="2">
        <v>45901</v>
      </c>
      <c r="F1681" s="2">
        <v>45961</v>
      </c>
      <c r="G1681" s="1" t="s">
        <v>13147</v>
      </c>
      <c r="H1681" s="1">
        <f>+Temporalidad[[#This Row],[ID]]</f>
        <v>1670</v>
      </c>
    </row>
    <row r="1682" spans="1:8" hidden="1" x14ac:dyDescent="0.25">
      <c r="A1682">
        <v>1671</v>
      </c>
      <c r="B1682" t="s">
        <v>9231</v>
      </c>
      <c r="C1682" s="1" t="s">
        <v>8951</v>
      </c>
      <c r="D1682" s="1" t="s">
        <v>8951</v>
      </c>
      <c r="E1682" s="2">
        <v>46266</v>
      </c>
      <c r="F1682" s="2">
        <v>46326</v>
      </c>
      <c r="G1682" s="1" t="s">
        <v>13148</v>
      </c>
      <c r="H1682" s="1">
        <f>+Temporalidad[[#This Row],[ID]]</f>
        <v>1671</v>
      </c>
    </row>
    <row r="1683" spans="1:8" hidden="1" x14ac:dyDescent="0.25">
      <c r="A1683">
        <v>1672</v>
      </c>
      <c r="B1683" t="s">
        <v>9232</v>
      </c>
      <c r="C1683" s="1" t="s">
        <v>8951</v>
      </c>
      <c r="D1683" s="1" t="s">
        <v>8951</v>
      </c>
      <c r="E1683" s="2">
        <v>46631</v>
      </c>
      <c r="F1683" s="2">
        <v>46691</v>
      </c>
      <c r="G1683" s="1" t="s">
        <v>13149</v>
      </c>
      <c r="H1683" s="1">
        <f>+Temporalidad[[#This Row],[ID]]</f>
        <v>1672</v>
      </c>
    </row>
    <row r="1684" spans="1:8" hidden="1" x14ac:dyDescent="0.25">
      <c r="A1684">
        <v>1673</v>
      </c>
      <c r="B1684" t="s">
        <v>9233</v>
      </c>
      <c r="C1684" s="1" t="s">
        <v>8951</v>
      </c>
      <c r="D1684" s="1" t="s">
        <v>8951</v>
      </c>
      <c r="E1684" s="2">
        <v>46997</v>
      </c>
      <c r="F1684" s="2">
        <v>47057</v>
      </c>
      <c r="G1684" s="1" t="s">
        <v>13150</v>
      </c>
      <c r="H1684" s="1">
        <f>+Temporalidad[[#This Row],[ID]]</f>
        <v>1673</v>
      </c>
    </row>
    <row r="1685" spans="1:8" hidden="1" x14ac:dyDescent="0.25">
      <c r="A1685">
        <v>1674</v>
      </c>
      <c r="B1685" t="s">
        <v>9234</v>
      </c>
      <c r="C1685" s="1" t="s">
        <v>8951</v>
      </c>
      <c r="D1685" s="1" t="s">
        <v>8951</v>
      </c>
      <c r="E1685" s="2">
        <v>47362</v>
      </c>
      <c r="F1685" s="2">
        <v>47422</v>
      </c>
      <c r="G1685" s="1" t="s">
        <v>13151</v>
      </c>
      <c r="H1685" s="1">
        <f>+Temporalidad[[#This Row],[ID]]</f>
        <v>1674</v>
      </c>
    </row>
    <row r="1686" spans="1:8" hidden="1" x14ac:dyDescent="0.25">
      <c r="A1686">
        <v>1675</v>
      </c>
      <c r="B1686" t="s">
        <v>9235</v>
      </c>
      <c r="C1686" s="1" t="s">
        <v>8951</v>
      </c>
      <c r="D1686" s="1" t="s">
        <v>8951</v>
      </c>
      <c r="E1686" s="2">
        <v>47727</v>
      </c>
      <c r="F1686" s="2">
        <v>47787</v>
      </c>
      <c r="G1686" s="1" t="s">
        <v>13152</v>
      </c>
      <c r="H1686" s="1">
        <f>+Temporalidad[[#This Row],[ID]]</f>
        <v>1675</v>
      </c>
    </row>
    <row r="1687" spans="1:8" hidden="1" x14ac:dyDescent="0.25">
      <c r="A1687">
        <v>1676</v>
      </c>
      <c r="B1687" t="s">
        <v>9236</v>
      </c>
      <c r="C1687" s="1" t="s">
        <v>8951</v>
      </c>
      <c r="D1687" s="1" t="s">
        <v>8951</v>
      </c>
      <c r="E1687" s="2">
        <v>48092</v>
      </c>
      <c r="F1687" s="2">
        <v>48152</v>
      </c>
      <c r="G1687" s="1" t="s">
        <v>13153</v>
      </c>
      <c r="H1687" s="1">
        <f>+Temporalidad[[#This Row],[ID]]</f>
        <v>1676</v>
      </c>
    </row>
    <row r="1688" spans="1:8" hidden="1" x14ac:dyDescent="0.25">
      <c r="A1688">
        <v>1677</v>
      </c>
      <c r="B1688" t="s">
        <v>9237</v>
      </c>
      <c r="C1688" s="1" t="s">
        <v>8951</v>
      </c>
      <c r="D1688" s="1" t="s">
        <v>8951</v>
      </c>
      <c r="E1688" s="2">
        <v>48458</v>
      </c>
      <c r="F1688" s="2">
        <v>48518</v>
      </c>
      <c r="G1688" s="1" t="s">
        <v>13154</v>
      </c>
      <c r="H1688" s="1">
        <f>+Temporalidad[[#This Row],[ID]]</f>
        <v>1677</v>
      </c>
    </row>
    <row r="1689" spans="1:8" hidden="1" x14ac:dyDescent="0.25">
      <c r="A1689">
        <v>1678</v>
      </c>
      <c r="B1689" t="s">
        <v>9238</v>
      </c>
      <c r="C1689" s="1" t="s">
        <v>8951</v>
      </c>
      <c r="D1689" s="1" t="s">
        <v>8951</v>
      </c>
      <c r="E1689" s="2">
        <v>48823</v>
      </c>
      <c r="F1689" s="2">
        <v>48883</v>
      </c>
      <c r="G1689" s="1" t="s">
        <v>13155</v>
      </c>
      <c r="H1689" s="1">
        <f>+Temporalidad[[#This Row],[ID]]</f>
        <v>1678</v>
      </c>
    </row>
    <row r="1690" spans="1:8" hidden="1" x14ac:dyDescent="0.25">
      <c r="A1690">
        <v>1679</v>
      </c>
      <c r="B1690" t="s">
        <v>9239</v>
      </c>
      <c r="C1690" s="1" t="s">
        <v>8951</v>
      </c>
      <c r="D1690" s="1" t="s">
        <v>8951</v>
      </c>
      <c r="E1690" s="2">
        <v>49188</v>
      </c>
      <c r="F1690" s="2">
        <v>49248</v>
      </c>
      <c r="G1690" s="1" t="s">
        <v>13156</v>
      </c>
      <c r="H1690" s="1">
        <f>+Temporalidad[[#This Row],[ID]]</f>
        <v>1679</v>
      </c>
    </row>
    <row r="1691" spans="1:8" hidden="1" x14ac:dyDescent="0.25">
      <c r="A1691">
        <v>1680</v>
      </c>
      <c r="B1691" t="s">
        <v>9240</v>
      </c>
      <c r="C1691" s="1" t="s">
        <v>8951</v>
      </c>
      <c r="D1691" s="1" t="s">
        <v>8951</v>
      </c>
      <c r="E1691" s="2">
        <v>49553</v>
      </c>
      <c r="F1691" s="2">
        <v>49613</v>
      </c>
      <c r="G1691" s="1" t="s">
        <v>13157</v>
      </c>
      <c r="H1691" s="1">
        <f>+Temporalidad[[#This Row],[ID]]</f>
        <v>1680</v>
      </c>
    </row>
    <row r="1692" spans="1:8" hidden="1" x14ac:dyDescent="0.25">
      <c r="A1692">
        <v>1681</v>
      </c>
      <c r="B1692" t="s">
        <v>9241</v>
      </c>
      <c r="C1692" s="1" t="s">
        <v>8951</v>
      </c>
      <c r="D1692" s="1" t="s">
        <v>8951</v>
      </c>
      <c r="E1692" s="2">
        <v>49919</v>
      </c>
      <c r="F1692" s="2">
        <v>49979</v>
      </c>
      <c r="G1692" s="1" t="s">
        <v>13158</v>
      </c>
      <c r="H1692" s="1">
        <f>+Temporalidad[[#This Row],[ID]]</f>
        <v>1681</v>
      </c>
    </row>
    <row r="1693" spans="1:8" hidden="1" x14ac:dyDescent="0.25">
      <c r="A1693">
        <v>1682</v>
      </c>
      <c r="B1693" t="s">
        <v>9242</v>
      </c>
      <c r="C1693" s="1" t="s">
        <v>8951</v>
      </c>
      <c r="D1693" s="1" t="s">
        <v>8951</v>
      </c>
      <c r="E1693" s="2">
        <v>50284</v>
      </c>
      <c r="F1693" s="2">
        <v>50344</v>
      </c>
      <c r="G1693" s="1" t="s">
        <v>13159</v>
      </c>
      <c r="H1693" s="1">
        <f>+Temporalidad[[#This Row],[ID]]</f>
        <v>1682</v>
      </c>
    </row>
    <row r="1694" spans="1:8" hidden="1" x14ac:dyDescent="0.25">
      <c r="A1694">
        <v>1683</v>
      </c>
      <c r="B1694" t="s">
        <v>9243</v>
      </c>
      <c r="C1694" s="1" t="s">
        <v>8951</v>
      </c>
      <c r="D1694" s="1" t="s">
        <v>8951</v>
      </c>
      <c r="E1694" s="2">
        <v>50649</v>
      </c>
      <c r="F1694" s="2">
        <v>50709</v>
      </c>
      <c r="G1694" s="1" t="s">
        <v>13160</v>
      </c>
      <c r="H1694" s="1">
        <f>+Temporalidad[[#This Row],[ID]]</f>
        <v>1683</v>
      </c>
    </row>
    <row r="1695" spans="1:8" hidden="1" x14ac:dyDescent="0.25">
      <c r="A1695">
        <v>1684</v>
      </c>
      <c r="B1695" t="s">
        <v>9244</v>
      </c>
      <c r="C1695" s="1" t="s">
        <v>8951</v>
      </c>
      <c r="D1695" s="1" t="s">
        <v>8951</v>
      </c>
      <c r="E1695" s="2">
        <v>51014</v>
      </c>
      <c r="F1695" s="2">
        <v>51074</v>
      </c>
      <c r="G1695" s="1" t="s">
        <v>13161</v>
      </c>
      <c r="H1695" s="1">
        <f>+Temporalidad[[#This Row],[ID]]</f>
        <v>1684</v>
      </c>
    </row>
    <row r="1696" spans="1:8" hidden="1" x14ac:dyDescent="0.25">
      <c r="A1696">
        <v>1685</v>
      </c>
      <c r="B1696" t="s">
        <v>9245</v>
      </c>
      <c r="C1696" s="1" t="s">
        <v>8951</v>
      </c>
      <c r="D1696" s="1" t="s">
        <v>8951</v>
      </c>
      <c r="E1696" s="2">
        <v>51380</v>
      </c>
      <c r="F1696" s="2">
        <v>51440</v>
      </c>
      <c r="G1696" s="1" t="s">
        <v>13162</v>
      </c>
      <c r="H1696" s="1">
        <f>+Temporalidad[[#This Row],[ID]]</f>
        <v>1685</v>
      </c>
    </row>
    <row r="1697" spans="1:8" hidden="1" x14ac:dyDescent="0.25">
      <c r="A1697">
        <v>1686</v>
      </c>
      <c r="B1697" t="s">
        <v>9246</v>
      </c>
      <c r="C1697" s="1" t="s">
        <v>8951</v>
      </c>
      <c r="D1697" s="1" t="s">
        <v>8951</v>
      </c>
      <c r="E1697" s="2">
        <v>51745</v>
      </c>
      <c r="F1697" s="2">
        <v>51805</v>
      </c>
      <c r="G1697" s="1" t="s">
        <v>13163</v>
      </c>
      <c r="H1697" s="1">
        <f>+Temporalidad[[#This Row],[ID]]</f>
        <v>1686</v>
      </c>
    </row>
    <row r="1698" spans="1:8" hidden="1" x14ac:dyDescent="0.25">
      <c r="A1698">
        <v>1687</v>
      </c>
      <c r="B1698" t="s">
        <v>9247</v>
      </c>
      <c r="C1698" s="1" t="s">
        <v>8951</v>
      </c>
      <c r="D1698" s="1" t="s">
        <v>8951</v>
      </c>
      <c r="E1698" s="2">
        <v>52110</v>
      </c>
      <c r="F1698" s="2">
        <v>52170</v>
      </c>
      <c r="G1698" s="1" t="s">
        <v>13164</v>
      </c>
      <c r="H1698" s="1">
        <f>+Temporalidad[[#This Row],[ID]]</f>
        <v>1687</v>
      </c>
    </row>
    <row r="1699" spans="1:8" hidden="1" x14ac:dyDescent="0.25">
      <c r="A1699">
        <v>1688</v>
      </c>
      <c r="B1699" t="s">
        <v>9248</v>
      </c>
      <c r="C1699" s="1" t="s">
        <v>8951</v>
      </c>
      <c r="D1699" s="1" t="s">
        <v>8951</v>
      </c>
      <c r="E1699" s="2">
        <v>52475</v>
      </c>
      <c r="F1699" s="2">
        <v>52535</v>
      </c>
      <c r="G1699" s="1" t="s">
        <v>13165</v>
      </c>
      <c r="H1699" s="1">
        <f>+Temporalidad[[#This Row],[ID]]</f>
        <v>1688</v>
      </c>
    </row>
    <row r="1700" spans="1:8" hidden="1" x14ac:dyDescent="0.25">
      <c r="A1700">
        <v>1689</v>
      </c>
      <c r="B1700" t="s">
        <v>9249</v>
      </c>
      <c r="C1700" s="1" t="s">
        <v>8951</v>
      </c>
      <c r="D1700" s="1" t="s">
        <v>8951</v>
      </c>
      <c r="E1700" s="2">
        <v>52841</v>
      </c>
      <c r="F1700" s="2">
        <v>52901</v>
      </c>
      <c r="G1700" s="1" t="s">
        <v>13166</v>
      </c>
      <c r="H1700" s="1">
        <f>+Temporalidad[[#This Row],[ID]]</f>
        <v>1689</v>
      </c>
    </row>
    <row r="1701" spans="1:8" hidden="1" x14ac:dyDescent="0.25">
      <c r="A1701">
        <v>1690</v>
      </c>
      <c r="B1701" t="s">
        <v>9250</v>
      </c>
      <c r="C1701" s="1" t="s">
        <v>8951</v>
      </c>
      <c r="D1701" s="1" t="s">
        <v>8951</v>
      </c>
      <c r="E1701" s="2">
        <v>53206</v>
      </c>
      <c r="F1701" s="2">
        <v>53266</v>
      </c>
      <c r="G1701" s="1" t="s">
        <v>13167</v>
      </c>
      <c r="H1701" s="1">
        <f>+Temporalidad[[#This Row],[ID]]</f>
        <v>1690</v>
      </c>
    </row>
    <row r="1702" spans="1:8" hidden="1" x14ac:dyDescent="0.25">
      <c r="A1702">
        <v>1691</v>
      </c>
      <c r="B1702" t="s">
        <v>9251</v>
      </c>
      <c r="C1702" s="1" t="s">
        <v>8951</v>
      </c>
      <c r="D1702" s="1" t="s">
        <v>8951</v>
      </c>
      <c r="E1702" s="2">
        <v>53571</v>
      </c>
      <c r="F1702" s="2">
        <v>53631</v>
      </c>
      <c r="G1702" s="1" t="s">
        <v>13168</v>
      </c>
      <c r="H1702" s="1">
        <f>+Temporalidad[[#This Row],[ID]]</f>
        <v>1691</v>
      </c>
    </row>
    <row r="1703" spans="1:8" hidden="1" x14ac:dyDescent="0.25">
      <c r="A1703">
        <v>1692</v>
      </c>
      <c r="B1703" t="s">
        <v>9252</v>
      </c>
      <c r="C1703" s="1" t="s">
        <v>8951</v>
      </c>
      <c r="D1703" s="1" t="s">
        <v>8951</v>
      </c>
      <c r="E1703" s="2">
        <v>53936</v>
      </c>
      <c r="F1703" s="2">
        <v>53996</v>
      </c>
      <c r="G1703" s="1" t="s">
        <v>13169</v>
      </c>
      <c r="H1703" s="1">
        <f>+Temporalidad[[#This Row],[ID]]</f>
        <v>1692</v>
      </c>
    </row>
    <row r="1704" spans="1:8" hidden="1" x14ac:dyDescent="0.25">
      <c r="A1704">
        <v>1693</v>
      </c>
      <c r="B1704" t="s">
        <v>9253</v>
      </c>
      <c r="C1704" s="1" t="s">
        <v>8951</v>
      </c>
      <c r="D1704" s="1" t="s">
        <v>8951</v>
      </c>
      <c r="E1704" s="2">
        <v>54302</v>
      </c>
      <c r="F1704" s="2">
        <v>54362</v>
      </c>
      <c r="G1704" s="1" t="s">
        <v>13170</v>
      </c>
      <c r="H1704" s="1">
        <f>+Temporalidad[[#This Row],[ID]]</f>
        <v>1693</v>
      </c>
    </row>
    <row r="1705" spans="1:8" hidden="1" x14ac:dyDescent="0.25">
      <c r="A1705">
        <v>1694</v>
      </c>
      <c r="B1705" t="s">
        <v>9254</v>
      </c>
      <c r="C1705" s="1" t="s">
        <v>8951</v>
      </c>
      <c r="D1705" s="1" t="s">
        <v>8951</v>
      </c>
      <c r="E1705" s="2">
        <v>54667</v>
      </c>
      <c r="F1705" s="2">
        <v>54727</v>
      </c>
      <c r="G1705" s="1" t="s">
        <v>13171</v>
      </c>
      <c r="H1705" s="1">
        <f>+Temporalidad[[#This Row],[ID]]</f>
        <v>1694</v>
      </c>
    </row>
    <row r="1706" spans="1:8" hidden="1" x14ac:dyDescent="0.25">
      <c r="A1706">
        <v>1695</v>
      </c>
      <c r="B1706" t="s">
        <v>9255</v>
      </c>
      <c r="C1706" s="1" t="s">
        <v>8951</v>
      </c>
      <c r="D1706" s="1" t="s">
        <v>8951</v>
      </c>
      <c r="E1706" s="2">
        <v>55032</v>
      </c>
      <c r="F1706" s="2">
        <v>55092</v>
      </c>
      <c r="G1706" s="1" t="s">
        <v>13172</v>
      </c>
      <c r="H1706" s="1">
        <f>+Temporalidad[[#This Row],[ID]]</f>
        <v>1695</v>
      </c>
    </row>
    <row r="1707" spans="1:8" hidden="1" x14ac:dyDescent="0.25">
      <c r="A1707">
        <v>1696</v>
      </c>
      <c r="B1707" t="s">
        <v>9256</v>
      </c>
      <c r="C1707" s="1" t="s">
        <v>8951</v>
      </c>
      <c r="D1707" s="1" t="s">
        <v>8951</v>
      </c>
      <c r="E1707" s="2">
        <v>33178</v>
      </c>
      <c r="F1707" s="2">
        <v>33238</v>
      </c>
      <c r="G1707" s="1" t="s">
        <v>13173</v>
      </c>
      <c r="H1707" s="1">
        <f>+Temporalidad[[#This Row],[ID]]</f>
        <v>1696</v>
      </c>
    </row>
    <row r="1708" spans="1:8" hidden="1" x14ac:dyDescent="0.25">
      <c r="A1708">
        <v>1697</v>
      </c>
      <c r="B1708" t="s">
        <v>9257</v>
      </c>
      <c r="C1708" s="1" t="s">
        <v>8951</v>
      </c>
      <c r="D1708" s="1" t="s">
        <v>8951</v>
      </c>
      <c r="E1708" s="2">
        <v>33543</v>
      </c>
      <c r="F1708" s="2">
        <v>33603</v>
      </c>
      <c r="G1708" s="1" t="s">
        <v>13174</v>
      </c>
      <c r="H1708" s="1">
        <f>+Temporalidad[[#This Row],[ID]]</f>
        <v>1697</v>
      </c>
    </row>
    <row r="1709" spans="1:8" hidden="1" x14ac:dyDescent="0.25">
      <c r="A1709">
        <v>1698</v>
      </c>
      <c r="B1709" t="s">
        <v>9258</v>
      </c>
      <c r="C1709" s="1" t="s">
        <v>8951</v>
      </c>
      <c r="D1709" s="1" t="s">
        <v>8951</v>
      </c>
      <c r="E1709" s="2">
        <v>33909</v>
      </c>
      <c r="F1709" s="2">
        <v>33969</v>
      </c>
      <c r="G1709" s="1" t="s">
        <v>13175</v>
      </c>
      <c r="H1709" s="1">
        <f>+Temporalidad[[#This Row],[ID]]</f>
        <v>1698</v>
      </c>
    </row>
    <row r="1710" spans="1:8" hidden="1" x14ac:dyDescent="0.25">
      <c r="A1710">
        <v>1699</v>
      </c>
      <c r="B1710" t="s">
        <v>9259</v>
      </c>
      <c r="C1710" s="1" t="s">
        <v>8951</v>
      </c>
      <c r="D1710" s="1" t="s">
        <v>8951</v>
      </c>
      <c r="E1710" s="2">
        <v>34274</v>
      </c>
      <c r="F1710" s="2">
        <v>34334</v>
      </c>
      <c r="G1710" s="1" t="s">
        <v>13176</v>
      </c>
      <c r="H1710" s="1">
        <f>+Temporalidad[[#This Row],[ID]]</f>
        <v>1699</v>
      </c>
    </row>
    <row r="1711" spans="1:8" hidden="1" x14ac:dyDescent="0.25">
      <c r="A1711">
        <v>1700</v>
      </c>
      <c r="B1711" t="s">
        <v>9260</v>
      </c>
      <c r="C1711" s="1" t="s">
        <v>8951</v>
      </c>
      <c r="D1711" s="1" t="s">
        <v>8951</v>
      </c>
      <c r="E1711" s="2">
        <v>34639</v>
      </c>
      <c r="F1711" s="2">
        <v>34699</v>
      </c>
      <c r="G1711" s="1" t="s">
        <v>13177</v>
      </c>
      <c r="H1711" s="1">
        <f>+Temporalidad[[#This Row],[ID]]</f>
        <v>1700</v>
      </c>
    </row>
    <row r="1712" spans="1:8" hidden="1" x14ac:dyDescent="0.25">
      <c r="A1712">
        <v>1701</v>
      </c>
      <c r="B1712" t="s">
        <v>9261</v>
      </c>
      <c r="C1712" s="1" t="s">
        <v>8951</v>
      </c>
      <c r="D1712" s="1" t="s">
        <v>8951</v>
      </c>
      <c r="E1712" s="2">
        <v>35004</v>
      </c>
      <c r="F1712" s="2">
        <v>35064</v>
      </c>
      <c r="G1712" s="1" t="s">
        <v>13178</v>
      </c>
      <c r="H1712" s="1">
        <f>+Temporalidad[[#This Row],[ID]]</f>
        <v>1701</v>
      </c>
    </row>
    <row r="1713" spans="1:8" hidden="1" x14ac:dyDescent="0.25">
      <c r="A1713">
        <v>1702</v>
      </c>
      <c r="B1713" t="s">
        <v>9262</v>
      </c>
      <c r="C1713" s="1" t="s">
        <v>8951</v>
      </c>
      <c r="D1713" s="1" t="s">
        <v>8951</v>
      </c>
      <c r="E1713" s="2">
        <v>35370</v>
      </c>
      <c r="F1713" s="2">
        <v>35430</v>
      </c>
      <c r="G1713" s="1" t="s">
        <v>13179</v>
      </c>
      <c r="H1713" s="1">
        <f>+Temporalidad[[#This Row],[ID]]</f>
        <v>1702</v>
      </c>
    </row>
    <row r="1714" spans="1:8" hidden="1" x14ac:dyDescent="0.25">
      <c r="A1714">
        <v>1703</v>
      </c>
      <c r="B1714" t="s">
        <v>9263</v>
      </c>
      <c r="C1714" s="1" t="s">
        <v>8951</v>
      </c>
      <c r="D1714" s="1" t="s">
        <v>8951</v>
      </c>
      <c r="E1714" s="2">
        <v>35735</v>
      </c>
      <c r="F1714" s="2">
        <v>35795</v>
      </c>
      <c r="G1714" s="1" t="s">
        <v>13180</v>
      </c>
      <c r="H1714" s="1">
        <f>+Temporalidad[[#This Row],[ID]]</f>
        <v>1703</v>
      </c>
    </row>
    <row r="1715" spans="1:8" hidden="1" x14ac:dyDescent="0.25">
      <c r="A1715">
        <v>1704</v>
      </c>
      <c r="B1715" t="s">
        <v>9264</v>
      </c>
      <c r="C1715" s="1" t="s">
        <v>8951</v>
      </c>
      <c r="D1715" s="1" t="s">
        <v>8951</v>
      </c>
      <c r="E1715" s="2">
        <v>36100</v>
      </c>
      <c r="F1715" s="2">
        <v>36160</v>
      </c>
      <c r="G1715" s="1" t="s">
        <v>13181</v>
      </c>
      <c r="H1715" s="1">
        <f>+Temporalidad[[#This Row],[ID]]</f>
        <v>1704</v>
      </c>
    </row>
    <row r="1716" spans="1:8" hidden="1" x14ac:dyDescent="0.25">
      <c r="A1716">
        <v>1705</v>
      </c>
      <c r="B1716" t="s">
        <v>9265</v>
      </c>
      <c r="C1716" s="1" t="s">
        <v>8951</v>
      </c>
      <c r="D1716" s="1" t="s">
        <v>8951</v>
      </c>
      <c r="E1716" s="2">
        <v>36465</v>
      </c>
      <c r="F1716" s="2">
        <v>36525</v>
      </c>
      <c r="G1716" s="1" t="s">
        <v>13182</v>
      </c>
      <c r="H1716" s="1">
        <f>+Temporalidad[[#This Row],[ID]]</f>
        <v>1705</v>
      </c>
    </row>
    <row r="1717" spans="1:8" hidden="1" x14ac:dyDescent="0.25">
      <c r="A1717">
        <v>1706</v>
      </c>
      <c r="B1717" t="s">
        <v>9266</v>
      </c>
      <c r="C1717" s="1" t="s">
        <v>8951</v>
      </c>
      <c r="D1717" s="1" t="s">
        <v>8951</v>
      </c>
      <c r="E1717" s="2">
        <v>36831</v>
      </c>
      <c r="F1717" s="2">
        <v>36891</v>
      </c>
      <c r="G1717" s="1" t="s">
        <v>13183</v>
      </c>
      <c r="H1717" s="1">
        <f>+Temporalidad[[#This Row],[ID]]</f>
        <v>1706</v>
      </c>
    </row>
    <row r="1718" spans="1:8" hidden="1" x14ac:dyDescent="0.25">
      <c r="A1718">
        <v>1707</v>
      </c>
      <c r="B1718" t="s">
        <v>9267</v>
      </c>
      <c r="C1718" s="1" t="s">
        <v>8951</v>
      </c>
      <c r="D1718" s="1" t="s">
        <v>8951</v>
      </c>
      <c r="E1718" s="2">
        <v>37196</v>
      </c>
      <c r="F1718" s="2">
        <v>37256</v>
      </c>
      <c r="G1718" s="1" t="s">
        <v>13184</v>
      </c>
      <c r="H1718" s="1">
        <f>+Temporalidad[[#This Row],[ID]]</f>
        <v>1707</v>
      </c>
    </row>
    <row r="1719" spans="1:8" hidden="1" x14ac:dyDescent="0.25">
      <c r="A1719">
        <v>1708</v>
      </c>
      <c r="B1719" t="s">
        <v>9268</v>
      </c>
      <c r="C1719" s="1" t="s">
        <v>8951</v>
      </c>
      <c r="D1719" s="1" t="s">
        <v>8951</v>
      </c>
      <c r="E1719" s="2">
        <v>37561</v>
      </c>
      <c r="F1719" s="2">
        <v>37621</v>
      </c>
      <c r="G1719" s="1" t="s">
        <v>13185</v>
      </c>
      <c r="H1719" s="1">
        <f>+Temporalidad[[#This Row],[ID]]</f>
        <v>1708</v>
      </c>
    </row>
    <row r="1720" spans="1:8" hidden="1" x14ac:dyDescent="0.25">
      <c r="A1720">
        <v>1709</v>
      </c>
      <c r="B1720" t="s">
        <v>9269</v>
      </c>
      <c r="C1720" s="1" t="s">
        <v>8951</v>
      </c>
      <c r="D1720" s="1" t="s">
        <v>8951</v>
      </c>
      <c r="E1720" s="2">
        <v>37926</v>
      </c>
      <c r="F1720" s="2">
        <v>37986</v>
      </c>
      <c r="G1720" s="1" t="s">
        <v>13186</v>
      </c>
      <c r="H1720" s="1">
        <f>+Temporalidad[[#This Row],[ID]]</f>
        <v>1709</v>
      </c>
    </row>
    <row r="1721" spans="1:8" hidden="1" x14ac:dyDescent="0.25">
      <c r="A1721">
        <v>1710</v>
      </c>
      <c r="B1721" t="s">
        <v>9270</v>
      </c>
      <c r="C1721" s="1" t="s">
        <v>8951</v>
      </c>
      <c r="D1721" s="1" t="s">
        <v>8951</v>
      </c>
      <c r="E1721" s="2">
        <v>38292</v>
      </c>
      <c r="F1721" s="2">
        <v>38352</v>
      </c>
      <c r="G1721" s="1" t="s">
        <v>13187</v>
      </c>
      <c r="H1721" s="1">
        <f>+Temporalidad[[#This Row],[ID]]</f>
        <v>1710</v>
      </c>
    </row>
    <row r="1722" spans="1:8" hidden="1" x14ac:dyDescent="0.25">
      <c r="A1722">
        <v>1711</v>
      </c>
      <c r="B1722" t="s">
        <v>9271</v>
      </c>
      <c r="C1722" s="1" t="s">
        <v>8951</v>
      </c>
      <c r="D1722" s="1" t="s">
        <v>8951</v>
      </c>
      <c r="E1722" s="2">
        <v>38657</v>
      </c>
      <c r="F1722" s="2">
        <v>38717</v>
      </c>
      <c r="G1722" s="1" t="s">
        <v>13188</v>
      </c>
      <c r="H1722" s="1">
        <f>+Temporalidad[[#This Row],[ID]]</f>
        <v>1711</v>
      </c>
    </row>
    <row r="1723" spans="1:8" hidden="1" x14ac:dyDescent="0.25">
      <c r="A1723">
        <v>1712</v>
      </c>
      <c r="B1723" t="s">
        <v>9272</v>
      </c>
      <c r="C1723" s="1" t="s">
        <v>8951</v>
      </c>
      <c r="D1723" s="1" t="s">
        <v>8951</v>
      </c>
      <c r="E1723" s="2">
        <v>39022</v>
      </c>
      <c r="F1723" s="2">
        <v>39082</v>
      </c>
      <c r="G1723" s="1" t="s">
        <v>13189</v>
      </c>
      <c r="H1723" s="1">
        <f>+Temporalidad[[#This Row],[ID]]</f>
        <v>1712</v>
      </c>
    </row>
    <row r="1724" spans="1:8" hidden="1" x14ac:dyDescent="0.25">
      <c r="A1724">
        <v>1713</v>
      </c>
      <c r="B1724" t="s">
        <v>9273</v>
      </c>
      <c r="C1724" s="1" t="s">
        <v>8951</v>
      </c>
      <c r="D1724" s="1" t="s">
        <v>8951</v>
      </c>
      <c r="E1724" s="2">
        <v>39387</v>
      </c>
      <c r="F1724" s="2">
        <v>39447</v>
      </c>
      <c r="G1724" s="1" t="s">
        <v>13190</v>
      </c>
      <c r="H1724" s="1">
        <f>+Temporalidad[[#This Row],[ID]]</f>
        <v>1713</v>
      </c>
    </row>
    <row r="1725" spans="1:8" hidden="1" x14ac:dyDescent="0.25">
      <c r="A1725">
        <v>1714</v>
      </c>
      <c r="B1725" t="s">
        <v>9274</v>
      </c>
      <c r="C1725" s="1" t="s">
        <v>8951</v>
      </c>
      <c r="D1725" s="1" t="s">
        <v>8951</v>
      </c>
      <c r="E1725" s="2">
        <v>39753</v>
      </c>
      <c r="F1725" s="2">
        <v>39813</v>
      </c>
      <c r="G1725" s="1" t="s">
        <v>13191</v>
      </c>
      <c r="H1725" s="1">
        <f>+Temporalidad[[#This Row],[ID]]</f>
        <v>1714</v>
      </c>
    </row>
    <row r="1726" spans="1:8" hidden="1" x14ac:dyDescent="0.25">
      <c r="A1726">
        <v>1715</v>
      </c>
      <c r="B1726" t="s">
        <v>9275</v>
      </c>
      <c r="C1726" s="1" t="s">
        <v>8951</v>
      </c>
      <c r="D1726" s="1" t="s">
        <v>8951</v>
      </c>
      <c r="E1726" s="2">
        <v>40118</v>
      </c>
      <c r="F1726" s="2">
        <v>40178</v>
      </c>
      <c r="G1726" s="1" t="s">
        <v>13192</v>
      </c>
      <c r="H1726" s="1">
        <f>+Temporalidad[[#This Row],[ID]]</f>
        <v>1715</v>
      </c>
    </row>
    <row r="1727" spans="1:8" hidden="1" x14ac:dyDescent="0.25">
      <c r="A1727">
        <v>1716</v>
      </c>
      <c r="B1727" t="s">
        <v>9276</v>
      </c>
      <c r="C1727" s="1" t="s">
        <v>8951</v>
      </c>
      <c r="D1727" s="1" t="s">
        <v>8951</v>
      </c>
      <c r="E1727" s="2">
        <v>40483</v>
      </c>
      <c r="F1727" s="2">
        <v>40543</v>
      </c>
      <c r="G1727" s="1" t="s">
        <v>13193</v>
      </c>
      <c r="H1727" s="1">
        <f>+Temporalidad[[#This Row],[ID]]</f>
        <v>1716</v>
      </c>
    </row>
    <row r="1728" spans="1:8" hidden="1" x14ac:dyDescent="0.25">
      <c r="A1728">
        <v>1717</v>
      </c>
      <c r="B1728" t="s">
        <v>9277</v>
      </c>
      <c r="C1728" s="1" t="s">
        <v>8951</v>
      </c>
      <c r="D1728" s="1" t="s">
        <v>8951</v>
      </c>
      <c r="E1728" s="2">
        <v>40848</v>
      </c>
      <c r="F1728" s="2">
        <v>40908</v>
      </c>
      <c r="G1728" s="1" t="s">
        <v>13194</v>
      </c>
      <c r="H1728" s="1">
        <f>+Temporalidad[[#This Row],[ID]]</f>
        <v>1717</v>
      </c>
    </row>
    <row r="1729" spans="1:8" hidden="1" x14ac:dyDescent="0.25">
      <c r="A1729">
        <v>1718</v>
      </c>
      <c r="B1729" t="s">
        <v>9278</v>
      </c>
      <c r="C1729" s="1" t="s">
        <v>8951</v>
      </c>
      <c r="D1729" s="1" t="s">
        <v>8951</v>
      </c>
      <c r="E1729" s="2">
        <v>41214</v>
      </c>
      <c r="F1729" s="2">
        <v>41274</v>
      </c>
      <c r="G1729" s="1" t="s">
        <v>13195</v>
      </c>
      <c r="H1729" s="1">
        <f>+Temporalidad[[#This Row],[ID]]</f>
        <v>1718</v>
      </c>
    </row>
    <row r="1730" spans="1:8" hidden="1" x14ac:dyDescent="0.25">
      <c r="A1730">
        <v>1719</v>
      </c>
      <c r="B1730" t="s">
        <v>9279</v>
      </c>
      <c r="C1730" s="1" t="s">
        <v>8951</v>
      </c>
      <c r="D1730" s="1" t="s">
        <v>8951</v>
      </c>
      <c r="E1730" s="2">
        <v>41579</v>
      </c>
      <c r="F1730" s="2">
        <v>41639</v>
      </c>
      <c r="G1730" s="1" t="s">
        <v>13196</v>
      </c>
      <c r="H1730" s="1">
        <f>+Temporalidad[[#This Row],[ID]]</f>
        <v>1719</v>
      </c>
    </row>
    <row r="1731" spans="1:8" hidden="1" x14ac:dyDescent="0.25">
      <c r="A1731">
        <v>1720</v>
      </c>
      <c r="B1731" t="s">
        <v>9280</v>
      </c>
      <c r="C1731" s="1" t="s">
        <v>8951</v>
      </c>
      <c r="D1731" s="1" t="s">
        <v>8951</v>
      </c>
      <c r="E1731" s="2">
        <v>41944</v>
      </c>
      <c r="F1731" s="2">
        <v>42004</v>
      </c>
      <c r="G1731" s="1" t="s">
        <v>13197</v>
      </c>
      <c r="H1731" s="1">
        <f>+Temporalidad[[#This Row],[ID]]</f>
        <v>1720</v>
      </c>
    </row>
    <row r="1732" spans="1:8" hidden="1" x14ac:dyDescent="0.25">
      <c r="A1732">
        <v>1721</v>
      </c>
      <c r="B1732" t="s">
        <v>9281</v>
      </c>
      <c r="C1732" s="1" t="s">
        <v>8951</v>
      </c>
      <c r="D1732" s="1" t="s">
        <v>8951</v>
      </c>
      <c r="E1732" s="2">
        <v>42309</v>
      </c>
      <c r="F1732" s="2">
        <v>42369</v>
      </c>
      <c r="G1732" s="1" t="s">
        <v>13198</v>
      </c>
      <c r="H1732" s="1">
        <f>+Temporalidad[[#This Row],[ID]]</f>
        <v>1721</v>
      </c>
    </row>
    <row r="1733" spans="1:8" hidden="1" x14ac:dyDescent="0.25">
      <c r="A1733">
        <v>1722</v>
      </c>
      <c r="B1733" t="s">
        <v>9282</v>
      </c>
      <c r="C1733" s="1" t="s">
        <v>8951</v>
      </c>
      <c r="D1733" s="1" t="s">
        <v>8951</v>
      </c>
      <c r="E1733" s="2">
        <v>42675</v>
      </c>
      <c r="F1733" s="2">
        <v>42735</v>
      </c>
      <c r="G1733" s="1" t="s">
        <v>13199</v>
      </c>
      <c r="H1733" s="1">
        <f>+Temporalidad[[#This Row],[ID]]</f>
        <v>1722</v>
      </c>
    </row>
    <row r="1734" spans="1:8" hidden="1" x14ac:dyDescent="0.25">
      <c r="A1734">
        <v>1723</v>
      </c>
      <c r="B1734" t="s">
        <v>9283</v>
      </c>
      <c r="C1734" s="1" t="s">
        <v>8951</v>
      </c>
      <c r="D1734" s="1" t="s">
        <v>8951</v>
      </c>
      <c r="E1734" s="2">
        <v>43040</v>
      </c>
      <c r="F1734" s="2">
        <v>43100</v>
      </c>
      <c r="G1734" s="1" t="s">
        <v>13200</v>
      </c>
      <c r="H1734" s="1">
        <f>+Temporalidad[[#This Row],[ID]]</f>
        <v>1723</v>
      </c>
    </row>
    <row r="1735" spans="1:8" hidden="1" x14ac:dyDescent="0.25">
      <c r="A1735">
        <v>1724</v>
      </c>
      <c r="B1735" t="s">
        <v>9284</v>
      </c>
      <c r="C1735" s="1" t="s">
        <v>8951</v>
      </c>
      <c r="D1735" s="1" t="s">
        <v>8951</v>
      </c>
      <c r="E1735" s="2">
        <v>43405</v>
      </c>
      <c r="F1735" s="2">
        <v>43465</v>
      </c>
      <c r="G1735" s="1" t="s">
        <v>13201</v>
      </c>
      <c r="H1735" s="1">
        <f>+Temporalidad[[#This Row],[ID]]</f>
        <v>1724</v>
      </c>
    </row>
    <row r="1736" spans="1:8" hidden="1" x14ac:dyDescent="0.25">
      <c r="A1736">
        <v>1725</v>
      </c>
      <c r="B1736" t="s">
        <v>9285</v>
      </c>
      <c r="C1736" s="1" t="s">
        <v>8951</v>
      </c>
      <c r="D1736" s="1" t="s">
        <v>8951</v>
      </c>
      <c r="E1736" s="2">
        <v>43770</v>
      </c>
      <c r="F1736" s="2">
        <v>43830</v>
      </c>
      <c r="G1736" s="1" t="s">
        <v>13202</v>
      </c>
      <c r="H1736" s="1">
        <f>+Temporalidad[[#This Row],[ID]]</f>
        <v>1725</v>
      </c>
    </row>
    <row r="1737" spans="1:8" hidden="1" x14ac:dyDescent="0.25">
      <c r="A1737">
        <v>1726</v>
      </c>
      <c r="B1737" t="s">
        <v>9286</v>
      </c>
      <c r="C1737" s="1" t="s">
        <v>8951</v>
      </c>
      <c r="D1737" s="1" t="s">
        <v>8951</v>
      </c>
      <c r="E1737" s="2">
        <v>44136</v>
      </c>
      <c r="F1737" s="2">
        <v>44196</v>
      </c>
      <c r="G1737" s="1" t="s">
        <v>13203</v>
      </c>
      <c r="H1737" s="1">
        <f>+Temporalidad[[#This Row],[ID]]</f>
        <v>1726</v>
      </c>
    </row>
    <row r="1738" spans="1:8" hidden="1" x14ac:dyDescent="0.25">
      <c r="A1738">
        <v>1727</v>
      </c>
      <c r="B1738" t="s">
        <v>9287</v>
      </c>
      <c r="C1738" s="1" t="s">
        <v>8951</v>
      </c>
      <c r="D1738" s="1" t="s">
        <v>8951</v>
      </c>
      <c r="E1738" s="2">
        <v>44501</v>
      </c>
      <c r="F1738" s="2">
        <v>44561</v>
      </c>
      <c r="G1738" s="1" t="s">
        <v>13204</v>
      </c>
      <c r="H1738" s="1">
        <f>+Temporalidad[[#This Row],[ID]]</f>
        <v>1727</v>
      </c>
    </row>
    <row r="1739" spans="1:8" hidden="1" x14ac:dyDescent="0.25">
      <c r="A1739">
        <v>1728</v>
      </c>
      <c r="B1739" t="s">
        <v>9288</v>
      </c>
      <c r="C1739" s="1" t="s">
        <v>8951</v>
      </c>
      <c r="D1739" s="1" t="s">
        <v>8951</v>
      </c>
      <c r="E1739" s="2">
        <v>44866</v>
      </c>
      <c r="F1739" s="2">
        <v>44926</v>
      </c>
      <c r="G1739" s="1" t="s">
        <v>13205</v>
      </c>
      <c r="H1739" s="1">
        <f>+Temporalidad[[#This Row],[ID]]</f>
        <v>1728</v>
      </c>
    </row>
    <row r="1740" spans="1:8" hidden="1" x14ac:dyDescent="0.25">
      <c r="A1740">
        <v>1729</v>
      </c>
      <c r="B1740" t="s">
        <v>9289</v>
      </c>
      <c r="C1740" s="1" t="s">
        <v>8951</v>
      </c>
      <c r="D1740" s="1" t="s">
        <v>8951</v>
      </c>
      <c r="E1740" s="2">
        <v>45231</v>
      </c>
      <c r="F1740" s="2">
        <v>45291</v>
      </c>
      <c r="G1740" s="1" t="s">
        <v>13206</v>
      </c>
      <c r="H1740" s="1">
        <f>+Temporalidad[[#This Row],[ID]]</f>
        <v>1729</v>
      </c>
    </row>
    <row r="1741" spans="1:8" hidden="1" x14ac:dyDescent="0.25">
      <c r="A1741">
        <v>1730</v>
      </c>
      <c r="B1741" t="s">
        <v>9290</v>
      </c>
      <c r="C1741" s="1" t="s">
        <v>8951</v>
      </c>
      <c r="D1741" s="1" t="s">
        <v>8951</v>
      </c>
      <c r="E1741" s="2">
        <v>45597</v>
      </c>
      <c r="F1741" s="2">
        <v>45657</v>
      </c>
      <c r="G1741" s="1" t="s">
        <v>13207</v>
      </c>
      <c r="H1741" s="1">
        <f>+Temporalidad[[#This Row],[ID]]</f>
        <v>1730</v>
      </c>
    </row>
    <row r="1742" spans="1:8" hidden="1" x14ac:dyDescent="0.25">
      <c r="A1742">
        <v>1731</v>
      </c>
      <c r="B1742" t="s">
        <v>9291</v>
      </c>
      <c r="C1742" s="1" t="s">
        <v>8951</v>
      </c>
      <c r="D1742" s="1" t="s">
        <v>8951</v>
      </c>
      <c r="E1742" s="2">
        <v>45962</v>
      </c>
      <c r="F1742" s="2">
        <v>46022</v>
      </c>
      <c r="G1742" s="1" t="s">
        <v>13208</v>
      </c>
      <c r="H1742" s="1">
        <f>+Temporalidad[[#This Row],[ID]]</f>
        <v>1731</v>
      </c>
    </row>
    <row r="1743" spans="1:8" hidden="1" x14ac:dyDescent="0.25">
      <c r="A1743">
        <v>1732</v>
      </c>
      <c r="B1743" t="s">
        <v>9292</v>
      </c>
      <c r="C1743" s="1" t="s">
        <v>8951</v>
      </c>
      <c r="D1743" s="1" t="s">
        <v>8951</v>
      </c>
      <c r="E1743" s="2">
        <v>46327</v>
      </c>
      <c r="F1743" s="2">
        <v>46387</v>
      </c>
      <c r="G1743" s="1" t="s">
        <v>13209</v>
      </c>
      <c r="H1743" s="1">
        <f>+Temporalidad[[#This Row],[ID]]</f>
        <v>1732</v>
      </c>
    </row>
    <row r="1744" spans="1:8" hidden="1" x14ac:dyDescent="0.25">
      <c r="A1744">
        <v>1733</v>
      </c>
      <c r="B1744" t="s">
        <v>9293</v>
      </c>
      <c r="C1744" s="1" t="s">
        <v>8951</v>
      </c>
      <c r="D1744" s="1" t="s">
        <v>8951</v>
      </c>
      <c r="E1744" s="2">
        <v>46692</v>
      </c>
      <c r="F1744" s="2">
        <v>46752</v>
      </c>
      <c r="G1744" s="1" t="s">
        <v>13210</v>
      </c>
      <c r="H1744" s="1">
        <f>+Temporalidad[[#This Row],[ID]]</f>
        <v>1733</v>
      </c>
    </row>
    <row r="1745" spans="1:8" hidden="1" x14ac:dyDescent="0.25">
      <c r="A1745">
        <v>1734</v>
      </c>
      <c r="B1745" t="s">
        <v>9294</v>
      </c>
      <c r="C1745" s="1" t="s">
        <v>8951</v>
      </c>
      <c r="D1745" s="1" t="s">
        <v>8951</v>
      </c>
      <c r="E1745" s="2">
        <v>47058</v>
      </c>
      <c r="F1745" s="2">
        <v>47118</v>
      </c>
      <c r="G1745" s="1" t="s">
        <v>13211</v>
      </c>
      <c r="H1745" s="1">
        <f>+Temporalidad[[#This Row],[ID]]</f>
        <v>1734</v>
      </c>
    </row>
    <row r="1746" spans="1:8" hidden="1" x14ac:dyDescent="0.25">
      <c r="A1746">
        <v>1735</v>
      </c>
      <c r="B1746" t="s">
        <v>9295</v>
      </c>
      <c r="C1746" s="1" t="s">
        <v>8951</v>
      </c>
      <c r="D1746" s="1" t="s">
        <v>8951</v>
      </c>
      <c r="E1746" s="2">
        <v>47423</v>
      </c>
      <c r="F1746" s="2">
        <v>47483</v>
      </c>
      <c r="G1746" s="1" t="s">
        <v>13212</v>
      </c>
      <c r="H1746" s="1">
        <f>+Temporalidad[[#This Row],[ID]]</f>
        <v>1735</v>
      </c>
    </row>
    <row r="1747" spans="1:8" hidden="1" x14ac:dyDescent="0.25">
      <c r="A1747">
        <v>1736</v>
      </c>
      <c r="B1747" t="s">
        <v>9296</v>
      </c>
      <c r="C1747" s="1" t="s">
        <v>8951</v>
      </c>
      <c r="D1747" s="1" t="s">
        <v>8951</v>
      </c>
      <c r="E1747" s="2">
        <v>47788</v>
      </c>
      <c r="F1747" s="2">
        <v>47848</v>
      </c>
      <c r="G1747" s="1" t="s">
        <v>13213</v>
      </c>
      <c r="H1747" s="1">
        <f>+Temporalidad[[#This Row],[ID]]</f>
        <v>1736</v>
      </c>
    </row>
    <row r="1748" spans="1:8" hidden="1" x14ac:dyDescent="0.25">
      <c r="A1748">
        <v>1737</v>
      </c>
      <c r="B1748" t="s">
        <v>9297</v>
      </c>
      <c r="C1748" s="1" t="s">
        <v>8951</v>
      </c>
      <c r="D1748" s="1" t="s">
        <v>8951</v>
      </c>
      <c r="E1748" s="2">
        <v>48153</v>
      </c>
      <c r="F1748" s="2">
        <v>48213</v>
      </c>
      <c r="G1748" s="1" t="s">
        <v>13214</v>
      </c>
      <c r="H1748" s="1">
        <f>+Temporalidad[[#This Row],[ID]]</f>
        <v>1737</v>
      </c>
    </row>
    <row r="1749" spans="1:8" hidden="1" x14ac:dyDescent="0.25">
      <c r="A1749">
        <v>1738</v>
      </c>
      <c r="B1749" t="s">
        <v>9298</v>
      </c>
      <c r="C1749" s="1" t="s">
        <v>8951</v>
      </c>
      <c r="D1749" s="1" t="s">
        <v>8951</v>
      </c>
      <c r="E1749" s="2">
        <v>48519</v>
      </c>
      <c r="F1749" s="2">
        <v>48579</v>
      </c>
      <c r="G1749" s="1" t="s">
        <v>13215</v>
      </c>
      <c r="H1749" s="1">
        <f>+Temporalidad[[#This Row],[ID]]</f>
        <v>1738</v>
      </c>
    </row>
    <row r="1750" spans="1:8" hidden="1" x14ac:dyDescent="0.25">
      <c r="A1750">
        <v>1739</v>
      </c>
      <c r="B1750" t="s">
        <v>9299</v>
      </c>
      <c r="C1750" s="1" t="s">
        <v>8951</v>
      </c>
      <c r="D1750" s="1" t="s">
        <v>8951</v>
      </c>
      <c r="E1750" s="2">
        <v>48884</v>
      </c>
      <c r="F1750" s="2">
        <v>48944</v>
      </c>
      <c r="G1750" s="1" t="s">
        <v>13216</v>
      </c>
      <c r="H1750" s="1">
        <f>+Temporalidad[[#This Row],[ID]]</f>
        <v>1739</v>
      </c>
    </row>
    <row r="1751" spans="1:8" hidden="1" x14ac:dyDescent="0.25">
      <c r="A1751">
        <v>1740</v>
      </c>
      <c r="B1751" t="s">
        <v>9300</v>
      </c>
      <c r="C1751" s="1" t="s">
        <v>8951</v>
      </c>
      <c r="D1751" s="1" t="s">
        <v>8951</v>
      </c>
      <c r="E1751" s="2">
        <v>49249</v>
      </c>
      <c r="F1751" s="2">
        <v>49309</v>
      </c>
      <c r="G1751" s="1" t="s">
        <v>13217</v>
      </c>
      <c r="H1751" s="1">
        <f>+Temporalidad[[#This Row],[ID]]</f>
        <v>1740</v>
      </c>
    </row>
    <row r="1752" spans="1:8" hidden="1" x14ac:dyDescent="0.25">
      <c r="A1752">
        <v>1741</v>
      </c>
      <c r="B1752" t="s">
        <v>9301</v>
      </c>
      <c r="C1752" s="1" t="s">
        <v>8951</v>
      </c>
      <c r="D1752" s="1" t="s">
        <v>8951</v>
      </c>
      <c r="E1752" s="2">
        <v>49614</v>
      </c>
      <c r="F1752" s="2">
        <v>49674</v>
      </c>
      <c r="G1752" s="1" t="s">
        <v>13218</v>
      </c>
      <c r="H1752" s="1">
        <f>+Temporalidad[[#This Row],[ID]]</f>
        <v>1741</v>
      </c>
    </row>
    <row r="1753" spans="1:8" hidden="1" x14ac:dyDescent="0.25">
      <c r="A1753">
        <v>1742</v>
      </c>
      <c r="B1753" t="s">
        <v>9302</v>
      </c>
      <c r="C1753" s="1" t="s">
        <v>8951</v>
      </c>
      <c r="D1753" s="1" t="s">
        <v>8951</v>
      </c>
      <c r="E1753" s="2">
        <v>49980</v>
      </c>
      <c r="F1753" s="2">
        <v>50040</v>
      </c>
      <c r="G1753" s="1" t="s">
        <v>13219</v>
      </c>
      <c r="H1753" s="1">
        <f>+Temporalidad[[#This Row],[ID]]</f>
        <v>1742</v>
      </c>
    </row>
    <row r="1754" spans="1:8" hidden="1" x14ac:dyDescent="0.25">
      <c r="A1754">
        <v>1743</v>
      </c>
      <c r="B1754" t="s">
        <v>9303</v>
      </c>
      <c r="C1754" s="1" t="s">
        <v>8951</v>
      </c>
      <c r="D1754" s="1" t="s">
        <v>8951</v>
      </c>
      <c r="E1754" s="2">
        <v>50345</v>
      </c>
      <c r="F1754" s="2">
        <v>50405</v>
      </c>
      <c r="G1754" s="1" t="s">
        <v>13220</v>
      </c>
      <c r="H1754" s="1">
        <f>+Temporalidad[[#This Row],[ID]]</f>
        <v>1743</v>
      </c>
    </row>
    <row r="1755" spans="1:8" hidden="1" x14ac:dyDescent="0.25">
      <c r="A1755">
        <v>1744</v>
      </c>
      <c r="B1755" t="s">
        <v>9304</v>
      </c>
      <c r="C1755" s="1" t="s">
        <v>8951</v>
      </c>
      <c r="D1755" s="1" t="s">
        <v>8951</v>
      </c>
      <c r="E1755" s="2">
        <v>50710</v>
      </c>
      <c r="F1755" s="2">
        <v>50770</v>
      </c>
      <c r="G1755" s="1" t="s">
        <v>13221</v>
      </c>
      <c r="H1755" s="1">
        <f>+Temporalidad[[#This Row],[ID]]</f>
        <v>1744</v>
      </c>
    </row>
    <row r="1756" spans="1:8" hidden="1" x14ac:dyDescent="0.25">
      <c r="A1756">
        <v>1745</v>
      </c>
      <c r="B1756" t="s">
        <v>9305</v>
      </c>
      <c r="C1756" s="1" t="s">
        <v>8951</v>
      </c>
      <c r="D1756" s="1" t="s">
        <v>8951</v>
      </c>
      <c r="E1756" s="2">
        <v>51075</v>
      </c>
      <c r="F1756" s="2">
        <v>51135</v>
      </c>
      <c r="G1756" s="1" t="s">
        <v>13222</v>
      </c>
      <c r="H1756" s="1">
        <f>+Temporalidad[[#This Row],[ID]]</f>
        <v>1745</v>
      </c>
    </row>
    <row r="1757" spans="1:8" hidden="1" x14ac:dyDescent="0.25">
      <c r="A1757">
        <v>1746</v>
      </c>
      <c r="B1757" t="s">
        <v>9306</v>
      </c>
      <c r="C1757" s="1" t="s">
        <v>8951</v>
      </c>
      <c r="D1757" s="1" t="s">
        <v>8951</v>
      </c>
      <c r="E1757" s="2">
        <v>51441</v>
      </c>
      <c r="F1757" s="2">
        <v>51501</v>
      </c>
      <c r="G1757" s="1" t="s">
        <v>13223</v>
      </c>
      <c r="H1757" s="1">
        <f>+Temporalidad[[#This Row],[ID]]</f>
        <v>1746</v>
      </c>
    </row>
    <row r="1758" spans="1:8" hidden="1" x14ac:dyDescent="0.25">
      <c r="A1758">
        <v>1747</v>
      </c>
      <c r="B1758" t="s">
        <v>9307</v>
      </c>
      <c r="C1758" s="1" t="s">
        <v>8951</v>
      </c>
      <c r="D1758" s="1" t="s">
        <v>8951</v>
      </c>
      <c r="E1758" s="2">
        <v>51806</v>
      </c>
      <c r="F1758" s="2">
        <v>51866</v>
      </c>
      <c r="G1758" s="1" t="s">
        <v>13224</v>
      </c>
      <c r="H1758" s="1">
        <f>+Temporalidad[[#This Row],[ID]]</f>
        <v>1747</v>
      </c>
    </row>
    <row r="1759" spans="1:8" hidden="1" x14ac:dyDescent="0.25">
      <c r="A1759">
        <v>1748</v>
      </c>
      <c r="B1759" t="s">
        <v>9308</v>
      </c>
      <c r="C1759" s="1" t="s">
        <v>8951</v>
      </c>
      <c r="D1759" s="1" t="s">
        <v>8951</v>
      </c>
      <c r="E1759" s="2">
        <v>52171</v>
      </c>
      <c r="F1759" s="2">
        <v>52231</v>
      </c>
      <c r="G1759" s="1" t="s">
        <v>13225</v>
      </c>
      <c r="H1759" s="1">
        <f>+Temporalidad[[#This Row],[ID]]</f>
        <v>1748</v>
      </c>
    </row>
    <row r="1760" spans="1:8" hidden="1" x14ac:dyDescent="0.25">
      <c r="A1760">
        <v>1749</v>
      </c>
      <c r="B1760" t="s">
        <v>9309</v>
      </c>
      <c r="C1760" s="1" t="s">
        <v>8951</v>
      </c>
      <c r="D1760" s="1" t="s">
        <v>8951</v>
      </c>
      <c r="E1760" s="2">
        <v>52536</v>
      </c>
      <c r="F1760" s="2">
        <v>52596</v>
      </c>
      <c r="G1760" s="1" t="s">
        <v>13226</v>
      </c>
      <c r="H1760" s="1">
        <f>+Temporalidad[[#This Row],[ID]]</f>
        <v>1749</v>
      </c>
    </row>
    <row r="1761" spans="1:8" hidden="1" x14ac:dyDescent="0.25">
      <c r="A1761">
        <v>1750</v>
      </c>
      <c r="B1761" t="s">
        <v>9310</v>
      </c>
      <c r="C1761" s="1" t="s">
        <v>8951</v>
      </c>
      <c r="D1761" s="1" t="s">
        <v>8951</v>
      </c>
      <c r="E1761" s="2">
        <v>52902</v>
      </c>
      <c r="F1761" s="2">
        <v>52962</v>
      </c>
      <c r="G1761" s="1" t="s">
        <v>13227</v>
      </c>
      <c r="H1761" s="1">
        <f>+Temporalidad[[#This Row],[ID]]</f>
        <v>1750</v>
      </c>
    </row>
    <row r="1762" spans="1:8" hidden="1" x14ac:dyDescent="0.25">
      <c r="A1762">
        <v>1751</v>
      </c>
      <c r="B1762" t="s">
        <v>9311</v>
      </c>
      <c r="C1762" s="1" t="s">
        <v>8951</v>
      </c>
      <c r="D1762" s="1" t="s">
        <v>8951</v>
      </c>
      <c r="E1762" s="2">
        <v>53267</v>
      </c>
      <c r="F1762" s="2">
        <v>53327</v>
      </c>
      <c r="G1762" s="1" t="s">
        <v>13228</v>
      </c>
      <c r="H1762" s="1">
        <f>+Temporalidad[[#This Row],[ID]]</f>
        <v>1751</v>
      </c>
    </row>
    <row r="1763" spans="1:8" hidden="1" x14ac:dyDescent="0.25">
      <c r="A1763">
        <v>1752</v>
      </c>
      <c r="B1763" t="s">
        <v>9312</v>
      </c>
      <c r="C1763" s="1" t="s">
        <v>8951</v>
      </c>
      <c r="D1763" s="1" t="s">
        <v>8951</v>
      </c>
      <c r="E1763" s="2">
        <v>53632</v>
      </c>
      <c r="F1763" s="2">
        <v>53692</v>
      </c>
      <c r="G1763" s="1" t="s">
        <v>13229</v>
      </c>
      <c r="H1763" s="1">
        <f>+Temporalidad[[#This Row],[ID]]</f>
        <v>1752</v>
      </c>
    </row>
    <row r="1764" spans="1:8" hidden="1" x14ac:dyDescent="0.25">
      <c r="A1764">
        <v>1753</v>
      </c>
      <c r="B1764" t="s">
        <v>9313</v>
      </c>
      <c r="C1764" s="1" t="s">
        <v>8951</v>
      </c>
      <c r="D1764" s="1" t="s">
        <v>8951</v>
      </c>
      <c r="E1764" s="2">
        <v>53997</v>
      </c>
      <c r="F1764" s="2">
        <v>54057</v>
      </c>
      <c r="G1764" s="1" t="s">
        <v>13230</v>
      </c>
      <c r="H1764" s="1">
        <f>+Temporalidad[[#This Row],[ID]]</f>
        <v>1753</v>
      </c>
    </row>
    <row r="1765" spans="1:8" hidden="1" x14ac:dyDescent="0.25">
      <c r="A1765">
        <v>1754</v>
      </c>
      <c r="B1765" t="s">
        <v>9314</v>
      </c>
      <c r="C1765" s="1" t="s">
        <v>8951</v>
      </c>
      <c r="D1765" s="1" t="s">
        <v>8951</v>
      </c>
      <c r="E1765" s="2">
        <v>54363</v>
      </c>
      <c r="F1765" s="2">
        <v>54423</v>
      </c>
      <c r="G1765" s="1" t="s">
        <v>13231</v>
      </c>
      <c r="H1765" s="1">
        <f>+Temporalidad[[#This Row],[ID]]</f>
        <v>1754</v>
      </c>
    </row>
    <row r="1766" spans="1:8" hidden="1" x14ac:dyDescent="0.25">
      <c r="A1766">
        <v>1755</v>
      </c>
      <c r="B1766" t="s">
        <v>9315</v>
      </c>
      <c r="C1766" s="1" t="s">
        <v>8951</v>
      </c>
      <c r="D1766" s="1" t="s">
        <v>8951</v>
      </c>
      <c r="E1766" s="2">
        <v>54728</v>
      </c>
      <c r="F1766" s="2">
        <v>54788</v>
      </c>
      <c r="G1766" s="1" t="s">
        <v>13232</v>
      </c>
      <c r="H1766" s="1">
        <f>+Temporalidad[[#This Row],[ID]]</f>
        <v>1755</v>
      </c>
    </row>
    <row r="1767" spans="1:8" hidden="1" x14ac:dyDescent="0.25">
      <c r="A1767">
        <v>1756</v>
      </c>
      <c r="B1767" t="s">
        <v>9316</v>
      </c>
      <c r="C1767" s="1" t="s">
        <v>8951</v>
      </c>
      <c r="D1767" s="1" t="s">
        <v>8951</v>
      </c>
      <c r="E1767" s="2">
        <v>55093</v>
      </c>
      <c r="F1767" s="2">
        <v>55153</v>
      </c>
      <c r="G1767" s="1" t="s">
        <v>13233</v>
      </c>
      <c r="H1767" s="1">
        <f>+Temporalidad[[#This Row],[ID]]</f>
        <v>1756</v>
      </c>
    </row>
    <row r="1768" spans="1:8" x14ac:dyDescent="0.25">
      <c r="A1768">
        <v>1757</v>
      </c>
      <c r="B1768" t="s">
        <v>10448</v>
      </c>
      <c r="C1768" s="1" t="s">
        <v>10449</v>
      </c>
      <c r="D1768" s="1" t="s">
        <v>10449</v>
      </c>
      <c r="E1768" s="2">
        <v>40909</v>
      </c>
      <c r="F1768" s="2">
        <v>44196</v>
      </c>
      <c r="G1768" s="1" t="s">
        <v>13234</v>
      </c>
      <c r="H1768" s="1">
        <f>+Temporalidad[[#This Row],[ID]]</f>
        <v>1757</v>
      </c>
    </row>
    <row r="1769" spans="1:8" x14ac:dyDescent="0.25">
      <c r="A1769">
        <v>1758</v>
      </c>
      <c r="B1769" t="s">
        <v>10688</v>
      </c>
      <c r="C1769" s="1" t="s">
        <v>10449</v>
      </c>
      <c r="D1769" s="1" t="s">
        <v>10449</v>
      </c>
      <c r="E1769" s="2">
        <v>42736</v>
      </c>
      <c r="F1769" s="2">
        <v>44196</v>
      </c>
      <c r="G1769" s="1" t="s">
        <v>13235</v>
      </c>
      <c r="H1769" s="1">
        <f>+Temporalidad[[#This Row],[ID]]</f>
        <v>1758</v>
      </c>
    </row>
    <row r="1770" spans="1:8" x14ac:dyDescent="0.25">
      <c r="A1770">
        <v>1759</v>
      </c>
      <c r="B1770" t="s">
        <v>10689</v>
      </c>
      <c r="C1770" s="1" t="s">
        <v>10449</v>
      </c>
      <c r="D1770" s="1" t="s">
        <v>10449</v>
      </c>
      <c r="E1770" s="2">
        <v>43101</v>
      </c>
      <c r="F1770" s="2">
        <v>44196</v>
      </c>
      <c r="G1770" s="1" t="s">
        <v>13236</v>
      </c>
      <c r="H1770" s="1">
        <f>+Temporalidad[[#This Row],[ID]]</f>
        <v>1759</v>
      </c>
    </row>
    <row r="1771" spans="1:8" hidden="1" x14ac:dyDescent="0.25">
      <c r="A1771">
        <v>1760</v>
      </c>
      <c r="B1771" t="s">
        <v>10703</v>
      </c>
      <c r="C1771" s="1" t="s">
        <v>10606</v>
      </c>
      <c r="D1771" s="1" t="s">
        <v>10706</v>
      </c>
      <c r="E1771" s="2">
        <v>44359</v>
      </c>
      <c r="F1771" s="2">
        <v>44359</v>
      </c>
      <c r="G1771" s="1" t="s">
        <v>13774</v>
      </c>
      <c r="H1771" s="1">
        <f>+Temporalidad[[#This Row],[ID]]</f>
        <v>1760</v>
      </c>
    </row>
    <row r="1772" spans="1:8" hidden="1" x14ac:dyDescent="0.25">
      <c r="A1772">
        <v>1761</v>
      </c>
      <c r="B1772" t="s">
        <v>10704</v>
      </c>
      <c r="C1772" s="1" t="s">
        <v>10621</v>
      </c>
      <c r="D1772" s="1" t="s">
        <v>10707</v>
      </c>
      <c r="E1772" s="2">
        <v>44352</v>
      </c>
      <c r="F1772" s="2">
        <v>44359</v>
      </c>
      <c r="G1772" s="1" t="s">
        <v>13775</v>
      </c>
      <c r="H1772" s="1">
        <f>+Temporalidad[[#This Row],[ID]]</f>
        <v>1761</v>
      </c>
    </row>
    <row r="1773" spans="1:8" hidden="1" x14ac:dyDescent="0.25">
      <c r="A1773">
        <v>1762</v>
      </c>
      <c r="B1773" t="s">
        <v>10705</v>
      </c>
      <c r="C1773" s="1" t="s">
        <v>8340</v>
      </c>
      <c r="D1773" s="1" t="s">
        <v>8341</v>
      </c>
      <c r="E1773" s="2">
        <v>44329</v>
      </c>
      <c r="F1773" s="2">
        <v>44359</v>
      </c>
      <c r="G1773" s="1" t="s">
        <v>13776</v>
      </c>
      <c r="H1773" s="1">
        <f>+Temporalidad[[#This Row],[ID]]</f>
        <v>1762</v>
      </c>
    </row>
    <row r="1774" spans="1:8" x14ac:dyDescent="0.25">
      <c r="A1774">
        <v>1763</v>
      </c>
      <c r="B1774" t="s">
        <v>13237</v>
      </c>
      <c r="C1774" s="1" t="s">
        <v>10449</v>
      </c>
      <c r="D1774" s="1" t="s">
        <v>10449</v>
      </c>
      <c r="E1774" s="2">
        <v>40179</v>
      </c>
      <c r="F1774" s="2">
        <v>43830</v>
      </c>
      <c r="G1774" s="1" t="s">
        <v>13238</v>
      </c>
      <c r="H1774" s="1">
        <f>+Temporalidad[[#This Row],[ID]]</f>
        <v>1763</v>
      </c>
    </row>
    <row r="1775" spans="1:8" x14ac:dyDescent="0.25">
      <c r="A1775">
        <v>1764</v>
      </c>
      <c r="B1775" t="s">
        <v>13239</v>
      </c>
      <c r="C1775" s="1" t="s">
        <v>10449</v>
      </c>
      <c r="D1775" s="1" t="s">
        <v>10449</v>
      </c>
      <c r="E1775" s="2">
        <v>39448</v>
      </c>
      <c r="F1775" s="2">
        <v>43830</v>
      </c>
      <c r="G1775" s="1" t="s">
        <v>13240</v>
      </c>
      <c r="H1775" s="1">
        <f>+Temporalidad[[#This Row],[ID]]</f>
        <v>1764</v>
      </c>
    </row>
    <row r="1776" spans="1:8" x14ac:dyDescent="0.25">
      <c r="A1776">
        <v>1765</v>
      </c>
      <c r="B1776" t="s">
        <v>13241</v>
      </c>
      <c r="C1776" s="1" t="s">
        <v>10449</v>
      </c>
      <c r="D1776" s="1" t="s">
        <v>10449</v>
      </c>
      <c r="E1776" s="2">
        <v>43101</v>
      </c>
      <c r="F1776" s="2">
        <v>43830</v>
      </c>
      <c r="G1776" s="1" t="s">
        <v>13242</v>
      </c>
      <c r="H1776" s="1">
        <f>+Temporalidad[[#This Row],[ID]]</f>
        <v>1765</v>
      </c>
    </row>
    <row r="1777" spans="1:8" x14ac:dyDescent="0.25">
      <c r="A1777">
        <v>1766</v>
      </c>
      <c r="B1777" t="s">
        <v>13243</v>
      </c>
      <c r="C1777" s="1" t="s">
        <v>10449</v>
      </c>
      <c r="D1777" s="1" t="s">
        <v>10449</v>
      </c>
      <c r="E1777" s="2">
        <v>43466</v>
      </c>
      <c r="F1777" s="2">
        <v>44196</v>
      </c>
      <c r="G1777" s="1" t="s">
        <v>13244</v>
      </c>
      <c r="H1777" s="1">
        <f>+Temporalidad[[#This Row],[ID]]</f>
        <v>1766</v>
      </c>
    </row>
    <row r="1778" spans="1:8" x14ac:dyDescent="0.25">
      <c r="A1778">
        <v>1767</v>
      </c>
      <c r="B1778" t="s">
        <v>13245</v>
      </c>
      <c r="C1778" s="1" t="s">
        <v>10449</v>
      </c>
      <c r="D1778" s="1" t="s">
        <v>10449</v>
      </c>
      <c r="E1778" s="2">
        <v>38353</v>
      </c>
      <c r="F1778" s="2">
        <v>44196</v>
      </c>
      <c r="G1778" s="1" t="s">
        <v>13246</v>
      </c>
      <c r="H1778" s="1">
        <f>+Temporalidad[[#This Row],[ID]]</f>
        <v>1767</v>
      </c>
    </row>
    <row r="1779" spans="1:8" x14ac:dyDescent="0.25">
      <c r="A1779">
        <v>1768</v>
      </c>
      <c r="B1779" t="s">
        <v>13247</v>
      </c>
      <c r="C1779" s="1" t="s">
        <v>10449</v>
      </c>
      <c r="D1779" s="1" t="s">
        <v>10449</v>
      </c>
      <c r="E1779" s="2">
        <v>28856</v>
      </c>
      <c r="F1779" s="2">
        <v>44196</v>
      </c>
      <c r="G1779" s="1" t="s">
        <v>13248</v>
      </c>
      <c r="H1779" s="1">
        <f>+Temporalidad[[#This Row],[ID]]</f>
        <v>1768</v>
      </c>
    </row>
    <row r="1780" spans="1:8" x14ac:dyDescent="0.25">
      <c r="A1780">
        <v>1769</v>
      </c>
      <c r="B1780" t="s">
        <v>13249</v>
      </c>
      <c r="C1780" s="1" t="s">
        <v>10449</v>
      </c>
      <c r="D1780" s="1" t="s">
        <v>10449</v>
      </c>
      <c r="E1780" s="2">
        <v>42736</v>
      </c>
      <c r="F1780" s="2">
        <v>43830</v>
      </c>
      <c r="G1780" s="1" t="s">
        <v>13250</v>
      </c>
      <c r="H1780" s="1">
        <f>+Temporalidad[[#This Row],[ID]]</f>
        <v>1769</v>
      </c>
    </row>
    <row r="1781" spans="1:8" x14ac:dyDescent="0.25">
      <c r="A1781">
        <v>1770</v>
      </c>
      <c r="B1781" t="s">
        <v>10745</v>
      </c>
      <c r="C1781" s="1" t="s">
        <v>10449</v>
      </c>
      <c r="D1781" s="1" t="s">
        <v>10449</v>
      </c>
      <c r="E1781" s="2">
        <v>40179</v>
      </c>
      <c r="F1781" s="2">
        <v>44561</v>
      </c>
      <c r="G1781" s="1" t="s">
        <v>13251</v>
      </c>
      <c r="H1781" s="1">
        <f>+Temporalidad[[#This Row],[ID]]</f>
        <v>1770</v>
      </c>
    </row>
    <row r="1782" spans="1:8" x14ac:dyDescent="0.25">
      <c r="A1782">
        <v>1771</v>
      </c>
      <c r="B1782" t="s">
        <v>13715</v>
      </c>
      <c r="C1782" s="1" t="s">
        <v>10449</v>
      </c>
      <c r="D1782" s="1" t="s">
        <v>10449</v>
      </c>
      <c r="E1782" s="2">
        <v>43831</v>
      </c>
      <c r="F1782" s="2">
        <v>44561</v>
      </c>
      <c r="G1782" s="1" t="s">
        <v>13716</v>
      </c>
      <c r="H1782" s="1">
        <f>+Temporalidad[[#This Row],[ID]]</f>
        <v>1771</v>
      </c>
    </row>
    <row r="1783" spans="1:8" x14ac:dyDescent="0.25">
      <c r="A1783">
        <v>1772</v>
      </c>
      <c r="B1783" t="s">
        <v>13777</v>
      </c>
      <c r="C1783" s="1" t="s">
        <v>10449</v>
      </c>
      <c r="D1783" s="1" t="s">
        <v>10449</v>
      </c>
      <c r="E1783" s="2">
        <v>17899</v>
      </c>
      <c r="F1783" s="2">
        <v>44196</v>
      </c>
      <c r="G1783" s="1" t="s">
        <v>13778</v>
      </c>
      <c r="H1783" s="1">
        <f>+Temporalidad[[#This Row],[ID]]</f>
        <v>1772</v>
      </c>
    </row>
    <row r="1784" spans="1:8" x14ac:dyDescent="0.25">
      <c r="A1784">
        <v>1773</v>
      </c>
      <c r="B1784" t="s">
        <v>13773</v>
      </c>
      <c r="C1784" s="1" t="s">
        <v>10449</v>
      </c>
      <c r="D1784" s="1" t="s">
        <v>10449</v>
      </c>
      <c r="E1784" s="2">
        <v>39448</v>
      </c>
      <c r="F1784" s="2">
        <v>44196</v>
      </c>
      <c r="G1784" s="1" t="s">
        <v>13779</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5" x14ac:dyDescent="0.25"/>
  <cols>
    <col min="1" max="1" width="4.85546875" bestFit="1" customWidth="1"/>
    <col min="2" max="2" width="27.140625" bestFit="1" customWidth="1"/>
    <col min="3" max="3" width="27.85546875" bestFit="1" customWidth="1"/>
    <col min="4" max="4" width="11.5703125" bestFit="1" customWidth="1"/>
    <col min="5" max="5" width="80.85546875" bestFit="1" customWidth="1"/>
    <col min="6" max="6" width="11.855468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10683</v>
      </c>
      <c r="C78" s="1" t="s">
        <v>10684</v>
      </c>
      <c r="D78" s="1" t="s">
        <v>10488</v>
      </c>
      <c r="E78" s="1" t="s">
        <v>10685</v>
      </c>
      <c r="F78" s="1">
        <f>+unidad_medida[[#This Row],[id]]</f>
        <v>68</v>
      </c>
    </row>
    <row r="79" spans="1:6" x14ac:dyDescent="0.25">
      <c r="A79">
        <v>69</v>
      </c>
      <c r="B79" s="1" t="s">
        <v>10696</v>
      </c>
      <c r="C79" s="1" t="s">
        <v>10696</v>
      </c>
      <c r="D79" s="1" t="s">
        <v>10488</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10525</v>
      </c>
      <c r="D81" s="1" t="s">
        <v>10695</v>
      </c>
      <c r="E81" s="1" t="s">
        <v>10702</v>
      </c>
      <c r="F81" s="1">
        <f>+unidad_medida[[#This Row],[id]]</f>
        <v>71</v>
      </c>
    </row>
    <row r="82" spans="1:6" x14ac:dyDescent="0.25">
      <c r="A82">
        <v>72</v>
      </c>
      <c r="B82" s="1" t="s">
        <v>13374</v>
      </c>
      <c r="C82" s="1" t="s">
        <v>13375</v>
      </c>
      <c r="D82" s="1" t="s">
        <v>9331</v>
      </c>
      <c r="E82" s="1" t="s">
        <v>13376</v>
      </c>
      <c r="F82" s="1">
        <f>+unidad_medida[[#This Row],[id]]</f>
        <v>72</v>
      </c>
    </row>
    <row r="83" spans="1:6" x14ac:dyDescent="0.25">
      <c r="A83">
        <v>73</v>
      </c>
      <c r="B83" s="1" t="s">
        <v>13377</v>
      </c>
      <c r="C83" s="1" t="s">
        <v>13377</v>
      </c>
      <c r="D83" s="1" t="s">
        <v>10488</v>
      </c>
      <c r="E83" s="1" t="s">
        <v>13379</v>
      </c>
      <c r="F83" s="1">
        <f>+unidad_medida[[#This Row],[id]]</f>
        <v>73</v>
      </c>
    </row>
    <row r="84" spans="1:6" x14ac:dyDescent="0.25">
      <c r="A84">
        <v>74</v>
      </c>
      <c r="B84" s="1" t="s">
        <v>13380</v>
      </c>
      <c r="C84" s="1" t="s">
        <v>13380</v>
      </c>
      <c r="D84" s="1" t="s">
        <v>10488</v>
      </c>
      <c r="E84" s="1" t="s">
        <v>13381</v>
      </c>
      <c r="F84" s="1">
        <f>+unidad_medida[[#This Row],[id]]</f>
        <v>74</v>
      </c>
    </row>
    <row r="85" spans="1:6" x14ac:dyDescent="0.25">
      <c r="A85">
        <v>75</v>
      </c>
      <c r="B85" s="1" t="s">
        <v>13719</v>
      </c>
      <c r="C85" s="1" t="s">
        <v>13719</v>
      </c>
      <c r="D85" s="1" t="s">
        <v>10488</v>
      </c>
      <c r="E85" s="1" t="s">
        <v>13720</v>
      </c>
      <c r="F85" s="1">
        <f>+unidad_medida[[#This Row],[id]]</f>
        <v>75</v>
      </c>
    </row>
    <row r="86" spans="1:6" x14ac:dyDescent="0.25">
      <c r="A86">
        <v>76</v>
      </c>
      <c r="B86" s="1" t="s">
        <v>13718</v>
      </c>
      <c r="C86" s="1" t="s">
        <v>13721</v>
      </c>
      <c r="D86" s="1" t="s">
        <v>13722</v>
      </c>
      <c r="E86" s="1" t="s">
        <v>13723</v>
      </c>
      <c r="F86" s="1">
        <f>+unidad_medida[[#This Row],[id]]</f>
        <v>76</v>
      </c>
    </row>
    <row r="87" spans="1:6" x14ac:dyDescent="0.25">
      <c r="A87">
        <v>77</v>
      </c>
      <c r="B87" s="1" t="s">
        <v>13724</v>
      </c>
      <c r="C87" s="1" t="s">
        <v>13725</v>
      </c>
      <c r="D87" s="1" t="s">
        <v>13722</v>
      </c>
      <c r="E87" s="1" t="s">
        <v>13726</v>
      </c>
      <c r="F87" s="1">
        <f>+unidad_medida[[#This Row],[id]]</f>
        <v>77</v>
      </c>
    </row>
    <row r="88" spans="1:6" x14ac:dyDescent="0.25">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140625" bestFit="1" customWidth="1"/>
    <col min="2" max="2" width="20" bestFit="1" customWidth="1"/>
    <col min="3" max="3" width="11" bestFit="1" customWidth="1"/>
    <col min="4" max="4" width="9.85546875" bestFit="1" customWidth="1"/>
    <col min="5" max="5" width="13.5703125" bestFit="1" customWidth="1"/>
    <col min="6" max="6" width="48.42578125" bestFit="1" customWidth="1"/>
    <col min="7" max="7" width="13.5703125" bestFit="1" customWidth="1"/>
    <col min="8" max="8" width="6.85546875" bestFit="1" customWidth="1"/>
    <col min="9" max="9" width="60.85546875" bestFit="1" customWidth="1"/>
    <col min="10" max="10" width="70.85546875" bestFit="1" customWidth="1"/>
    <col min="11" max="11" width="80.85546875" bestFit="1" customWidth="1"/>
    <col min="12" max="12" width="75.425781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25">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25">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25">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25">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25">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25">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25">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25">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25">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25">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25">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25">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25">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25">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25">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25">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25">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25">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25">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25">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25">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25">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25">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25">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25">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25">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25">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25">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25">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25">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25">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25">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25">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25">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25">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25">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25">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25">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25">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25">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25">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25">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25">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25">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25">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25">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25">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25">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25">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25">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25">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25">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25">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25">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25">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25">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25">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25">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25">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25">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25">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25">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25">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25">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25">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25">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25">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25">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25">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2021-08-06T14:04:24Z</dcterms:modified>
</cp:coreProperties>
</file>