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Septiembre 2021\"/>
    </mc:Choice>
  </mc:AlternateContent>
  <bookViews>
    <workbookView xWindow="1050" yWindow="600" windowWidth="21540" windowHeight="9000" activeTab="1"/>
  </bookViews>
  <sheets>
    <sheet name="ÍNDICE" sheetId="6" r:id="rId1"/>
    <sheet name="9.1.TRAF_SENT" sheetId="1" r:id="rId2"/>
    <sheet name="9.2.TRAF_BAND" sheetId="2" r:id="rId3"/>
    <sheet name="9.3.TRAF_CLI.PLAN" sheetId="4" r:id="rId4"/>
    <sheet name="9.5.TRAF_EMP" sheetId="7" r:id="rId5"/>
  </sheets>
  <definedNames>
    <definedName name="_xlnm.Print_Area" localSheetId="0">ÍNDICE!$A$1:$J$13</definedName>
  </definedNames>
  <calcPr calcId="152511"/>
</workbook>
</file>

<file path=xl/calcChain.xml><?xml version="1.0" encoding="utf-8"?>
<calcChain xmlns="http://schemas.openxmlformats.org/spreadsheetml/2006/main">
  <c r="K66" i="7" l="1"/>
  <c r="J66" i="7"/>
  <c r="I66" i="7"/>
  <c r="H66" i="7"/>
  <c r="G66" i="7"/>
  <c r="F66" i="7"/>
  <c r="E66" i="7"/>
  <c r="I65" i="7"/>
  <c r="H65" i="7"/>
  <c r="G65" i="7"/>
  <c r="F65" i="7"/>
  <c r="J64" i="7"/>
  <c r="I64" i="7"/>
  <c r="H64" i="7"/>
  <c r="G64" i="7"/>
  <c r="F64" i="7"/>
  <c r="E64" i="7"/>
  <c r="J63" i="7"/>
  <c r="I63" i="7"/>
  <c r="H63" i="7"/>
  <c r="G63" i="7"/>
  <c r="F63" i="7"/>
  <c r="E63" i="7"/>
  <c r="D66" i="7"/>
  <c r="D64" i="7"/>
  <c r="D63" i="7"/>
  <c r="E69" i="4"/>
  <c r="D70" i="4"/>
  <c r="D69" i="4"/>
  <c r="G66" i="4"/>
  <c r="F65" i="4"/>
  <c r="E65" i="4"/>
  <c r="G64" i="4"/>
  <c r="F64" i="4"/>
  <c r="E64" i="4"/>
  <c r="D65" i="4"/>
  <c r="D64" i="4"/>
  <c r="E64" i="2"/>
  <c r="E63" i="2"/>
  <c r="D65" i="2"/>
  <c r="D64" i="2"/>
  <c r="D63" i="2"/>
  <c r="E64" i="1"/>
  <c r="E63" i="1"/>
  <c r="D65" i="1"/>
  <c r="D64" i="1"/>
  <c r="D63" i="1"/>
  <c r="K60" i="7"/>
  <c r="E65" i="7" s="1"/>
  <c r="K61" i="7"/>
  <c r="K62" i="7"/>
  <c r="G61" i="4"/>
  <c r="F66" i="4" s="1"/>
  <c r="G62" i="4"/>
  <c r="G63" i="4"/>
  <c r="F60" i="2"/>
  <c r="F65" i="2" s="1"/>
  <c r="F61" i="2"/>
  <c r="F62" i="2"/>
  <c r="F60" i="1"/>
  <c r="G60" i="1" s="1"/>
  <c r="F61" i="1"/>
  <c r="G61" i="1" s="1"/>
  <c r="F62" i="1"/>
  <c r="G62" i="1" s="1"/>
  <c r="J65" i="7" l="1"/>
  <c r="K65" i="7"/>
  <c r="K64" i="7"/>
  <c r="D65" i="7"/>
  <c r="K63" i="7"/>
  <c r="E70" i="4"/>
  <c r="G65" i="4"/>
  <c r="E66" i="4"/>
  <c r="D66" i="4"/>
  <c r="F63" i="2"/>
  <c r="F64" i="2"/>
  <c r="E65" i="2"/>
  <c r="E65" i="1"/>
  <c r="F65" i="1"/>
  <c r="F64" i="1"/>
  <c r="F63" i="1"/>
  <c r="K57" i="7"/>
  <c r="K58" i="7"/>
  <c r="K59" i="7"/>
  <c r="G58" i="4"/>
  <c r="G59" i="4"/>
  <c r="G60" i="4"/>
  <c r="F57" i="2"/>
  <c r="F58" i="2"/>
  <c r="F59" i="2"/>
  <c r="F57" i="1"/>
  <c r="G57" i="1" s="1"/>
  <c r="F58" i="1"/>
  <c r="G58" i="1" s="1"/>
  <c r="F59" i="1"/>
  <c r="G59" i="1"/>
  <c r="K54" i="7" l="1"/>
  <c r="K55" i="7"/>
  <c r="K56" i="7"/>
  <c r="G55" i="4" l="1"/>
  <c r="G56" i="4"/>
  <c r="G57" i="4"/>
  <c r="F54" i="2"/>
  <c r="F55" i="2"/>
  <c r="F56" i="2"/>
  <c r="F54" i="1"/>
  <c r="F55" i="1"/>
  <c r="G55" i="1" s="1"/>
  <c r="F56" i="1"/>
  <c r="G56" i="1"/>
  <c r="G54" i="1" l="1"/>
  <c r="K51" i="7"/>
  <c r="K52" i="7"/>
  <c r="K53" i="7"/>
  <c r="G52" i="4"/>
  <c r="G53" i="4"/>
  <c r="G54" i="4"/>
  <c r="F51" i="2"/>
  <c r="F52" i="2"/>
  <c r="F53" i="2"/>
  <c r="F51" i="1"/>
  <c r="G51" i="1" s="1"/>
  <c r="F52" i="1"/>
  <c r="G52" i="1" s="1"/>
  <c r="F53" i="1"/>
  <c r="G53" i="1" s="1"/>
  <c r="K48" i="7" l="1"/>
  <c r="K49" i="7"/>
  <c r="K50" i="7"/>
  <c r="G49" i="4"/>
  <c r="G50" i="4"/>
  <c r="G51" i="4"/>
  <c r="F48" i="2"/>
  <c r="F49" i="2"/>
  <c r="F50" i="2"/>
  <c r="F48" i="1"/>
  <c r="F49" i="1"/>
  <c r="F50" i="1"/>
  <c r="K46" i="7" l="1"/>
  <c r="K47" i="7"/>
  <c r="G47" i="4"/>
  <c r="G48" i="4"/>
  <c r="F46" i="2"/>
  <c r="F47" i="2"/>
  <c r="F46" i="1"/>
  <c r="F47" i="1"/>
  <c r="K42" i="7" l="1"/>
  <c r="K43" i="7"/>
  <c r="K44" i="7"/>
  <c r="K45" i="7"/>
  <c r="G43" i="4"/>
  <c r="G44" i="4"/>
  <c r="G45" i="4"/>
  <c r="G46" i="4"/>
  <c r="F42" i="2"/>
  <c r="F43" i="2"/>
  <c r="F44" i="2"/>
  <c r="F45" i="2"/>
  <c r="F42" i="1"/>
  <c r="F43" i="1"/>
  <c r="F44" i="1"/>
  <c r="F45" i="1"/>
  <c r="K39" i="7" l="1"/>
  <c r="K40" i="7"/>
  <c r="K41" i="7"/>
  <c r="G40" i="4"/>
  <c r="G41" i="4"/>
  <c r="G42" i="4"/>
  <c r="F39" i="2"/>
  <c r="F40" i="2"/>
  <c r="F41" i="2"/>
  <c r="F39" i="1"/>
  <c r="F40" i="1"/>
  <c r="F41" i="1"/>
  <c r="K36" i="7" l="1"/>
  <c r="K37" i="7"/>
  <c r="K38" i="7"/>
  <c r="G37" i="4"/>
  <c r="G38" i="4"/>
  <c r="G39" i="4"/>
  <c r="F36" i="2"/>
  <c r="F37" i="2"/>
  <c r="F38" i="2"/>
  <c r="F36" i="1"/>
  <c r="F37" i="1"/>
  <c r="F38" i="1"/>
  <c r="G50" i="1" l="1"/>
  <c r="G48" i="1"/>
  <c r="G49" i="1"/>
  <c r="K33" i="7"/>
  <c r="K34" i="7"/>
  <c r="K35" i="7"/>
  <c r="G34" i="4"/>
  <c r="G35" i="4"/>
  <c r="G36" i="4"/>
  <c r="F33" i="2"/>
  <c r="F34" i="2"/>
  <c r="F35" i="2"/>
  <c r="F33" i="1"/>
  <c r="F34" i="1"/>
  <c r="F35" i="1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G45" i="1" l="1"/>
  <c r="G47" i="1"/>
  <c r="G46" i="1"/>
  <c r="G31" i="4"/>
  <c r="G32" i="4"/>
  <c r="G33" i="4"/>
  <c r="F30" i="2"/>
  <c r="F31" i="2"/>
  <c r="F32" i="2"/>
  <c r="F30" i="1"/>
  <c r="F31" i="1"/>
  <c r="F32" i="1"/>
  <c r="G44" i="1" l="1"/>
  <c r="G43" i="1"/>
  <c r="G42" i="1"/>
  <c r="G28" i="4"/>
  <c r="G29" i="4"/>
  <c r="G30" i="4"/>
  <c r="F27" i="2"/>
  <c r="F28" i="2"/>
  <c r="F29" i="2"/>
  <c r="F27" i="1"/>
  <c r="F28" i="1"/>
  <c r="F29" i="1"/>
  <c r="G41" i="1" l="1"/>
  <c r="G40" i="1"/>
  <c r="G39" i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26" i="1"/>
  <c r="F25" i="1"/>
  <c r="F24" i="1"/>
  <c r="F23" i="1"/>
  <c r="F22" i="1"/>
  <c r="G34" i="1" s="1"/>
  <c r="F21" i="1"/>
  <c r="G33" i="1" s="1"/>
  <c r="F20" i="1"/>
  <c r="G32" i="1" s="1"/>
  <c r="F19" i="1"/>
  <c r="G31" i="1" s="1"/>
  <c r="F18" i="1"/>
  <c r="G30" i="1" s="1"/>
  <c r="F17" i="1"/>
  <c r="G29" i="1" s="1"/>
  <c r="F16" i="1"/>
  <c r="G28" i="1" s="1"/>
  <c r="F15" i="1"/>
  <c r="G27" i="1" s="1"/>
  <c r="F14" i="1"/>
  <c r="F13" i="1"/>
  <c r="F12" i="1"/>
  <c r="F11" i="1"/>
  <c r="G23" i="1" l="1"/>
  <c r="G35" i="1"/>
  <c r="G24" i="1"/>
  <c r="G36" i="1"/>
  <c r="G25" i="1"/>
  <c r="G37" i="1"/>
  <c r="G26" i="1"/>
  <c r="G38" i="1"/>
</calcChain>
</file>

<file path=xl/sharedStrings.xml><?xml version="1.0" encoding="utf-8"?>
<sst xmlns="http://schemas.openxmlformats.org/spreadsheetml/2006/main" count="278" uniqueCount="50">
  <si>
    <t xml:space="preserve">SERVICIO DE INTERNET MÓVIL: </t>
  </si>
  <si>
    <t>Año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</si>
  <si>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</si>
  <si>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</si>
  <si>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</si>
  <si>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</si>
  <si>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</si>
  <si>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</si>
  <si>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</si>
  <si>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</si>
  <si>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</si>
  <si>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</si>
  <si>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</si>
  <si>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</si>
  <si>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</si>
  <si>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Bajada (Downlink)</t>
  </si>
  <si>
    <t>TRÁFICO EN TERA BYTES (TB)</t>
  </si>
  <si>
    <t>Subida (Uplink)</t>
  </si>
  <si>
    <t>Total</t>
  </si>
  <si>
    <t>Banda Internacional</t>
  </si>
  <si>
    <t>Banda Nacional</t>
  </si>
  <si>
    <t>Residencial</t>
  </si>
  <si>
    <t>Postpago</t>
  </si>
  <si>
    <t>Comercial</t>
  </si>
  <si>
    <t>Sin clasificar</t>
  </si>
  <si>
    <t>Prepago</t>
  </si>
  <si>
    <t>TRÁFICO DE DATOS MÓVILES (TB) POR SENTIDO DEL TRÁFICO (SUBIDA Y BAJADA).</t>
  </si>
  <si>
    <t>TRÁFICO DE DATOS MÓVILES (TB) POR TIPO DE BANDA (NACIONAL E INTERNACIONAL).</t>
  </si>
  <si>
    <t>TRÁFICO DE DATOS MÓVILES (TB) POR TIPO DE CLIENTE Y TIPO DE PLAN</t>
  </si>
  <si>
    <t>INDICE</t>
  </si>
  <si>
    <t>&gt;</t>
  </si>
  <si>
    <t>ESTADÍSTICAS TRÁFICO DE INTERNET MÓVIL</t>
  </si>
  <si>
    <t>9.1. TRÁFICO POR SENTIDO (SUBIDA Y BAJADA)</t>
  </si>
  <si>
    <t>9.2. TRÁFICO POR BANDA (NACIONAL E INTERNACIONAL)</t>
  </si>
  <si>
    <t>9.3. TRÁFICO POR CLIENTE Y PLAN</t>
  </si>
  <si>
    <t xml:space="preserve"> </t>
  </si>
  <si>
    <t>9.5. TRÁFICO POR EMPRESA</t>
  </si>
  <si>
    <t>Movistar</t>
  </si>
  <si>
    <t>Claro</t>
  </si>
  <si>
    <t>Netline</t>
  </si>
  <si>
    <t>WOM</t>
  </si>
  <si>
    <t>VTR Móvil</t>
  </si>
  <si>
    <t>ENTEL</t>
  </si>
  <si>
    <t>TRÁFICO DE DATOS MÓVILES (TB) POR EMPRESA</t>
  </si>
  <si>
    <t>% Variación 12 meses</t>
  </si>
  <si>
    <t>Mundo Pacífico</t>
  </si>
  <si>
    <t>ACUM. OCT20-SEP21</t>
  </si>
  <si>
    <t>VAR. ACUM. OCT-SEP (2020/2021)</t>
  </si>
  <si>
    <t>PART. ACUM. OCT20-SEP21</t>
  </si>
  <si>
    <t>PART. ACUM. OCT19-SEP20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</si>
</sst>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164" formatCode="0.0%"/>
    <numFmt numFmtId="165" formatCode="_-* #,##0.00\ _€_-;\-* #,##0.00\ _€_-;_-* &quot;-&quot;??\ _€_-;_-@_-"/>
    <numFmt numFmtId="166" formatCode="0.000%"/>
    <numFmt numFmtId="167" formatCode="0.0000%"/>
    <numFmt numFmtId="168" formatCode="#,##0.0000000"/>
    <numFmt numFmtId="169" formatCode="#,##0.0000000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indexed="44"/>
      <name val="Arial"/>
      <family val="2"/>
    </font>
    <font>
      <b/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70C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1"/>
      <color indexed="12"/>
      <name val="Arial"/>
      <family val="2"/>
    </font>
    <font>
      <b/>
      <sz val="8"/>
      <color indexed="9"/>
      <name val="Arial"/>
      <family val="2"/>
    </font>
    <font>
      <b/>
      <u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rgb="FF0000FF"/>
      <name val="Arial"/>
      <family val="2"/>
    </font>
    <font>
      <sz val="8"/>
      <color indexed="23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 applyBorder="1"/>
    <xf numFmtId="0" fontId="5" fillId="0" borderId="0" xfId="1" applyFont="1" applyFill="1" applyBorder="1"/>
    <xf numFmtId="0" fontId="7" fillId="0" borderId="0" xfId="2" applyFont="1" applyFill="1" applyAlignment="1" applyProtection="1"/>
    <xf numFmtId="0" fontId="9" fillId="0" borderId="2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/>
    </xf>
    <xf numFmtId="3" fontId="10" fillId="0" borderId="8" xfId="0" applyNumberFormat="1" applyFont="1" applyBorder="1" applyAlignment="1">
      <alignment horizontal="center"/>
    </xf>
    <xf numFmtId="3" fontId="11" fillId="0" borderId="11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1" fillId="0" borderId="20" xfId="0" applyNumberFormat="1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9" xfId="0" applyNumberFormat="1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3" fillId="0" borderId="0" xfId="1" applyFont="1" applyFill="1" applyBorder="1"/>
    <xf numFmtId="0" fontId="14" fillId="2" borderId="17" xfId="0" applyFont="1" applyFill="1" applyBorder="1"/>
    <xf numFmtId="0" fontId="15" fillId="2" borderId="19" xfId="0" applyFont="1" applyFill="1" applyBorder="1"/>
    <xf numFmtId="0" fontId="15" fillId="2" borderId="18" xfId="0" applyFont="1" applyFill="1" applyBorder="1"/>
    <xf numFmtId="0" fontId="2" fillId="0" borderId="0" xfId="4" applyFont="1" applyFill="1"/>
    <xf numFmtId="0" fontId="3" fillId="0" borderId="0" xfId="4" applyFont="1" applyFill="1"/>
    <xf numFmtId="0" fontId="2" fillId="0" borderId="0" xfId="4" applyFont="1"/>
    <xf numFmtId="0" fontId="16" fillId="0" borderId="0" xfId="4" applyFont="1" applyFill="1"/>
    <xf numFmtId="0" fontId="5" fillId="0" borderId="0" xfId="4" applyFont="1" applyFill="1"/>
    <xf numFmtId="0" fontId="17" fillId="0" borderId="0" xfId="4" applyFont="1" applyFill="1" applyAlignment="1">
      <alignment horizontal="center"/>
    </xf>
    <xf numFmtId="0" fontId="18" fillId="0" borderId="0" xfId="2" applyFont="1" applyFill="1" applyAlignment="1" applyProtection="1"/>
    <xf numFmtId="0" fontId="19" fillId="0" borderId="0" xfId="2" applyFont="1" applyFill="1" applyBorder="1" applyAlignment="1" applyProtection="1">
      <alignment horizontal="left"/>
    </xf>
    <xf numFmtId="0" fontId="20" fillId="0" borderId="0" xfId="4" applyFont="1" applyFill="1"/>
    <xf numFmtId="0" fontId="21" fillId="0" borderId="0" xfId="2" applyFont="1" applyFill="1" applyBorder="1" applyAlignment="1" applyProtection="1">
      <alignment horizontal="left"/>
    </xf>
    <xf numFmtId="0" fontId="6" fillId="0" borderId="0" xfId="2" applyFill="1" applyAlignment="1" applyProtection="1"/>
    <xf numFmtId="0" fontId="6" fillId="0" borderId="0" xfId="2" applyAlignment="1" applyProtection="1"/>
    <xf numFmtId="0" fontId="22" fillId="0" borderId="0" xfId="4" applyFont="1" applyFill="1"/>
    <xf numFmtId="0" fontId="22" fillId="0" borderId="0" xfId="4" applyFont="1"/>
    <xf numFmtId="165" fontId="2" fillId="0" borderId="0" xfId="5" applyFont="1"/>
    <xf numFmtId="3" fontId="0" fillId="0" borderId="0" xfId="0" applyNumberFormat="1"/>
    <xf numFmtId="0" fontId="1" fillId="2" borderId="1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164" fontId="23" fillId="2" borderId="10" xfId="3" applyNumberFormat="1" applyFont="1" applyFill="1" applyBorder="1" applyAlignment="1">
      <alignment horizontal="center" vertical="center" wrapText="1"/>
    </xf>
    <xf numFmtId="164" fontId="23" fillId="2" borderId="19" xfId="3" applyNumberFormat="1" applyFont="1" applyFill="1" applyBorder="1" applyAlignment="1">
      <alignment horizontal="center" vertical="center" wrapText="1"/>
    </xf>
    <xf numFmtId="164" fontId="23" fillId="2" borderId="10" xfId="3" applyNumberFormat="1" applyFont="1" applyFill="1" applyBorder="1" applyAlignment="1">
      <alignment horizontal="center"/>
    </xf>
    <xf numFmtId="164" fontId="23" fillId="2" borderId="19" xfId="3" applyNumberFormat="1" applyFont="1" applyFill="1" applyBorder="1" applyAlignment="1">
      <alignment horizontal="center"/>
    </xf>
    <xf numFmtId="164" fontId="23" fillId="2" borderId="17" xfId="3" applyNumberFormat="1" applyFont="1" applyFill="1" applyBorder="1" applyAlignment="1">
      <alignment horizontal="center"/>
    </xf>
    <xf numFmtId="164" fontId="23" fillId="2" borderId="18" xfId="3" applyNumberFormat="1" applyFont="1" applyFill="1" applyBorder="1" applyAlignment="1">
      <alignment horizontal="center"/>
    </xf>
    <xf numFmtId="167" fontId="23" fillId="2" borderId="18" xfId="3" applyNumberFormat="1" applyFont="1" applyFill="1" applyBorder="1" applyAlignment="1">
      <alignment horizontal="center"/>
    </xf>
    <xf numFmtId="164" fontId="0" fillId="0" borderId="0" xfId="3" applyNumberFormat="1" applyFont="1"/>
    <xf numFmtId="166" fontId="0" fillId="0" borderId="0" xfId="3" applyNumberFormat="1" applyFont="1"/>
    <xf numFmtId="164" fontId="11" fillId="0" borderId="20" xfId="3" applyNumberFormat="1" applyFont="1" applyBorder="1" applyAlignment="1">
      <alignment horizontal="center"/>
    </xf>
    <xf numFmtId="164" fontId="11" fillId="0" borderId="12" xfId="3" applyNumberFormat="1" applyFont="1" applyBorder="1" applyAlignment="1">
      <alignment horizontal="center"/>
    </xf>
    <xf numFmtId="164" fontId="11" fillId="0" borderId="11" xfId="3" applyNumberFormat="1" applyFont="1" applyBorder="1" applyAlignment="1">
      <alignment horizontal="center"/>
    </xf>
    <xf numFmtId="0" fontId="14" fillId="2" borderId="6" xfId="0" applyFont="1" applyFill="1" applyBorder="1"/>
    <xf numFmtId="0" fontId="15" fillId="2" borderId="7" xfId="0" applyFont="1" applyFill="1" applyBorder="1"/>
    <xf numFmtId="3" fontId="23" fillId="2" borderId="6" xfId="0" applyNumberFormat="1" applyFont="1" applyFill="1" applyBorder="1" applyAlignment="1">
      <alignment horizontal="center"/>
    </xf>
    <xf numFmtId="3" fontId="23" fillId="2" borderId="9" xfId="0" applyNumberFormat="1" applyFont="1" applyFill="1" applyBorder="1" applyAlignment="1">
      <alignment horizontal="center"/>
    </xf>
    <xf numFmtId="3" fontId="23" fillId="2" borderId="7" xfId="0" applyNumberFormat="1" applyFont="1" applyFill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41" fontId="0" fillId="0" borderId="0" xfId="6" applyFont="1"/>
    <xf numFmtId="41" fontId="0" fillId="0" borderId="0" xfId="0" applyNumberFormat="1"/>
    <xf numFmtId="9" fontId="0" fillId="0" borderId="0" xfId="3" applyNumberFormat="1" applyFont="1"/>
    <xf numFmtId="0" fontId="8" fillId="2" borderId="13" xfId="1" applyFont="1" applyFill="1" applyBorder="1" applyAlignment="1">
      <alignment horizontal="center" vertical="center"/>
    </xf>
    <xf numFmtId="0" fontId="0" fillId="0" borderId="15" xfId="0" applyBorder="1" applyAlignment="1"/>
    <xf numFmtId="0" fontId="8" fillId="2" borderId="14" xfId="1" applyFont="1" applyFill="1" applyBorder="1" applyAlignment="1">
      <alignment horizontal="center" vertical="center"/>
    </xf>
    <xf numFmtId="0" fontId="0" fillId="0" borderId="16" xfId="0" applyBorder="1" applyAlignment="1"/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7">
    <cellStyle name="%" xfId="1"/>
    <cellStyle name="Hipervínculo" xfId="2" builtinId="8"/>
    <cellStyle name="Millares [0]" xfId="6" builtinId="6"/>
    <cellStyle name="Millares 2" xfId="5"/>
    <cellStyle name="Normal" xfId="0" builtinId="0"/>
    <cellStyle name="Normal 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Tráfico de Datos Móviles por Bajada y Subida (TB)</a:t>
            </a:r>
          </a:p>
        </c:rich>
      </c:tx>
      <c:layout>
        <c:manualLayout>
          <c:xMode val="edge"/>
          <c:yMode val="edge"/>
          <c:x val="0.15579217725511177"/>
          <c:y val="4.559584252081581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'9.1.TRAF_SENT'!$D$10</c:f>
              <c:strCache>
                <c:ptCount val="1"/>
                <c:pt idx="0">
                  <c:v>Bajada (Downlink)</c:v>
                </c:pt>
              </c:strCache>
            </c:strRef>
          </c:tx>
          <c:marker>
            <c:symbol val="none"/>
          </c:marker>
          <c:cat>
            <c:multiLvlStrRef>
              <c:f>'9.1.TRAF_SENT'!$B$11:$C$62</c:f>
              <c:multiLvlStrCache>
                <c:ptCount val="52"/>
                <c:lvl>
                  <c:pt idx="0">
                    <c:v>Jun</c:v>
                  </c:pt>
                  <c:pt idx="1">
                    <c:v>Jul</c:v>
                  </c:pt>
                  <c:pt idx="2">
                    <c:v>Ago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Dic</c:v>
                  </c:pt>
                  <c:pt idx="7">
                    <c:v>Ene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Abr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Ago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Dic</c:v>
                  </c:pt>
                  <c:pt idx="19">
                    <c:v>Ene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May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Ago</c:v>
                  </c:pt>
                  <c:pt idx="27">
                    <c:v>Sep</c:v>
                  </c:pt>
                  <c:pt idx="28">
                    <c:v>Oct</c:v>
                  </c:pt>
                  <c:pt idx="29">
                    <c:v>Nov</c:v>
                  </c:pt>
                  <c:pt idx="30">
                    <c:v>Dic</c:v>
                  </c:pt>
                  <c:pt idx="31">
                    <c:v>Ene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Abr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Ago</c:v>
                  </c:pt>
                  <c:pt idx="39">
                    <c:v>Sep</c:v>
                  </c:pt>
                  <c:pt idx="40">
                    <c:v>Oct</c:v>
                  </c:pt>
                  <c:pt idx="41">
                    <c:v>Nov</c:v>
                  </c:pt>
                  <c:pt idx="42">
                    <c:v>Dic</c:v>
                  </c:pt>
                  <c:pt idx="43">
                    <c:v>Ene</c:v>
                  </c:pt>
                  <c:pt idx="44">
                    <c:v>Feb</c:v>
                  </c:pt>
                  <c:pt idx="45">
                    <c:v>Mar</c:v>
                  </c:pt>
                  <c:pt idx="46">
                    <c:v>Abr</c:v>
                  </c:pt>
                  <c:pt idx="47">
                    <c:v>May</c:v>
                  </c:pt>
                  <c:pt idx="48">
                    <c:v>Jun</c:v>
                  </c:pt>
                  <c:pt idx="49">
                    <c:v>Jul</c:v>
                  </c:pt>
                  <c:pt idx="50">
                    <c:v>Ago</c:v>
                  </c:pt>
                  <c:pt idx="51">
                    <c:v>Sep</c:v>
                  </c:pt>
                </c:lvl>
                <c:lvl>
                  <c:pt idx="0">
                    <c:v>2017</c:v>
                  </c:pt>
                  <c:pt idx="7">
                    <c:v>2018</c:v>
                  </c:pt>
                  <c:pt idx="19">
                    <c:v>2019</c:v>
                  </c:pt>
                  <c:pt idx="31">
                    <c:v>2020</c:v>
                  </c:pt>
                  <c:pt idx="43">
                    <c:v>2021</c:v>
                  </c:pt>
                </c:lvl>
              </c:multiLvlStrCache>
            </c:multiLvlStrRef>
          </c:cat>
          <c:val>
            <c:numRef>
              <c:f>'9.1.TRAF_SENT'!$D$11:$D$62</c:f>
              <c:numCache>
                <c:formatCode>#,##0</c:formatCode>
                <c:ptCount val="52"/>
                <c:pt idx="0">
                  <c:v>49031.050242580051</c:v>
                </c:pt>
                <c:pt idx="1">
                  <c:v>54144.662105049996</c:v>
                </c:pt>
                <c:pt idx="2">
                  <c:v>59053.884418420064</c:v>
                </c:pt>
                <c:pt idx="3">
                  <c:v>60615.603425050023</c:v>
                </c:pt>
                <c:pt idx="4">
                  <c:v>62912.282246690076</c:v>
                </c:pt>
                <c:pt idx="5">
                  <c:v>65116.652349389893</c:v>
                </c:pt>
                <c:pt idx="6">
                  <c:v>73085.593257439861</c:v>
                </c:pt>
                <c:pt idx="7">
                  <c:v>82305.17591393007</c:v>
                </c:pt>
                <c:pt idx="8">
                  <c:v>80168.923336229986</c:v>
                </c:pt>
                <c:pt idx="9">
                  <c:v>90017.001152120065</c:v>
                </c:pt>
                <c:pt idx="10">
                  <c:v>88889.971062700046</c:v>
                </c:pt>
                <c:pt idx="11">
                  <c:v>97402.040141559948</c:v>
                </c:pt>
                <c:pt idx="12">
                  <c:v>98551.02110283995</c:v>
                </c:pt>
                <c:pt idx="13">
                  <c:v>107733.1778129898</c:v>
                </c:pt>
                <c:pt idx="14">
                  <c:v>109511.38217124999</c:v>
                </c:pt>
                <c:pt idx="15">
                  <c:v>114524.11853606995</c:v>
                </c:pt>
                <c:pt idx="16">
                  <c:v>122756.47880075006</c:v>
                </c:pt>
                <c:pt idx="17">
                  <c:v>122842.40727964994</c:v>
                </c:pt>
                <c:pt idx="18">
                  <c:v>134504.78112262994</c:v>
                </c:pt>
                <c:pt idx="19">
                  <c:v>135546.44545225002</c:v>
                </c:pt>
                <c:pt idx="20">
                  <c:v>143259.10808628998</c:v>
                </c:pt>
                <c:pt idx="21">
                  <c:v>148265.34047109992</c:v>
                </c:pt>
                <c:pt idx="22">
                  <c:v>150224.02852741021</c:v>
                </c:pt>
                <c:pt idx="23">
                  <c:v>164564.94549961976</c:v>
                </c:pt>
                <c:pt idx="24">
                  <c:v>164718.99975290991</c:v>
                </c:pt>
                <c:pt idx="25">
                  <c:v>154863.19918163997</c:v>
                </c:pt>
                <c:pt idx="26">
                  <c:v>180338.07512147</c:v>
                </c:pt>
                <c:pt idx="27">
                  <c:v>178838.73593586002</c:v>
                </c:pt>
                <c:pt idx="28">
                  <c:v>194344.14851993974</c:v>
                </c:pt>
                <c:pt idx="29">
                  <c:v>174291.11628587975</c:v>
                </c:pt>
                <c:pt idx="30">
                  <c:v>182431.70744442981</c:v>
                </c:pt>
                <c:pt idx="31">
                  <c:v>191917.81745868985</c:v>
                </c:pt>
                <c:pt idx="32">
                  <c:v>189551.96312651967</c:v>
                </c:pt>
                <c:pt idx="33">
                  <c:v>221093.5033061404</c:v>
                </c:pt>
                <c:pt idx="34">
                  <c:v>226049.09769898051</c:v>
                </c:pt>
                <c:pt idx="35">
                  <c:v>223567.94712465003</c:v>
                </c:pt>
                <c:pt idx="36">
                  <c:v>220832.93911994985</c:v>
                </c:pt>
                <c:pt idx="37">
                  <c:v>228745.97579266969</c:v>
                </c:pt>
                <c:pt idx="38">
                  <c:v>231942.48839902936</c:v>
                </c:pt>
                <c:pt idx="39">
                  <c:v>231348.28614464961</c:v>
                </c:pt>
                <c:pt idx="40">
                  <c:v>241596.69927712966</c:v>
                </c:pt>
                <c:pt idx="41">
                  <c:v>243127.41126586983</c:v>
                </c:pt>
                <c:pt idx="42">
                  <c:v>254887.62644493984</c:v>
                </c:pt>
                <c:pt idx="43">
                  <c:v>258892.25209471019</c:v>
                </c:pt>
                <c:pt idx="44">
                  <c:v>243708.60393140028</c:v>
                </c:pt>
                <c:pt idx="45">
                  <c:v>279321.43738163984</c:v>
                </c:pt>
                <c:pt idx="46">
                  <c:v>288773.72637818992</c:v>
                </c:pt>
                <c:pt idx="47">
                  <c:v>293480.14514421031</c:v>
                </c:pt>
                <c:pt idx="48">
                  <c:v>293069.01200104004</c:v>
                </c:pt>
                <c:pt idx="49">
                  <c:v>307662.27289508004</c:v>
                </c:pt>
                <c:pt idx="50">
                  <c:v>307499.81733812939</c:v>
                </c:pt>
                <c:pt idx="51">
                  <c:v>309040.21144647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'9.1.TRAF_SENT'!$E$10</c:f>
              <c:strCache>
                <c:ptCount val="1"/>
                <c:pt idx="0">
                  <c:v>Subida (Uplink)</c:v>
                </c:pt>
              </c:strCache>
            </c:strRef>
          </c:tx>
          <c:marker>
            <c:symbol val="none"/>
          </c:marker>
          <c:cat>
            <c:multiLvlStrRef>
              <c:f>'9.1.TRAF_SENT'!$B$11:$C$62</c:f>
              <c:multiLvlStrCache>
                <c:ptCount val="52"/>
                <c:lvl>
                  <c:pt idx="0">
                    <c:v>Jun</c:v>
                  </c:pt>
                  <c:pt idx="1">
                    <c:v>Jul</c:v>
                  </c:pt>
                  <c:pt idx="2">
                    <c:v>Ago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Dic</c:v>
                  </c:pt>
                  <c:pt idx="7">
                    <c:v>Ene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Abr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Ago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Dic</c:v>
                  </c:pt>
                  <c:pt idx="19">
                    <c:v>Ene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May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Ago</c:v>
                  </c:pt>
                  <c:pt idx="27">
                    <c:v>Sep</c:v>
                  </c:pt>
                  <c:pt idx="28">
                    <c:v>Oct</c:v>
                  </c:pt>
                  <c:pt idx="29">
                    <c:v>Nov</c:v>
                  </c:pt>
                  <c:pt idx="30">
                    <c:v>Dic</c:v>
                  </c:pt>
                  <c:pt idx="31">
                    <c:v>Ene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Abr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Ago</c:v>
                  </c:pt>
                  <c:pt idx="39">
                    <c:v>Sep</c:v>
                  </c:pt>
                  <c:pt idx="40">
                    <c:v>Oct</c:v>
                  </c:pt>
                  <c:pt idx="41">
                    <c:v>Nov</c:v>
                  </c:pt>
                  <c:pt idx="42">
                    <c:v>Dic</c:v>
                  </c:pt>
                  <c:pt idx="43">
                    <c:v>Ene</c:v>
                  </c:pt>
                  <c:pt idx="44">
                    <c:v>Feb</c:v>
                  </c:pt>
                  <c:pt idx="45">
                    <c:v>Mar</c:v>
                  </c:pt>
                  <c:pt idx="46">
                    <c:v>Abr</c:v>
                  </c:pt>
                  <c:pt idx="47">
                    <c:v>May</c:v>
                  </c:pt>
                  <c:pt idx="48">
                    <c:v>Jun</c:v>
                  </c:pt>
                  <c:pt idx="49">
                    <c:v>Jul</c:v>
                  </c:pt>
                  <c:pt idx="50">
                    <c:v>Ago</c:v>
                  </c:pt>
                  <c:pt idx="51">
                    <c:v>Sep</c:v>
                  </c:pt>
                </c:lvl>
                <c:lvl>
                  <c:pt idx="0">
                    <c:v>2017</c:v>
                  </c:pt>
                  <c:pt idx="7">
                    <c:v>2018</c:v>
                  </c:pt>
                  <c:pt idx="19">
                    <c:v>2019</c:v>
                  </c:pt>
                  <c:pt idx="31">
                    <c:v>2020</c:v>
                  </c:pt>
                  <c:pt idx="43">
                    <c:v>2021</c:v>
                  </c:pt>
                </c:lvl>
              </c:multiLvlStrCache>
            </c:multiLvlStrRef>
          </c:cat>
          <c:val>
            <c:numRef>
              <c:f>'9.1.TRAF_SENT'!$E$11:$E$59</c:f>
              <c:numCache>
                <c:formatCode>#,##0</c:formatCode>
                <c:ptCount val="49"/>
                <c:pt idx="0">
                  <c:v>4110.08291705999</c:v>
                </c:pt>
                <c:pt idx="1">
                  <c:v>4576.3360823400035</c:v>
                </c:pt>
                <c:pt idx="2">
                  <c:v>4926.5904682799946</c:v>
                </c:pt>
                <c:pt idx="3">
                  <c:v>5073.8562145199949</c:v>
                </c:pt>
                <c:pt idx="4">
                  <c:v>5241.9493875300013</c:v>
                </c:pt>
                <c:pt idx="5">
                  <c:v>5430.7736658199992</c:v>
                </c:pt>
                <c:pt idx="6">
                  <c:v>5979.6149361699954</c:v>
                </c:pt>
                <c:pt idx="7">
                  <c:v>6615.8464045499995</c:v>
                </c:pt>
                <c:pt idx="8">
                  <c:v>6368.9042822099909</c:v>
                </c:pt>
                <c:pt idx="9">
                  <c:v>6987.1564854599883</c:v>
                </c:pt>
                <c:pt idx="10">
                  <c:v>6928.3094610200023</c:v>
                </c:pt>
                <c:pt idx="11">
                  <c:v>7732.5278780800036</c:v>
                </c:pt>
                <c:pt idx="12">
                  <c:v>7120.6221267099954</c:v>
                </c:pt>
                <c:pt idx="13">
                  <c:v>7900.3628403999983</c:v>
                </c:pt>
                <c:pt idx="14">
                  <c:v>8593.7443710600091</c:v>
                </c:pt>
                <c:pt idx="15">
                  <c:v>8898.1020664999869</c:v>
                </c:pt>
                <c:pt idx="16">
                  <c:v>9706.9828320599972</c:v>
                </c:pt>
                <c:pt idx="17">
                  <c:v>9785.4727860999919</c:v>
                </c:pt>
                <c:pt idx="18">
                  <c:v>10675.628139800008</c:v>
                </c:pt>
                <c:pt idx="19">
                  <c:v>10559.493052579986</c:v>
                </c:pt>
                <c:pt idx="20">
                  <c:v>11096.647179680003</c:v>
                </c:pt>
                <c:pt idx="21">
                  <c:v>11659.357118630005</c:v>
                </c:pt>
                <c:pt idx="22">
                  <c:v>11716.275853920009</c:v>
                </c:pt>
                <c:pt idx="23">
                  <c:v>12874.427609550014</c:v>
                </c:pt>
                <c:pt idx="24">
                  <c:v>12499.223654650001</c:v>
                </c:pt>
                <c:pt idx="25">
                  <c:v>17172.738995309985</c:v>
                </c:pt>
                <c:pt idx="26">
                  <c:v>13476.103138259983</c:v>
                </c:pt>
                <c:pt idx="27">
                  <c:v>13659.978262599991</c:v>
                </c:pt>
                <c:pt idx="28">
                  <c:v>14441.186761440011</c:v>
                </c:pt>
                <c:pt idx="29">
                  <c:v>12866.35759632002</c:v>
                </c:pt>
                <c:pt idx="30">
                  <c:v>13776.161039090002</c:v>
                </c:pt>
                <c:pt idx="31">
                  <c:v>14323.557220170003</c:v>
                </c:pt>
                <c:pt idx="32">
                  <c:v>13977.922707719998</c:v>
                </c:pt>
                <c:pt idx="33">
                  <c:v>16746.709003420001</c:v>
                </c:pt>
                <c:pt idx="34">
                  <c:v>18821.222596769981</c:v>
                </c:pt>
                <c:pt idx="35">
                  <c:v>19322.251073950007</c:v>
                </c:pt>
                <c:pt idx="36">
                  <c:v>19459.257713349998</c:v>
                </c:pt>
                <c:pt idx="37">
                  <c:v>19748.217241550032</c:v>
                </c:pt>
                <c:pt idx="38">
                  <c:v>20275.030378490006</c:v>
                </c:pt>
                <c:pt idx="39">
                  <c:v>19841.442415390004</c:v>
                </c:pt>
                <c:pt idx="40">
                  <c:v>20608.424639000033</c:v>
                </c:pt>
                <c:pt idx="41">
                  <c:v>19917.731418189993</c:v>
                </c:pt>
                <c:pt idx="42">
                  <c:v>20007.086289750026</c:v>
                </c:pt>
                <c:pt idx="43">
                  <c:v>20366.977765930009</c:v>
                </c:pt>
                <c:pt idx="44">
                  <c:v>18886.600751720016</c:v>
                </c:pt>
                <c:pt idx="45">
                  <c:v>22200.020304130048</c:v>
                </c:pt>
                <c:pt idx="46">
                  <c:v>23584.044573209962</c:v>
                </c:pt>
                <c:pt idx="47">
                  <c:v>23451.120658340009</c:v>
                </c:pt>
                <c:pt idx="48">
                  <c:v>22768.069665270043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670528"/>
        <c:axId val="1283677584"/>
      </c:lineChart>
      <c:catAx>
        <c:axId val="128367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L"/>
          </a:p>
        </c:txPr>
        <c:crossAx val="1283677584"/>
        <c:crosses val="autoZero"/>
        <c:auto val="1"/>
        <c:lblAlgn val="ctr"/>
        <c:lblOffset val="100"/>
        <c:noMultiLvlLbl val="0"/>
      </c:catAx>
      <c:valAx>
        <c:axId val="1283677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83670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PARTICIPACIÓN POR EMPRESA </a:t>
            </a:r>
          </a:p>
          <a:p>
            <a:pPr>
              <a:defRPr b="1">
                <a:solidFill>
                  <a:srgbClr val="0070C0"/>
                </a:solidFill>
              </a:defRPr>
            </a:pPr>
            <a:r>
              <a:rPr lang="en-US" b="1">
                <a:solidFill>
                  <a:srgbClr val="0070C0"/>
                </a:solidFill>
              </a:rPr>
              <a:t>TRÁFICO DATOS TOTAL MÓVIL </a:t>
            </a:r>
          </a:p>
          <a:p>
            <a:pPr>
              <a:defRPr b="1">
                <a:solidFill>
                  <a:srgbClr val="0070C0"/>
                </a:solidFill>
              </a:defRPr>
            </a:pPr>
            <a:r>
              <a:rPr lang="en-US" sz="1100" b="1">
                <a:solidFill>
                  <a:srgbClr val="0070C0"/>
                </a:solidFill>
              </a:rPr>
              <a:t>Acumulado Octubre</a:t>
            </a:r>
            <a:r>
              <a:rPr lang="en-US" sz="1100" b="1" baseline="0">
                <a:solidFill>
                  <a:srgbClr val="0070C0"/>
                </a:solidFill>
              </a:rPr>
              <a:t> 2020</a:t>
            </a:r>
            <a:r>
              <a:rPr lang="en-US" sz="1100" b="1">
                <a:solidFill>
                  <a:srgbClr val="0070C0"/>
                </a:solidFill>
              </a:rPr>
              <a:t> a Septiembre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numFmt formatCode="0.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'9.5.TRAF_EMP'!$D$10:$J$10</c:f>
              <c:strCache>
                <c:ptCount val="7"/>
                <c:pt idx="0">
                  <c:v>Movistar</c:v>
                </c:pt>
                <c:pt idx="1">
                  <c:v>Claro</c:v>
                </c:pt>
                <c:pt idx="2">
                  <c:v>ENTEL</c:v>
                </c:pt>
                <c:pt idx="3">
                  <c:v>Netline</c:v>
                </c:pt>
                <c:pt idx="4">
                  <c:v>VTR Móvil</c:v>
                </c:pt>
                <c:pt idx="5">
                  <c:v>Mundo Pacífico</c:v>
                </c:pt>
                <c:pt idx="6">
                  <c:v>WOM</c:v>
                </c:pt>
              </c:strCache>
            </c:strRef>
          </c:cat>
          <c:val>
            <c:numRef>
              <c:f>'9.5.TRAF_EMP'!$D$65:$J$65</c:f>
              <c:numCache>
                <c:formatCode>0.0%</c:formatCode>
                <c:ptCount val="7"/>
                <c:pt idx="0">
                  <c:v>0.20945430492907122</c:v>
                </c:pt>
                <c:pt idx="1">
                  <c:v>0.12607431210801559</c:v>
                </c:pt>
                <c:pt idx="2">
                  <c:v>0.35434696864192761</c:v>
                </c:pt>
                <c:pt idx="3" formatCode="0.0000%">
                  <c:v>4.5655249016723917E-7</c:v>
                </c:pt>
                <c:pt idx="4">
                  <c:v>7.5387140048039829E-3</c:v>
                </c:pt>
                <c:pt idx="5" formatCode="0.0000%">
                  <c:v>1.9587636593484879E-4</c:v>
                </c:pt>
                <c:pt idx="6">
                  <c:v>0.30238936739775674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2" name="Rectangle 3"/>
        <xdr:cNvSpPr>
          <a:spLocks noChangeArrowheads="1"/>
        </xdr:cNvSpPr>
      </xdr:nvSpPr>
      <xdr:spPr bwMode="auto">
        <a:xfrm rot="5400000">
          <a:off x="854392" y="526733"/>
          <a:ext cx="103441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996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05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34636</xdr:colOff>
      <xdr:row>6</xdr:row>
      <xdr:rowOff>114299</xdr:rowOff>
    </xdr:from>
    <xdr:to>
      <xdr:col>14</xdr:col>
      <xdr:colOff>187036</xdr:colOff>
      <xdr:row>23</xdr:row>
      <xdr:rowOff>173182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48489</xdr:colOff>
      <xdr:row>0</xdr:row>
      <xdr:rowOff>60960</xdr:rowOff>
    </xdr:from>
    <xdr:to>
      <xdr:col>0</xdr:col>
      <xdr:colOff>1039763</xdr:colOff>
      <xdr:row>5</xdr:row>
      <xdr:rowOff>103910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9" y="60960"/>
          <a:ext cx="991274" cy="94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05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43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528204</xdr:colOff>
      <xdr:row>19</xdr:row>
      <xdr:rowOff>130751</xdr:rowOff>
    </xdr:from>
    <xdr:to>
      <xdr:col>18</xdr:col>
      <xdr:colOff>484909</xdr:colOff>
      <xdr:row>34</xdr:row>
      <xdr:rowOff>155863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showGridLines="0" showRowColHeaders="0" zoomScaleSheetLayoutView="100" workbookViewId="0">
      <selection activeCell="D130" sqref="D130"/>
    </sheetView>
  </sheetViews>
  <sheetFormatPr baseColWidth="10" defaultColWidth="0" defaultRowHeight="13.15" customHeight="1" zeroHeight="1" x14ac:dyDescent="0.2"/>
  <cols>
    <col min="1" max="1" width="20" style="31" customWidth="1"/>
    <col min="2" max="2" width="2" style="33" customWidth="1"/>
    <col min="3" max="3" width="5.42578125" style="33" customWidth="1"/>
    <col min="4" max="4" width="5.28515625" style="33" customWidth="1"/>
    <col min="5" max="5" width="16.42578125" style="33" customWidth="1"/>
    <col min="6" max="6" width="19.28515625" style="33" customWidth="1"/>
    <col min="7" max="7" width="23.140625" style="33" customWidth="1"/>
    <col min="8" max="8" width="26.28515625" style="33" customWidth="1"/>
    <col min="9" max="9" width="10.85546875" style="33" customWidth="1"/>
    <col min="10" max="10" width="16.7109375" style="33" customWidth="1"/>
    <col min="11" max="11" width="11.42578125" style="33" customWidth="1"/>
    <col min="12" max="16384" width="11.42578125" style="33" hidden="1"/>
  </cols>
  <sheetData>
    <row r="1" spans="2:11" ht="12.75" x14ac:dyDescent="0.2">
      <c r="B1" s="31"/>
      <c r="C1" s="31"/>
      <c r="D1" s="31"/>
      <c r="E1" s="31"/>
      <c r="F1" s="31"/>
      <c r="G1" s="31"/>
      <c r="H1" s="31"/>
      <c r="I1" s="31"/>
      <c r="J1" s="32"/>
      <c r="K1" s="32"/>
    </row>
    <row r="2" spans="2:11" ht="33.75" customHeight="1" x14ac:dyDescent="0.25">
      <c r="B2" s="34" t="s">
        <v>31</v>
      </c>
      <c r="C2" s="35"/>
      <c r="D2" s="32"/>
      <c r="E2" s="32"/>
      <c r="F2" s="32"/>
      <c r="G2" s="31"/>
      <c r="H2" s="31"/>
      <c r="I2" s="31"/>
      <c r="J2" s="32"/>
      <c r="K2" s="32"/>
    </row>
    <row r="3" spans="2:11" ht="12.75" customHeight="1" x14ac:dyDescent="0.2">
      <c r="B3" s="35"/>
      <c r="C3" s="35"/>
      <c r="D3" s="32"/>
      <c r="E3" s="32"/>
      <c r="F3" s="32"/>
      <c r="G3" s="31"/>
      <c r="H3" s="31"/>
      <c r="I3" s="31"/>
      <c r="J3" s="32"/>
      <c r="K3" s="32"/>
    </row>
    <row r="4" spans="2:11" ht="10.5" customHeight="1" x14ac:dyDescent="0.2">
      <c r="B4" s="32"/>
      <c r="C4" s="32"/>
      <c r="D4" s="32"/>
      <c r="E4" s="32"/>
      <c r="F4" s="32"/>
      <c r="G4" s="31"/>
      <c r="H4" s="31"/>
      <c r="I4" s="31"/>
      <c r="J4" s="32"/>
      <c r="K4" s="32"/>
    </row>
    <row r="5" spans="2:11" ht="12.75" customHeight="1" x14ac:dyDescent="0.2">
      <c r="B5" s="31"/>
      <c r="C5" s="36" t="s">
        <v>29</v>
      </c>
      <c r="D5" s="31"/>
      <c r="E5" s="31"/>
      <c r="F5" s="31"/>
      <c r="G5" s="31"/>
      <c r="H5" s="31"/>
      <c r="I5" s="31"/>
      <c r="J5" s="32"/>
      <c r="K5" s="32"/>
    </row>
    <row r="6" spans="2:11" ht="12.75" x14ac:dyDescent="0.2">
      <c r="B6" s="37"/>
      <c r="C6" s="37"/>
      <c r="D6" s="31"/>
      <c r="E6" s="31"/>
      <c r="F6" s="31"/>
      <c r="G6" s="31"/>
      <c r="H6" s="31"/>
      <c r="I6" s="31"/>
      <c r="J6" s="32"/>
      <c r="K6" s="32"/>
    </row>
    <row r="7" spans="2:11" ht="12.75" x14ac:dyDescent="0.2">
      <c r="B7" s="38"/>
      <c r="C7" s="31"/>
      <c r="D7" s="31"/>
      <c r="E7" s="31"/>
      <c r="F7" s="31"/>
      <c r="G7" s="31"/>
      <c r="H7" s="31"/>
      <c r="I7" s="39"/>
      <c r="J7" s="32"/>
      <c r="K7" s="32"/>
    </row>
    <row r="8" spans="2:11" ht="12.75" x14ac:dyDescent="0.2">
      <c r="B8" s="40" t="s">
        <v>30</v>
      </c>
      <c r="C8" s="41" t="s">
        <v>32</v>
      </c>
      <c r="D8" s="31"/>
      <c r="E8" s="31"/>
      <c r="F8" s="31"/>
      <c r="G8" s="31"/>
      <c r="H8" s="31"/>
      <c r="I8" s="39"/>
      <c r="J8" s="32"/>
      <c r="K8" s="32"/>
    </row>
    <row r="9" spans="2:11" ht="12.75" x14ac:dyDescent="0.2">
      <c r="B9" s="40" t="s">
        <v>30</v>
      </c>
      <c r="C9" s="41" t="s">
        <v>33</v>
      </c>
      <c r="D9" s="31"/>
      <c r="E9" s="31"/>
      <c r="F9" s="31"/>
      <c r="G9" s="31"/>
      <c r="H9" s="31"/>
      <c r="I9" s="39"/>
      <c r="J9" s="39"/>
      <c r="K9" s="32"/>
    </row>
    <row r="10" spans="2:11" ht="12.75" x14ac:dyDescent="0.2">
      <c r="B10" s="40" t="s">
        <v>30</v>
      </c>
      <c r="C10" s="41" t="s">
        <v>34</v>
      </c>
      <c r="D10" s="31"/>
      <c r="E10" s="31"/>
      <c r="F10" s="31"/>
      <c r="G10" s="31"/>
      <c r="H10" s="31"/>
      <c r="I10" s="39"/>
      <c r="J10" s="32"/>
      <c r="K10" s="32"/>
    </row>
    <row r="11" spans="2:11" ht="12.75" x14ac:dyDescent="0.2">
      <c r="B11" s="40" t="s">
        <v>30</v>
      </c>
      <c r="C11" s="41" t="s">
        <v>36</v>
      </c>
      <c r="D11" s="31"/>
      <c r="E11" s="31"/>
      <c r="F11" s="31"/>
      <c r="G11" s="31"/>
      <c r="H11" s="31"/>
      <c r="I11" s="31"/>
      <c r="J11" s="32"/>
      <c r="K11" s="32"/>
    </row>
    <row r="12" spans="2:11" ht="12.75" x14ac:dyDescent="0.2">
      <c r="B12" s="40"/>
      <c r="C12" s="42"/>
      <c r="D12" s="31"/>
      <c r="E12" s="31"/>
      <c r="F12" s="31"/>
      <c r="G12" s="31"/>
      <c r="H12" s="31"/>
      <c r="I12" s="31"/>
      <c r="J12" s="32"/>
      <c r="K12" s="32"/>
    </row>
    <row r="13" spans="2:11" ht="12.75" x14ac:dyDescent="0.2">
      <c r="B13" s="31"/>
      <c r="C13" s="31"/>
      <c r="D13" s="31"/>
      <c r="E13" s="31"/>
      <c r="F13" s="31"/>
      <c r="G13" s="31"/>
      <c r="H13" s="31"/>
      <c r="I13" s="31"/>
      <c r="J13" s="32"/>
      <c r="K13" s="32"/>
    </row>
    <row r="14" spans="2:11" ht="12.75" hidden="1" x14ac:dyDescent="0.2">
      <c r="B14" s="31"/>
      <c r="I14" s="43"/>
      <c r="J14" s="44"/>
      <c r="K14" s="44"/>
    </row>
    <row r="15" spans="2:11" ht="12.75" hidden="1" x14ac:dyDescent="0.2">
      <c r="B15" s="31"/>
      <c r="I15" s="43"/>
      <c r="J15" s="44"/>
      <c r="K15" s="44"/>
    </row>
    <row r="16" spans="2:11" ht="12.75" hidden="1" x14ac:dyDescent="0.2">
      <c r="B16" s="31"/>
      <c r="E16" s="45"/>
      <c r="I16" s="43"/>
      <c r="J16" s="44"/>
      <c r="K16" s="44"/>
    </row>
    <row r="17" spans="2:9" ht="12.75" hidden="1" x14ac:dyDescent="0.2">
      <c r="B17" s="31"/>
      <c r="I17" s="31"/>
    </row>
    <row r="18" spans="2:9" ht="12.75" hidden="1" x14ac:dyDescent="0.2"/>
    <row r="19" spans="2:9" ht="12.75" hidden="1" x14ac:dyDescent="0.2"/>
    <row r="20" spans="2:9" ht="12.75" hidden="1" x14ac:dyDescent="0.2"/>
    <row r="21" spans="2:9" ht="12.75" hidden="1" x14ac:dyDescent="0.2">
      <c r="B21" s="31"/>
      <c r="C21" s="31"/>
      <c r="D21" s="31"/>
      <c r="E21" s="31"/>
      <c r="F21" s="31"/>
      <c r="G21" s="31"/>
      <c r="H21" s="31"/>
      <c r="I21" s="31"/>
    </row>
    <row r="22" spans="2:9" ht="12.75" hidden="1" x14ac:dyDescent="0.2">
      <c r="B22" s="31"/>
      <c r="C22" s="31"/>
      <c r="D22" s="31"/>
      <c r="E22" s="31"/>
      <c r="F22" s="31"/>
      <c r="G22" s="31"/>
      <c r="H22" s="31"/>
      <c r="I22" s="31"/>
    </row>
    <row r="23" spans="2:9" ht="12.75" hidden="1" x14ac:dyDescent="0.2">
      <c r="B23" s="31"/>
      <c r="C23" s="31"/>
      <c r="D23" s="31"/>
      <c r="E23" s="31"/>
      <c r="F23" s="31"/>
      <c r="G23" s="31"/>
      <c r="H23" s="31"/>
      <c r="I23" s="31"/>
    </row>
    <row r="24" spans="2:9" ht="12.75" hidden="1" x14ac:dyDescent="0.2">
      <c r="B24" s="31"/>
      <c r="C24" s="31"/>
      <c r="D24" s="31"/>
      <c r="E24" s="31"/>
      <c r="F24" s="31"/>
      <c r="G24" s="31"/>
      <c r="H24" s="31"/>
      <c r="I24" s="31"/>
    </row>
    <row r="25" spans="2:9" ht="12.75" hidden="1" x14ac:dyDescent="0.2">
      <c r="B25" s="31"/>
      <c r="C25" s="31"/>
      <c r="D25" s="31"/>
      <c r="E25" s="31"/>
      <c r="F25" s="31"/>
      <c r="G25" s="31"/>
      <c r="H25" s="31"/>
      <c r="I25" s="31"/>
    </row>
    <row r="26" spans="2:9" ht="12.75" hidden="1" x14ac:dyDescent="0.2">
      <c r="B26" s="31"/>
      <c r="C26" s="31"/>
      <c r="D26" s="31"/>
      <c r="E26" s="31"/>
      <c r="F26" s="31"/>
      <c r="G26" s="31"/>
      <c r="H26" s="31"/>
      <c r="I26" s="31"/>
    </row>
    <row r="27" spans="2:9" ht="12.75" hidden="1" x14ac:dyDescent="0.2">
      <c r="B27" s="31"/>
      <c r="C27" s="31"/>
      <c r="D27" s="31"/>
      <c r="E27" s="31"/>
      <c r="F27" s="31"/>
      <c r="G27" s="31"/>
      <c r="H27" s="31"/>
      <c r="I27" s="31"/>
    </row>
    <row r="28" spans="2:9" ht="12.75" hidden="1" x14ac:dyDescent="0.2">
      <c r="B28" s="31"/>
      <c r="C28" s="31"/>
      <c r="D28" s="31"/>
      <c r="E28" s="31"/>
      <c r="F28" s="31"/>
      <c r="G28" s="31"/>
      <c r="H28" s="31"/>
      <c r="I28" s="31"/>
    </row>
    <row r="29" spans="2:9" ht="12.75" hidden="1" x14ac:dyDescent="0.2">
      <c r="B29" s="31"/>
      <c r="C29" s="31"/>
      <c r="D29" s="31"/>
      <c r="E29" s="31"/>
      <c r="F29" s="31"/>
      <c r="G29" s="31"/>
      <c r="H29" s="31"/>
      <c r="I29" s="31"/>
    </row>
    <row r="30" spans="2:9" ht="12.75" hidden="1" x14ac:dyDescent="0.2">
      <c r="B30" s="31"/>
      <c r="C30" s="31"/>
      <c r="D30" s="31"/>
      <c r="E30" s="31"/>
      <c r="F30" s="31"/>
      <c r="G30" s="31"/>
      <c r="H30" s="31"/>
      <c r="I30" s="31"/>
    </row>
    <row r="31" spans="2:9" ht="12.75" hidden="1" x14ac:dyDescent="0.2">
      <c r="B31" s="31"/>
      <c r="C31" s="31"/>
      <c r="D31" s="31"/>
      <c r="E31" s="31"/>
      <c r="F31" s="31"/>
      <c r="G31" s="31"/>
      <c r="H31" s="31"/>
      <c r="I31" s="31"/>
    </row>
    <row r="32" spans="2:9" ht="12.75" hidden="1" x14ac:dyDescent="0.2">
      <c r="B32" s="31"/>
      <c r="C32" s="31"/>
      <c r="D32" s="31"/>
      <c r="E32" s="31"/>
      <c r="F32" s="31"/>
      <c r="G32" s="31"/>
      <c r="H32" s="31"/>
      <c r="I32" s="31"/>
    </row>
    <row r="33" spans="2:9" ht="12.75" hidden="1" x14ac:dyDescent="0.2">
      <c r="B33" s="31"/>
      <c r="C33" s="31"/>
      <c r="D33" s="31"/>
      <c r="E33" s="31"/>
      <c r="F33" s="31"/>
      <c r="G33" s="31"/>
      <c r="H33" s="31"/>
      <c r="I33" s="31"/>
    </row>
    <row r="34" spans="2:9" ht="12.75" hidden="1" x14ac:dyDescent="0.2">
      <c r="B34" s="31"/>
      <c r="C34" s="31"/>
      <c r="D34" s="31"/>
      <c r="E34" s="31"/>
      <c r="F34" s="31"/>
      <c r="G34" s="31"/>
      <c r="H34" s="31"/>
      <c r="I34" s="31"/>
    </row>
    <row r="35" spans="2:9" ht="12.75" hidden="1" x14ac:dyDescent="0.2">
      <c r="B35" s="31"/>
      <c r="C35" s="31"/>
      <c r="D35" s="31"/>
      <c r="E35" s="31"/>
      <c r="F35" s="31"/>
      <c r="G35" s="31"/>
      <c r="H35" s="31"/>
      <c r="I35" s="31"/>
    </row>
    <row r="36" spans="2:9" ht="12.75" hidden="1" x14ac:dyDescent="0.2">
      <c r="B36" s="31"/>
      <c r="C36" s="31"/>
      <c r="D36" s="31"/>
      <c r="E36" s="31"/>
      <c r="F36" s="31"/>
      <c r="G36" s="31"/>
      <c r="H36" s="31"/>
      <c r="I36" s="31"/>
    </row>
    <row r="37" spans="2:9" ht="12.75" hidden="1" x14ac:dyDescent="0.2">
      <c r="B37" s="31"/>
      <c r="C37" s="31"/>
      <c r="D37" s="31"/>
      <c r="E37" s="31"/>
      <c r="F37" s="31"/>
      <c r="G37" s="31"/>
      <c r="H37" s="31"/>
      <c r="I37" s="31"/>
    </row>
    <row r="38" spans="2:9" ht="12.75" hidden="1" x14ac:dyDescent="0.2">
      <c r="B38" s="31"/>
      <c r="C38" s="31"/>
      <c r="D38" s="31"/>
      <c r="E38" s="31"/>
      <c r="F38" s="31"/>
      <c r="G38" s="31"/>
      <c r="H38" s="31"/>
      <c r="I38" s="31"/>
    </row>
    <row r="39" spans="2:9" ht="12.75" hidden="1" x14ac:dyDescent="0.2">
      <c r="B39" s="31"/>
      <c r="C39" s="31"/>
      <c r="D39" s="31"/>
      <c r="E39" s="31"/>
      <c r="F39" s="31"/>
      <c r="G39" s="31"/>
      <c r="H39" s="31"/>
      <c r="I39" s="31"/>
    </row>
    <row r="40" spans="2:9" ht="12.75" hidden="1" x14ac:dyDescent="0.2">
      <c r="B40" s="31"/>
      <c r="C40" s="31"/>
      <c r="D40" s="31"/>
      <c r="E40" s="31"/>
      <c r="F40" s="31"/>
      <c r="G40" s="31"/>
      <c r="H40" s="31"/>
      <c r="I40" s="31"/>
    </row>
    <row r="41" spans="2:9" ht="12.75" hidden="1" x14ac:dyDescent="0.2">
      <c r="B41" s="31"/>
      <c r="C41" s="31"/>
      <c r="D41" s="31"/>
      <c r="E41" s="31"/>
      <c r="F41" s="31"/>
      <c r="G41" s="31"/>
      <c r="H41" s="31"/>
      <c r="I41" s="31"/>
    </row>
    <row r="42" spans="2:9" ht="12.75" hidden="1" x14ac:dyDescent="0.2">
      <c r="B42" s="31"/>
      <c r="C42" s="31"/>
      <c r="D42" s="31"/>
      <c r="E42" s="31"/>
      <c r="F42" s="31"/>
      <c r="G42" s="31"/>
      <c r="H42" s="31"/>
      <c r="I42" s="31"/>
    </row>
    <row r="43" spans="2:9" ht="12.75" hidden="1" x14ac:dyDescent="0.2">
      <c r="B43" s="31"/>
      <c r="C43" s="31"/>
      <c r="D43" s="31"/>
      <c r="E43" s="31"/>
      <c r="F43" s="31"/>
      <c r="G43" s="31"/>
      <c r="H43" s="31"/>
      <c r="I43" s="31"/>
    </row>
    <row r="44" spans="2:9" ht="12.75" hidden="1" x14ac:dyDescent="0.2">
      <c r="B44" s="31"/>
      <c r="C44" s="31"/>
      <c r="D44" s="31"/>
      <c r="E44" s="31"/>
      <c r="F44" s="31"/>
      <c r="G44" s="31"/>
      <c r="H44" s="31"/>
      <c r="I44" s="31"/>
    </row>
    <row r="45" spans="2:9" ht="12.75" hidden="1" x14ac:dyDescent="0.2">
      <c r="B45" s="31"/>
      <c r="C45" s="31"/>
      <c r="D45" s="31"/>
      <c r="E45" s="31"/>
      <c r="F45" s="31"/>
      <c r="G45" s="31"/>
      <c r="H45" s="31"/>
      <c r="I45" s="31"/>
    </row>
    <row r="46" spans="2:9" ht="12.75" hidden="1" x14ac:dyDescent="0.2">
      <c r="B46" s="31"/>
      <c r="C46" s="31"/>
      <c r="D46" s="31"/>
      <c r="E46" s="31"/>
      <c r="F46" s="31"/>
      <c r="G46" s="31"/>
      <c r="H46" s="31"/>
      <c r="I46" s="31"/>
    </row>
    <row r="47" spans="2:9" ht="12.75" hidden="1" x14ac:dyDescent="0.2">
      <c r="B47" s="31"/>
      <c r="C47" s="31"/>
      <c r="D47" s="31"/>
      <c r="E47" s="31"/>
      <c r="F47" s="31"/>
      <c r="G47" s="31"/>
      <c r="H47" s="31"/>
      <c r="I47" s="31"/>
    </row>
    <row r="48" spans="2:9" ht="12.75" hidden="1" x14ac:dyDescent="0.2">
      <c r="B48" s="31"/>
      <c r="C48" s="31"/>
      <c r="D48" s="31"/>
      <c r="E48" s="31"/>
      <c r="F48" s="31"/>
      <c r="G48" s="31"/>
      <c r="H48" s="31"/>
      <c r="I48" s="31"/>
    </row>
    <row r="49" spans="2:9" ht="12.75" hidden="1" x14ac:dyDescent="0.2">
      <c r="B49" s="31"/>
      <c r="C49" s="31"/>
      <c r="D49" s="31"/>
      <c r="E49" s="31"/>
      <c r="F49" s="31"/>
      <c r="G49" s="31"/>
      <c r="H49" s="31"/>
      <c r="I49" s="31"/>
    </row>
    <row r="50" spans="2:9" ht="12.75" hidden="1" x14ac:dyDescent="0.2">
      <c r="B50" s="31"/>
      <c r="C50" s="31"/>
      <c r="D50" s="31"/>
      <c r="E50" s="31"/>
      <c r="F50" s="31"/>
      <c r="G50" s="31"/>
      <c r="H50" s="31"/>
      <c r="I50" s="31"/>
    </row>
    <row r="51" spans="2:9" ht="12.75" hidden="1" x14ac:dyDescent="0.2">
      <c r="B51" s="31"/>
      <c r="C51" s="31"/>
      <c r="D51" s="31"/>
      <c r="E51" s="31"/>
      <c r="F51" s="31"/>
      <c r="G51" s="31"/>
      <c r="H51" s="31"/>
      <c r="I51" s="31"/>
    </row>
    <row r="52" spans="2:9" ht="12.75" hidden="1" x14ac:dyDescent="0.2">
      <c r="B52" s="31"/>
      <c r="C52" s="31"/>
      <c r="D52" s="31"/>
      <c r="E52" s="31"/>
      <c r="F52" s="31"/>
      <c r="G52" s="31"/>
      <c r="H52" s="31"/>
      <c r="I52" s="31"/>
    </row>
    <row r="53" spans="2:9" ht="12.75" hidden="1" x14ac:dyDescent="0.2">
      <c r="B53" s="31"/>
      <c r="C53" s="31"/>
      <c r="D53" s="31"/>
      <c r="E53" s="31"/>
      <c r="F53" s="31"/>
      <c r="G53" s="31"/>
      <c r="H53" s="31"/>
      <c r="I53" s="31"/>
    </row>
    <row r="54" spans="2:9" ht="12.75" hidden="1" x14ac:dyDescent="0.2">
      <c r="B54" s="31"/>
      <c r="C54" s="31"/>
      <c r="D54" s="31"/>
      <c r="E54" s="31"/>
      <c r="F54" s="31"/>
      <c r="G54" s="31"/>
      <c r="H54" s="31"/>
      <c r="I54" s="31"/>
    </row>
    <row r="55" spans="2:9" ht="12.75" hidden="1" x14ac:dyDescent="0.2">
      <c r="B55" s="31"/>
      <c r="C55" s="31"/>
      <c r="D55" s="31"/>
      <c r="E55" s="31"/>
      <c r="F55" s="31"/>
      <c r="G55" s="31"/>
      <c r="H55" s="31"/>
      <c r="I55" s="31"/>
    </row>
    <row r="56" spans="2:9" ht="12.75" hidden="1" x14ac:dyDescent="0.2">
      <c r="B56" s="31"/>
      <c r="C56" s="31"/>
      <c r="D56" s="31"/>
      <c r="E56" s="31"/>
      <c r="F56" s="31"/>
      <c r="G56" s="31"/>
      <c r="H56" s="31"/>
      <c r="I56" s="31"/>
    </row>
    <row r="57" spans="2:9" ht="12.75" hidden="1" x14ac:dyDescent="0.2">
      <c r="B57" s="31"/>
      <c r="C57" s="31"/>
      <c r="D57" s="31"/>
      <c r="E57" s="31"/>
      <c r="F57" s="31"/>
      <c r="G57" s="31"/>
      <c r="H57" s="31"/>
      <c r="I57" s="31"/>
    </row>
    <row r="58" spans="2:9" ht="12.75" hidden="1" x14ac:dyDescent="0.2">
      <c r="B58" s="31"/>
      <c r="C58" s="31"/>
      <c r="D58" s="31"/>
      <c r="E58" s="31"/>
      <c r="F58" s="31"/>
      <c r="G58" s="31"/>
      <c r="H58" s="31"/>
      <c r="I58" s="31"/>
    </row>
    <row r="59" spans="2:9" ht="12.75" hidden="1" x14ac:dyDescent="0.2">
      <c r="B59" s="31"/>
      <c r="C59" s="31"/>
      <c r="D59" s="31"/>
      <c r="E59" s="31"/>
      <c r="F59" s="31"/>
      <c r="G59" s="31"/>
      <c r="H59" s="31"/>
      <c r="I59" s="31"/>
    </row>
    <row r="60" spans="2:9" ht="12.75" hidden="1" x14ac:dyDescent="0.2">
      <c r="B60" s="31"/>
      <c r="C60" s="31"/>
      <c r="D60" s="31"/>
      <c r="E60" s="31"/>
      <c r="F60" s="31"/>
      <c r="G60" s="31"/>
      <c r="H60" s="31"/>
      <c r="I60" s="31"/>
    </row>
    <row r="61" spans="2:9" ht="12.75" hidden="1" x14ac:dyDescent="0.2">
      <c r="B61" s="31"/>
      <c r="C61" s="31"/>
      <c r="D61" s="31"/>
      <c r="E61" s="31"/>
      <c r="F61" s="31"/>
      <c r="G61" s="31"/>
      <c r="H61" s="31"/>
      <c r="I61" s="31"/>
    </row>
    <row r="62" spans="2:9" ht="12.75" hidden="1" x14ac:dyDescent="0.2">
      <c r="B62" s="31"/>
      <c r="C62" s="31"/>
      <c r="D62" s="31"/>
      <c r="E62" s="31"/>
      <c r="F62" s="31"/>
      <c r="G62" s="31"/>
      <c r="H62" s="31"/>
      <c r="I62" s="31"/>
    </row>
    <row r="63" spans="2:9" ht="12.75" hidden="1" x14ac:dyDescent="0.2">
      <c r="B63" s="31"/>
      <c r="C63" s="31"/>
      <c r="D63" s="31"/>
      <c r="E63" s="31"/>
      <c r="F63" s="31"/>
      <c r="G63" s="31"/>
      <c r="H63" s="31"/>
      <c r="I63" s="31"/>
    </row>
    <row r="64" spans="2:9" ht="12.75" hidden="1" x14ac:dyDescent="0.2">
      <c r="B64" s="31"/>
      <c r="C64" s="31"/>
      <c r="D64" s="31"/>
      <c r="E64" s="31"/>
      <c r="F64" s="31"/>
      <c r="G64" s="31"/>
      <c r="H64" s="31"/>
      <c r="I64" s="31"/>
    </row>
    <row r="65" spans="2:9" ht="12.75" hidden="1" x14ac:dyDescent="0.2">
      <c r="B65" s="31"/>
      <c r="C65" s="31"/>
      <c r="D65" s="31"/>
      <c r="E65" s="31"/>
      <c r="F65" s="31"/>
      <c r="G65" s="31"/>
      <c r="H65" s="31"/>
      <c r="I65" s="31"/>
    </row>
    <row r="66" spans="2:9" ht="12.75" hidden="1" x14ac:dyDescent="0.2">
      <c r="B66" s="31"/>
      <c r="C66" s="31"/>
      <c r="D66" s="31"/>
      <c r="E66" s="31"/>
      <c r="F66" s="31"/>
      <c r="G66" s="31"/>
      <c r="H66" s="31"/>
      <c r="I66" s="31"/>
    </row>
    <row r="67" spans="2:9" ht="12.75" hidden="1" x14ac:dyDescent="0.2">
      <c r="B67" s="31"/>
      <c r="C67" s="31"/>
      <c r="D67" s="31"/>
      <c r="E67" s="31"/>
      <c r="F67" s="31"/>
      <c r="G67" s="31"/>
      <c r="H67" s="31"/>
      <c r="I67" s="31"/>
    </row>
    <row r="68" spans="2:9" ht="12.75" hidden="1" x14ac:dyDescent="0.2">
      <c r="B68" s="31"/>
      <c r="C68" s="31"/>
      <c r="D68" s="31"/>
      <c r="E68" s="31"/>
      <c r="F68" s="31"/>
      <c r="G68" s="31"/>
      <c r="H68" s="31"/>
      <c r="I68" s="31"/>
    </row>
    <row r="69" spans="2:9" ht="12.75" hidden="1" x14ac:dyDescent="0.2">
      <c r="B69" s="31"/>
      <c r="C69" s="31"/>
      <c r="D69" s="31"/>
      <c r="E69" s="31"/>
      <c r="F69" s="31"/>
      <c r="G69" s="31"/>
      <c r="H69" s="31"/>
      <c r="I69" s="31"/>
    </row>
    <row r="70" spans="2:9" ht="12.75" hidden="1" x14ac:dyDescent="0.2">
      <c r="B70" s="31"/>
      <c r="C70" s="31"/>
      <c r="D70" s="31"/>
      <c r="E70" s="31"/>
      <c r="F70" s="31"/>
      <c r="G70" s="31"/>
      <c r="H70" s="31"/>
      <c r="I70" s="31"/>
    </row>
    <row r="71" spans="2:9" ht="12.75" hidden="1" x14ac:dyDescent="0.2">
      <c r="B71" s="31"/>
      <c r="C71" s="31"/>
      <c r="D71" s="31"/>
      <c r="E71" s="31"/>
      <c r="F71" s="31"/>
      <c r="G71" s="31"/>
      <c r="H71" s="31"/>
      <c r="I71" s="31"/>
    </row>
    <row r="72" spans="2:9" ht="12.75" hidden="1" x14ac:dyDescent="0.2">
      <c r="B72" s="31"/>
      <c r="C72" s="31"/>
      <c r="D72" s="31"/>
      <c r="E72" s="31"/>
      <c r="F72" s="31"/>
      <c r="G72" s="31"/>
      <c r="H72" s="31"/>
      <c r="I72" s="31"/>
    </row>
    <row r="73" spans="2:9" ht="12.75" hidden="1" x14ac:dyDescent="0.2">
      <c r="B73" s="31"/>
      <c r="C73" s="31"/>
      <c r="D73" s="31"/>
      <c r="E73" s="31"/>
      <c r="F73" s="31"/>
      <c r="G73" s="31"/>
      <c r="H73" s="31"/>
      <c r="I73" s="31"/>
    </row>
    <row r="74" spans="2:9" ht="12.75" hidden="1" x14ac:dyDescent="0.2">
      <c r="B74" s="31"/>
      <c r="C74" s="31"/>
      <c r="D74" s="31"/>
      <c r="E74" s="31"/>
      <c r="F74" s="31"/>
      <c r="G74" s="31"/>
      <c r="H74" s="31"/>
      <c r="I74" s="31"/>
    </row>
    <row r="75" spans="2:9" ht="12.75" hidden="1" x14ac:dyDescent="0.2">
      <c r="B75" s="31"/>
      <c r="C75" s="31"/>
      <c r="D75" s="31"/>
      <c r="E75" s="31"/>
      <c r="F75" s="31"/>
      <c r="G75" s="31"/>
      <c r="H75" s="31"/>
      <c r="I75" s="31"/>
    </row>
    <row r="76" spans="2:9" ht="12.75" hidden="1" x14ac:dyDescent="0.2">
      <c r="B76" s="31"/>
      <c r="C76" s="31"/>
      <c r="D76" s="31"/>
      <c r="E76" s="31"/>
      <c r="F76" s="31"/>
      <c r="G76" s="31"/>
      <c r="H76" s="31"/>
      <c r="I76" s="31"/>
    </row>
    <row r="77" spans="2:9" ht="12.75" hidden="1" x14ac:dyDescent="0.2">
      <c r="B77" s="31"/>
      <c r="C77" s="31"/>
      <c r="D77" s="31"/>
      <c r="E77" s="31"/>
      <c r="F77" s="31"/>
      <c r="G77" s="31"/>
      <c r="H77" s="31"/>
      <c r="I77" s="31"/>
    </row>
    <row r="78" spans="2:9" ht="12.75" hidden="1" x14ac:dyDescent="0.2">
      <c r="B78" s="31"/>
      <c r="C78" s="31"/>
      <c r="D78" s="31"/>
      <c r="E78" s="31"/>
      <c r="F78" s="31"/>
      <c r="G78" s="31"/>
      <c r="H78" s="31"/>
      <c r="I78" s="31"/>
    </row>
    <row r="79" spans="2:9" ht="12.75" hidden="1" x14ac:dyDescent="0.2">
      <c r="B79" s="31"/>
      <c r="C79" s="31"/>
      <c r="D79" s="31"/>
      <c r="E79" s="31"/>
      <c r="F79" s="31"/>
      <c r="G79" s="31"/>
      <c r="H79" s="31"/>
      <c r="I79" s="31"/>
    </row>
    <row r="80" spans="2:9" ht="12.75" hidden="1" x14ac:dyDescent="0.2">
      <c r="B80" s="31"/>
      <c r="C80" s="31"/>
      <c r="D80" s="31"/>
      <c r="E80" s="31"/>
      <c r="F80" s="31"/>
      <c r="G80" s="31"/>
      <c r="H80" s="31"/>
      <c r="I80" s="31"/>
    </row>
    <row r="81" spans="2:9" ht="12.75" hidden="1" x14ac:dyDescent="0.2">
      <c r="B81" s="31"/>
      <c r="C81" s="31"/>
      <c r="D81" s="31"/>
      <c r="E81" s="31"/>
      <c r="F81" s="31"/>
      <c r="G81" s="31"/>
      <c r="H81" s="31"/>
      <c r="I81" s="31"/>
    </row>
    <row r="82" spans="2:9" ht="12.75" hidden="1" x14ac:dyDescent="0.2">
      <c r="B82" s="31"/>
      <c r="C82" s="31"/>
      <c r="D82" s="31"/>
      <c r="E82" s="31"/>
      <c r="F82" s="31"/>
      <c r="G82" s="31"/>
      <c r="H82" s="31"/>
      <c r="I82" s="31"/>
    </row>
    <row r="83" spans="2:9" ht="12.75" hidden="1" x14ac:dyDescent="0.2">
      <c r="B83" s="31"/>
      <c r="C83" s="31"/>
      <c r="D83" s="31"/>
      <c r="E83" s="31"/>
      <c r="F83" s="31"/>
      <c r="G83" s="31"/>
      <c r="H83" s="31"/>
      <c r="I83" s="31"/>
    </row>
    <row r="84" spans="2:9" ht="12.75" hidden="1" x14ac:dyDescent="0.2">
      <c r="B84" s="31"/>
      <c r="C84" s="31"/>
      <c r="D84" s="31"/>
      <c r="E84" s="31"/>
      <c r="F84" s="31"/>
      <c r="G84" s="31"/>
      <c r="H84" s="31"/>
      <c r="I84" s="31"/>
    </row>
    <row r="85" spans="2:9" ht="12.75" hidden="1" x14ac:dyDescent="0.2">
      <c r="B85" s="31"/>
      <c r="C85" s="31"/>
      <c r="D85" s="31"/>
      <c r="E85" s="31"/>
      <c r="F85" s="31"/>
      <c r="G85" s="31"/>
      <c r="H85" s="31"/>
      <c r="I85" s="31"/>
    </row>
    <row r="86" spans="2:9" ht="12.75" hidden="1" x14ac:dyDescent="0.2">
      <c r="B86" s="31"/>
      <c r="C86" s="31"/>
      <c r="D86" s="31"/>
      <c r="E86" s="31"/>
      <c r="F86" s="31"/>
      <c r="G86" s="31"/>
      <c r="H86" s="31"/>
      <c r="I86" s="31"/>
    </row>
    <row r="87" spans="2:9" ht="12.75" hidden="1" x14ac:dyDescent="0.2">
      <c r="B87" s="31"/>
      <c r="C87" s="31"/>
      <c r="D87" s="31"/>
      <c r="E87" s="31"/>
      <c r="F87" s="31"/>
      <c r="G87" s="31"/>
      <c r="H87" s="31"/>
      <c r="I87" s="31"/>
    </row>
    <row r="88" spans="2:9" ht="12.75" hidden="1" x14ac:dyDescent="0.2">
      <c r="B88" s="31"/>
      <c r="C88" s="31"/>
      <c r="D88" s="31"/>
      <c r="E88" s="31"/>
      <c r="F88" s="31"/>
      <c r="G88" s="31"/>
      <c r="H88" s="31"/>
      <c r="I88" s="31"/>
    </row>
    <row r="89" spans="2:9" ht="12.75" hidden="1" x14ac:dyDescent="0.2">
      <c r="B89" s="31"/>
      <c r="C89" s="31"/>
      <c r="D89" s="31"/>
      <c r="E89" s="31"/>
      <c r="F89" s="31"/>
      <c r="G89" s="31"/>
      <c r="H89" s="31"/>
      <c r="I89" s="31"/>
    </row>
    <row r="90" spans="2:9" ht="12.75" hidden="1" x14ac:dyDescent="0.2">
      <c r="B90" s="31"/>
      <c r="C90" s="31"/>
      <c r="D90" s="31"/>
      <c r="E90" s="31"/>
      <c r="F90" s="31"/>
      <c r="G90" s="31"/>
      <c r="H90" s="31"/>
      <c r="I90" s="31"/>
    </row>
    <row r="91" spans="2:9" ht="12.75" hidden="1" x14ac:dyDescent="0.2">
      <c r="B91" s="31"/>
      <c r="C91" s="31"/>
      <c r="D91" s="31"/>
      <c r="E91" s="31"/>
      <c r="F91" s="31"/>
      <c r="G91" s="31"/>
      <c r="H91" s="31"/>
      <c r="I91" s="31"/>
    </row>
    <row r="92" spans="2:9" ht="12.75" hidden="1" x14ac:dyDescent="0.2">
      <c r="B92" s="31"/>
      <c r="C92" s="31"/>
      <c r="D92" s="31"/>
      <c r="E92" s="31"/>
      <c r="F92" s="31"/>
      <c r="G92" s="31"/>
      <c r="H92" s="31"/>
      <c r="I92" s="31"/>
    </row>
    <row r="93" spans="2:9" ht="12.75" hidden="1" x14ac:dyDescent="0.2">
      <c r="B93" s="31"/>
      <c r="C93" s="31"/>
      <c r="D93" s="31"/>
      <c r="E93" s="31"/>
      <c r="F93" s="31"/>
      <c r="G93" s="31"/>
      <c r="H93" s="31"/>
      <c r="I93" s="31"/>
    </row>
    <row r="94" spans="2:9" ht="12.75" hidden="1" x14ac:dyDescent="0.2">
      <c r="B94" s="31"/>
      <c r="C94" s="31"/>
      <c r="D94" s="31"/>
      <c r="E94" s="31"/>
      <c r="F94" s="31"/>
      <c r="G94" s="31"/>
      <c r="H94" s="31"/>
      <c r="I94" s="31"/>
    </row>
    <row r="95" spans="2:9" ht="12.75" hidden="1" x14ac:dyDescent="0.2">
      <c r="B95" s="31"/>
      <c r="C95" s="31"/>
      <c r="D95" s="31"/>
      <c r="E95" s="31"/>
      <c r="F95" s="31"/>
      <c r="G95" s="31"/>
      <c r="H95" s="31"/>
      <c r="I95" s="31"/>
    </row>
    <row r="96" spans="2:9" ht="12.75" hidden="1" x14ac:dyDescent="0.2"/>
    <row r="97" spans="2:11" ht="12.75" hidden="1" x14ac:dyDescent="0.2"/>
    <row r="98" spans="2:11" ht="12.75" hidden="1" x14ac:dyDescent="0.2"/>
    <row r="99" spans="2:11" ht="12.75" hidden="1" x14ac:dyDescent="0.2"/>
    <row r="100" spans="2:11" ht="12.75" hidden="1" x14ac:dyDescent="0.2"/>
    <row r="101" spans="2:11" ht="12.75" hidden="1" x14ac:dyDescent="0.2"/>
    <row r="102" spans="2:11" ht="12.75" hidden="1" x14ac:dyDescent="0.2"/>
    <row r="103" spans="2:11" ht="12.75" hidden="1" x14ac:dyDescent="0.2"/>
    <row r="104" spans="2:11" s="31" customFormat="1" ht="12.75" hidden="1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2:11" s="31" customFormat="1" ht="12.75" hidden="1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2:11" s="31" customFormat="1" ht="12.75" hidden="1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2:11" s="31" customFormat="1" ht="12.75" hidden="1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2:11" s="31" customFormat="1" ht="12.75" hidden="1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2:11" s="31" customFormat="1" ht="12.75" hidden="1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2:11" s="31" customFormat="1" ht="12.75" hidden="1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spans="2:11" s="31" customFormat="1" ht="12.75" hidden="1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2:11" s="31" customFormat="1" ht="12.75" hidden="1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spans="2:11" s="31" customFormat="1" ht="12.75" hidden="1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2:11" s="31" customFormat="1" ht="12.75" hidden="1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spans="2:11" s="31" customFormat="1" ht="12.75" hidden="1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2:11" s="31" customFormat="1" ht="12.75" hidden="1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spans="2:11" s="31" customFormat="1" ht="12.75" hidden="1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2:11" s="31" customFormat="1" ht="12.75" hidden="1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spans="2:11" s="31" customFormat="1" ht="12.75" hidden="1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2:11" s="31" customFormat="1" ht="12.75" hidden="1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spans="2:11" s="31" customFormat="1" ht="12.75" hidden="1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2:11" ht="13.15" hidden="1" customHeight="1" x14ac:dyDescent="0.2"/>
    <row r="123" spans="2:11" ht="13.15" hidden="1" customHeight="1" x14ac:dyDescent="0.2"/>
    <row r="124" spans="2:11" ht="13.15" hidden="1" customHeight="1" x14ac:dyDescent="0.2"/>
    <row r="125" spans="2:11" ht="13.15" hidden="1" customHeight="1" x14ac:dyDescent="0.2"/>
    <row r="126" spans="2:11" ht="13.15" hidden="1" customHeight="1" x14ac:dyDescent="0.2"/>
    <row r="127" spans="2:11" ht="13.15" hidden="1" customHeight="1" x14ac:dyDescent="0.2"/>
    <row r="128" spans="2:11" ht="13.15" hidden="1" customHeight="1" x14ac:dyDescent="0.2"/>
    <row r="129" ht="13.15" hidden="1" customHeight="1" x14ac:dyDescent="0.2"/>
    <row r="130" ht="13.15" customHeight="1" x14ac:dyDescent="0.2"/>
  </sheetData>
  <hyperlinks>
    <hyperlink ref="C8" location="'9.1.TRAF_SENT'!A1" display="9.1. TRÁFICO POR SENTIDO (SUBIDA Y BAJADA)"/>
    <hyperlink ref="C9" location="'9.2.TRAF_BAND'!A1" display="9.2. TRÁFICO POR BANDA (NACIONAL E INTERNACIONAL)"/>
    <hyperlink ref="C10" location="'9.3.TRAF_CLI.PLAN'!A1" display="9.3. TRÁFICO POR CLIENTE Y PLAN"/>
    <hyperlink ref="C11" location="'9.5.TRAF_EMP'!A1" display="9.5. TRÁFICO POR EMPRESA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abSelected="1" zoomScale="110" zoomScaleNormal="110" workbookViewId="0">
      <selection activeCell="J43" sqref="J43"/>
    </sheetView>
  </sheetViews>
  <sheetFormatPr baseColWidth="10" defaultColWidth="0" defaultRowHeight="15" zeroHeight="1" x14ac:dyDescent="0.25"/>
  <cols>
    <col min="1" max="1" width="18.28515625" customWidth="1"/>
    <col min="2" max="2" width="17.28515625" customWidth="1"/>
    <col min="3" max="3" width="12.7109375" customWidth="1"/>
    <col min="4" max="6" width="12.140625" customWidth="1"/>
    <col min="7" max="15" width="11.5703125" customWidth="1"/>
    <col min="16" max="16384" width="11.5703125" hidden="1"/>
  </cols>
  <sheetData>
    <row r="1" spans="1:7" x14ac:dyDescent="0.25">
      <c r="A1" s="1"/>
      <c r="B1" s="1"/>
      <c r="C1" s="1"/>
      <c r="D1" s="1"/>
      <c r="E1" s="1"/>
      <c r="F1" s="1"/>
    </row>
    <row r="2" spans="1:7" x14ac:dyDescent="0.25">
      <c r="A2" s="2"/>
      <c r="B2" s="27" t="s">
        <v>0</v>
      </c>
      <c r="C2" s="2"/>
      <c r="D2" s="3"/>
      <c r="E2" s="2"/>
      <c r="F2" s="2"/>
    </row>
    <row r="3" spans="1:7" x14ac:dyDescent="0.25">
      <c r="A3" s="2"/>
      <c r="B3" s="27" t="s">
        <v>26</v>
      </c>
      <c r="C3" s="2"/>
      <c r="D3" s="3"/>
      <c r="E3" s="2"/>
      <c r="F3" s="2"/>
    </row>
    <row r="4" spans="1:7" x14ac:dyDescent="0.25">
      <c r="A4" s="2"/>
      <c r="B4" s="4"/>
      <c r="C4" s="2"/>
      <c r="D4" s="3"/>
      <c r="E4" s="2"/>
      <c r="F4" s="2"/>
    </row>
    <row r="5" spans="1:7" x14ac:dyDescent="0.25">
      <c r="A5" s="1"/>
      <c r="B5" s="5"/>
      <c r="C5" s="1"/>
      <c r="D5" s="1"/>
      <c r="E5" s="1"/>
      <c r="F5" s="1"/>
    </row>
    <row r="6" spans="1:7" x14ac:dyDescent="0.25"/>
    <row r="7" spans="1:7" x14ac:dyDescent="0.25"/>
    <row r="8" spans="1:7" ht="15.75" thickBot="1" x14ac:dyDescent="0.3"/>
    <row r="9" spans="1:7" ht="15.75" thickBot="1" x14ac:dyDescent="0.3">
      <c r="B9" s="73" t="s">
        <v>1</v>
      </c>
      <c r="C9" s="75" t="s">
        <v>2</v>
      </c>
      <c r="D9" s="77" t="s">
        <v>16</v>
      </c>
      <c r="E9" s="78"/>
      <c r="F9" s="79"/>
    </row>
    <row r="10" spans="1:7" ht="28.15" customHeight="1" thickBot="1" x14ac:dyDescent="0.3">
      <c r="B10" s="74"/>
      <c r="C10" s="76"/>
      <c r="D10" s="13" t="s">
        <v>15</v>
      </c>
      <c r="E10" s="24" t="s">
        <v>17</v>
      </c>
      <c r="F10" s="14" t="s">
        <v>18</v>
      </c>
      <c r="G10" s="14" t="s">
        <v>44</v>
      </c>
    </row>
    <row r="11" spans="1:7" x14ac:dyDescent="0.25">
      <c r="B11" s="8">
        <v>2017</v>
      </c>
      <c r="C11" s="9" t="s">
        <v>8</v>
      </c>
      <c r="D11" s="15">
        <v>49031.050242580051</v>
      </c>
      <c r="E11" s="16">
        <v>4110.08291705999</v>
      </c>
      <c r="F11" s="17">
        <f>+D11+E11</f>
        <v>53141.133159640041</v>
      </c>
      <c r="G11" s="17"/>
    </row>
    <row r="12" spans="1:7" x14ac:dyDescent="0.25">
      <c r="B12" s="8"/>
      <c r="C12" s="9" t="s">
        <v>9</v>
      </c>
      <c r="D12" s="18">
        <v>54144.662105049996</v>
      </c>
      <c r="E12" s="19">
        <v>4576.3360823400035</v>
      </c>
      <c r="F12" s="20">
        <f t="shared" ref="F12:F26" si="0">+D12+E12</f>
        <v>58720.998187389996</v>
      </c>
      <c r="G12" s="20"/>
    </row>
    <row r="13" spans="1:7" x14ac:dyDescent="0.25">
      <c r="B13" s="8"/>
      <c r="C13" s="9" t="s">
        <v>10</v>
      </c>
      <c r="D13" s="18">
        <v>59053.884418420064</v>
      </c>
      <c r="E13" s="19">
        <v>4926.5904682799946</v>
      </c>
      <c r="F13" s="20">
        <f t="shared" si="0"/>
        <v>63980.47488670006</v>
      </c>
      <c r="G13" s="20"/>
    </row>
    <row r="14" spans="1:7" x14ac:dyDescent="0.25">
      <c r="B14" s="8"/>
      <c r="C14" s="9" t="s">
        <v>11</v>
      </c>
      <c r="D14" s="18">
        <v>60615.603425050023</v>
      </c>
      <c r="E14" s="19">
        <v>5073.8562145199949</v>
      </c>
      <c r="F14" s="20">
        <f t="shared" si="0"/>
        <v>65689.459639570021</v>
      </c>
      <c r="G14" s="20"/>
    </row>
    <row r="15" spans="1:7" x14ac:dyDescent="0.25">
      <c r="B15" s="8"/>
      <c r="C15" s="9" t="s">
        <v>12</v>
      </c>
      <c r="D15" s="18">
        <v>62912.282246690076</v>
      </c>
      <c r="E15" s="19">
        <v>5241.9493875300013</v>
      </c>
      <c r="F15" s="20">
        <f t="shared" si="0"/>
        <v>68154.231634220079</v>
      </c>
      <c r="G15" s="20"/>
    </row>
    <row r="16" spans="1:7" x14ac:dyDescent="0.25">
      <c r="B16" s="8"/>
      <c r="C16" s="9" t="s">
        <v>13</v>
      </c>
      <c r="D16" s="18">
        <v>65116.652349389893</v>
      </c>
      <c r="E16" s="19">
        <v>5430.7736658199992</v>
      </c>
      <c r="F16" s="20">
        <f t="shared" si="0"/>
        <v>70547.426015209887</v>
      </c>
      <c r="G16" s="20"/>
    </row>
    <row r="17" spans="1:7" ht="15.75" thickBot="1" x14ac:dyDescent="0.3">
      <c r="B17" s="10"/>
      <c r="C17" s="11" t="s">
        <v>14</v>
      </c>
      <c r="D17" s="21">
        <v>73085.593257439861</v>
      </c>
      <c r="E17" s="22">
        <v>5979.6149361699954</v>
      </c>
      <c r="F17" s="23">
        <f t="shared" si="0"/>
        <v>79065.208193609855</v>
      </c>
      <c r="G17" s="23"/>
    </row>
    <row r="18" spans="1:7" x14ac:dyDescent="0.25">
      <c r="B18" s="6">
        <v>2018</v>
      </c>
      <c r="C18" s="7" t="s">
        <v>3</v>
      </c>
      <c r="D18" s="15">
        <v>82305.17591393007</v>
      </c>
      <c r="E18" s="16">
        <v>6615.8464045499995</v>
      </c>
      <c r="F18" s="17">
        <f t="shared" si="0"/>
        <v>88921.022318480071</v>
      </c>
      <c r="G18" s="17"/>
    </row>
    <row r="19" spans="1:7" x14ac:dyDescent="0.25">
      <c r="B19" s="8"/>
      <c r="C19" s="9" t="s">
        <v>4</v>
      </c>
      <c r="D19" s="18">
        <v>80168.923336229986</v>
      </c>
      <c r="E19" s="19">
        <v>6368.9042822099909</v>
      </c>
      <c r="F19" s="20">
        <f t="shared" si="0"/>
        <v>86537.827618439973</v>
      </c>
      <c r="G19" s="20"/>
    </row>
    <row r="20" spans="1:7" x14ac:dyDescent="0.25">
      <c r="B20" s="8"/>
      <c r="C20" s="9" t="s">
        <v>5</v>
      </c>
      <c r="D20" s="18">
        <v>90017.001152120065</v>
      </c>
      <c r="E20" s="19">
        <v>6987.1564854599883</v>
      </c>
      <c r="F20" s="20">
        <f t="shared" si="0"/>
        <v>97004.157637580051</v>
      </c>
      <c r="G20" s="20"/>
    </row>
    <row r="21" spans="1:7" x14ac:dyDescent="0.25">
      <c r="B21" s="8"/>
      <c r="C21" s="9" t="s">
        <v>6</v>
      </c>
      <c r="D21" s="18">
        <v>88889.971062700046</v>
      </c>
      <c r="E21" s="19">
        <v>6928.3094610200023</v>
      </c>
      <c r="F21" s="20">
        <f t="shared" si="0"/>
        <v>95818.280523720052</v>
      </c>
      <c r="G21" s="20"/>
    </row>
    <row r="22" spans="1:7" x14ac:dyDescent="0.25">
      <c r="B22" s="8"/>
      <c r="C22" s="9" t="s">
        <v>7</v>
      </c>
      <c r="D22" s="18">
        <v>97402.040141559948</v>
      </c>
      <c r="E22" s="19">
        <v>7732.5278780800036</v>
      </c>
      <c r="F22" s="20">
        <f t="shared" si="0"/>
        <v>105134.56801963995</v>
      </c>
      <c r="G22" s="20"/>
    </row>
    <row r="23" spans="1:7" x14ac:dyDescent="0.25">
      <c r="B23" s="8"/>
      <c r="C23" s="9" t="s">
        <v>8</v>
      </c>
      <c r="D23" s="18">
        <v>98551.02110283995</v>
      </c>
      <c r="E23" s="19">
        <v>7120.6221267099954</v>
      </c>
      <c r="F23" s="20">
        <f t="shared" si="0"/>
        <v>105671.64322954994</v>
      </c>
      <c r="G23" s="60">
        <f>+F23/F11-1</f>
        <v>0.98850940780852792</v>
      </c>
    </row>
    <row r="24" spans="1:7" x14ac:dyDescent="0.25">
      <c r="B24" s="8"/>
      <c r="C24" s="9" t="s">
        <v>9</v>
      </c>
      <c r="D24" s="18">
        <v>107733.1778129898</v>
      </c>
      <c r="E24" s="19">
        <v>7900.3628403999983</v>
      </c>
      <c r="F24" s="20">
        <f t="shared" si="0"/>
        <v>115633.54065338981</v>
      </c>
      <c r="G24" s="60">
        <f t="shared" ref="G24:G45" si="1">+F24/F12-1</f>
        <v>0.96920257187013314</v>
      </c>
    </row>
    <row r="25" spans="1:7" x14ac:dyDescent="0.25">
      <c r="B25" s="8"/>
      <c r="C25" s="9" t="s">
        <v>10</v>
      </c>
      <c r="D25" s="18">
        <v>109511.38217124999</v>
      </c>
      <c r="E25" s="19">
        <v>8593.7443710600091</v>
      </c>
      <c r="F25" s="20">
        <f t="shared" si="0"/>
        <v>118105.12654231</v>
      </c>
      <c r="G25" s="60">
        <f t="shared" si="1"/>
        <v>0.84595576621550062</v>
      </c>
    </row>
    <row r="26" spans="1:7" x14ac:dyDescent="0.25">
      <c r="B26" s="8"/>
      <c r="C26" s="9" t="s">
        <v>11</v>
      </c>
      <c r="D26" s="18">
        <v>114524.11853606995</v>
      </c>
      <c r="E26" s="19">
        <v>8898.1020664999869</v>
      </c>
      <c r="F26" s="20">
        <f t="shared" si="0"/>
        <v>123422.22060256993</v>
      </c>
      <c r="G26" s="60">
        <f t="shared" si="1"/>
        <v>0.87887404280340342</v>
      </c>
    </row>
    <row r="27" spans="1:7" x14ac:dyDescent="0.25">
      <c r="B27" s="8"/>
      <c r="C27" s="9" t="s">
        <v>12</v>
      </c>
      <c r="D27" s="18">
        <v>122756.47880075006</v>
      </c>
      <c r="E27" s="19">
        <v>9706.9828320599972</v>
      </c>
      <c r="F27" s="20">
        <f t="shared" ref="F27:F32" si="2">+D27+E27</f>
        <v>132463.46163281007</v>
      </c>
      <c r="G27" s="60">
        <f t="shared" si="1"/>
        <v>0.94358381653737955</v>
      </c>
    </row>
    <row r="28" spans="1:7" x14ac:dyDescent="0.25">
      <c r="B28" s="8"/>
      <c r="C28" s="9" t="s">
        <v>13</v>
      </c>
      <c r="D28" s="18">
        <v>122842.40727964994</v>
      </c>
      <c r="E28" s="19">
        <v>9785.4727860999919</v>
      </c>
      <c r="F28" s="20">
        <f t="shared" si="2"/>
        <v>132627.88006574992</v>
      </c>
      <c r="G28" s="60">
        <f t="shared" si="1"/>
        <v>0.87998184422994563</v>
      </c>
    </row>
    <row r="29" spans="1:7" ht="15.75" thickBot="1" x14ac:dyDescent="0.3">
      <c r="B29" s="10"/>
      <c r="C29" s="11" t="s">
        <v>14</v>
      </c>
      <c r="D29" s="21">
        <v>134504.78112262994</v>
      </c>
      <c r="E29" s="22">
        <v>10675.628139800008</v>
      </c>
      <c r="F29" s="23">
        <f t="shared" si="2"/>
        <v>145180.40926242995</v>
      </c>
      <c r="G29" s="61">
        <f t="shared" si="1"/>
        <v>0.83621105387999983</v>
      </c>
    </row>
    <row r="30" spans="1:7" x14ac:dyDescent="0.25">
      <c r="A30" t="s">
        <v>35</v>
      </c>
      <c r="B30" s="6">
        <v>2019</v>
      </c>
      <c r="C30" s="7" t="s">
        <v>3</v>
      </c>
      <c r="D30" s="15">
        <v>135546.44545225002</v>
      </c>
      <c r="E30" s="16">
        <v>10559.493052579986</v>
      </c>
      <c r="F30" s="17">
        <f t="shared" si="2"/>
        <v>146105.93850483</v>
      </c>
      <c r="G30" s="62">
        <f t="shared" si="1"/>
        <v>0.643097826535733</v>
      </c>
    </row>
    <row r="31" spans="1:7" x14ac:dyDescent="0.25">
      <c r="B31" s="8"/>
      <c r="C31" s="9" t="s">
        <v>4</v>
      </c>
      <c r="D31" s="18">
        <v>143259.10808628998</v>
      </c>
      <c r="E31" s="19">
        <v>11096.647179680003</v>
      </c>
      <c r="F31" s="20">
        <f t="shared" si="2"/>
        <v>154355.75526596999</v>
      </c>
      <c r="G31" s="60">
        <f t="shared" si="1"/>
        <v>0.78367957128009746</v>
      </c>
    </row>
    <row r="32" spans="1:7" x14ac:dyDescent="0.25">
      <c r="B32" s="8"/>
      <c r="C32" s="9" t="s">
        <v>5</v>
      </c>
      <c r="D32" s="18">
        <v>148265.34047109992</v>
      </c>
      <c r="E32" s="19">
        <v>11659.357118630005</v>
      </c>
      <c r="F32" s="20">
        <f t="shared" si="2"/>
        <v>159924.69758972991</v>
      </c>
      <c r="G32" s="60">
        <f t="shared" si="1"/>
        <v>0.64863755827073977</v>
      </c>
    </row>
    <row r="33" spans="2:9" x14ac:dyDescent="0.25">
      <c r="B33" s="8"/>
      <c r="C33" s="9" t="s">
        <v>6</v>
      </c>
      <c r="D33" s="18">
        <v>150224.02852741021</v>
      </c>
      <c r="E33" s="19">
        <v>11716.275853920009</v>
      </c>
      <c r="F33" s="20">
        <f t="shared" ref="F33:F44" si="3">+D33+E33</f>
        <v>161940.30438133021</v>
      </c>
      <c r="G33" s="60">
        <f t="shared" si="1"/>
        <v>0.69007733697790052</v>
      </c>
    </row>
    <row r="34" spans="2:9" x14ac:dyDescent="0.25">
      <c r="B34" s="8"/>
      <c r="C34" s="9" t="s">
        <v>7</v>
      </c>
      <c r="D34" s="18">
        <v>164564.94549961976</v>
      </c>
      <c r="E34" s="19">
        <v>12874.427609550014</v>
      </c>
      <c r="F34" s="20">
        <f t="shared" si="3"/>
        <v>177439.37310916977</v>
      </c>
      <c r="G34" s="60">
        <f t="shared" si="1"/>
        <v>0.68773578901301735</v>
      </c>
    </row>
    <row r="35" spans="2:9" x14ac:dyDescent="0.25">
      <c r="B35" s="8"/>
      <c r="C35" s="9" t="s">
        <v>8</v>
      </c>
      <c r="D35" s="18">
        <v>164718.99975290991</v>
      </c>
      <c r="E35" s="19">
        <v>12499.223654650001</v>
      </c>
      <c r="F35" s="20">
        <f t="shared" si="3"/>
        <v>177218.22340755991</v>
      </c>
      <c r="G35" s="60">
        <f t="shared" si="1"/>
        <v>0.67706508568802826</v>
      </c>
    </row>
    <row r="36" spans="2:9" x14ac:dyDescent="0.25">
      <c r="B36" s="8"/>
      <c r="C36" s="9" t="s">
        <v>9</v>
      </c>
      <c r="D36" s="18">
        <v>154863.19918163997</v>
      </c>
      <c r="E36" s="19">
        <v>17172.738995309985</v>
      </c>
      <c r="F36" s="20">
        <f t="shared" si="3"/>
        <v>172035.93817694995</v>
      </c>
      <c r="G36" s="60">
        <f t="shared" si="1"/>
        <v>0.48776849004931599</v>
      </c>
    </row>
    <row r="37" spans="2:9" x14ac:dyDescent="0.25">
      <c r="B37" s="8"/>
      <c r="C37" s="9" t="s">
        <v>10</v>
      </c>
      <c r="D37" s="18">
        <v>180338.07512147</v>
      </c>
      <c r="E37" s="19">
        <v>13476.103138259983</v>
      </c>
      <c r="F37" s="20">
        <f t="shared" si="3"/>
        <v>193814.17825972999</v>
      </c>
      <c r="G37" s="60">
        <f t="shared" si="1"/>
        <v>0.64103103678821238</v>
      </c>
      <c r="I37" s="46"/>
    </row>
    <row r="38" spans="2:9" x14ac:dyDescent="0.25">
      <c r="B38" s="8"/>
      <c r="C38" s="9" t="s">
        <v>11</v>
      </c>
      <c r="D38" s="18">
        <v>178838.73593586002</v>
      </c>
      <c r="E38" s="19">
        <v>13659.978262599991</v>
      </c>
      <c r="F38" s="20">
        <f t="shared" si="3"/>
        <v>192498.71419846002</v>
      </c>
      <c r="G38" s="60">
        <f t="shared" si="1"/>
        <v>0.55967631483736047</v>
      </c>
      <c r="I38" s="46"/>
    </row>
    <row r="39" spans="2:9" x14ac:dyDescent="0.25">
      <c r="B39" s="8"/>
      <c r="C39" s="9" t="s">
        <v>12</v>
      </c>
      <c r="D39" s="18">
        <v>194344.14851993974</v>
      </c>
      <c r="E39" s="19">
        <v>14441.186761440011</v>
      </c>
      <c r="F39" s="20">
        <f t="shared" si="3"/>
        <v>208785.33528137975</v>
      </c>
      <c r="G39" s="60">
        <f t="shared" si="1"/>
        <v>0.57617302694485373</v>
      </c>
    </row>
    <row r="40" spans="2:9" x14ac:dyDescent="0.25">
      <c r="B40" s="8"/>
      <c r="C40" s="9" t="s">
        <v>13</v>
      </c>
      <c r="D40" s="18">
        <v>174291.11628587975</v>
      </c>
      <c r="E40" s="19">
        <v>12866.35759632002</v>
      </c>
      <c r="F40" s="20">
        <f t="shared" si="3"/>
        <v>187157.47388219976</v>
      </c>
      <c r="G40" s="60">
        <f t="shared" si="1"/>
        <v>0.41114729263120942</v>
      </c>
    </row>
    <row r="41" spans="2:9" ht="15.75" thickBot="1" x14ac:dyDescent="0.3">
      <c r="B41" s="10"/>
      <c r="C41" s="11" t="s">
        <v>14</v>
      </c>
      <c r="D41" s="21">
        <v>182431.70744442981</v>
      </c>
      <c r="E41" s="22">
        <v>13776.161039090002</v>
      </c>
      <c r="F41" s="23">
        <f t="shared" si="3"/>
        <v>196207.86848351982</v>
      </c>
      <c r="G41" s="61">
        <f t="shared" si="1"/>
        <v>0.35147620453977368</v>
      </c>
    </row>
    <row r="42" spans="2:9" x14ac:dyDescent="0.25">
      <c r="B42" s="6">
        <v>2020</v>
      </c>
      <c r="C42" s="7" t="s">
        <v>3</v>
      </c>
      <c r="D42" s="15">
        <v>191917.81745868985</v>
      </c>
      <c r="E42" s="16">
        <v>14323.557220170003</v>
      </c>
      <c r="F42" s="17">
        <f t="shared" si="3"/>
        <v>206241.37467885987</v>
      </c>
      <c r="G42" s="62">
        <f t="shared" si="1"/>
        <v>0.4115878984073047</v>
      </c>
      <c r="I42" s="70"/>
    </row>
    <row r="43" spans="2:9" x14ac:dyDescent="0.25">
      <c r="B43" s="8"/>
      <c r="C43" s="9" t="s">
        <v>4</v>
      </c>
      <c r="D43" s="18">
        <v>189551.96312651967</v>
      </c>
      <c r="E43" s="19">
        <v>13977.922707719998</v>
      </c>
      <c r="F43" s="20">
        <f t="shared" si="3"/>
        <v>203529.88583423966</v>
      </c>
      <c r="G43" s="60">
        <f t="shared" si="1"/>
        <v>0.31857659264818383</v>
      </c>
      <c r="I43" s="46"/>
    </row>
    <row r="44" spans="2:9" x14ac:dyDescent="0.25">
      <c r="B44" s="8"/>
      <c r="C44" s="9" t="s">
        <v>5</v>
      </c>
      <c r="D44" s="18">
        <v>221093.5033061404</v>
      </c>
      <c r="E44" s="19">
        <v>16746.709003420001</v>
      </c>
      <c r="F44" s="20">
        <f t="shared" si="3"/>
        <v>237840.21230956039</v>
      </c>
      <c r="G44" s="60">
        <f t="shared" si="1"/>
        <v>0.4872012634328351</v>
      </c>
      <c r="H44" s="46"/>
      <c r="I44" s="46"/>
    </row>
    <row r="45" spans="2:9" x14ac:dyDescent="0.25">
      <c r="B45" s="8"/>
      <c r="C45" s="9" t="s">
        <v>6</v>
      </c>
      <c r="D45" s="18">
        <v>226049.09769898051</v>
      </c>
      <c r="E45" s="19">
        <v>18821.222596769981</v>
      </c>
      <c r="F45" s="20">
        <f t="shared" ref="F45:F56" si="4">+D45+E45</f>
        <v>244870.32029575048</v>
      </c>
      <c r="G45" s="60">
        <f t="shared" si="1"/>
        <v>0.5121023838459644</v>
      </c>
    </row>
    <row r="46" spans="2:9" x14ac:dyDescent="0.25">
      <c r="B46" s="8"/>
      <c r="C46" s="9" t="s">
        <v>7</v>
      </c>
      <c r="D46" s="18">
        <v>223567.94712465003</v>
      </c>
      <c r="E46" s="19">
        <v>19322.251073950007</v>
      </c>
      <c r="F46" s="20">
        <f t="shared" si="4"/>
        <v>242890.19819860003</v>
      </c>
      <c r="G46" s="60">
        <f t="shared" ref="G46:G56" si="5">+F46/F34-1</f>
        <v>0.36886303159536959</v>
      </c>
    </row>
    <row r="47" spans="2:9" x14ac:dyDescent="0.25">
      <c r="B47" s="8"/>
      <c r="C47" s="9" t="s">
        <v>8</v>
      </c>
      <c r="D47" s="18">
        <v>220832.93911994985</v>
      </c>
      <c r="E47" s="19">
        <v>19459.257713349998</v>
      </c>
      <c r="F47" s="20">
        <f t="shared" si="4"/>
        <v>240292.19683329985</v>
      </c>
      <c r="G47" s="60">
        <f t="shared" si="5"/>
        <v>0.35591132905494005</v>
      </c>
    </row>
    <row r="48" spans="2:9" x14ac:dyDescent="0.25">
      <c r="B48" s="8"/>
      <c r="C48" s="9" t="s">
        <v>9</v>
      </c>
      <c r="D48" s="18">
        <v>228745.97579266969</v>
      </c>
      <c r="E48" s="19">
        <v>19748.217241550032</v>
      </c>
      <c r="F48" s="20">
        <f t="shared" si="4"/>
        <v>248494.19303421973</v>
      </c>
      <c r="G48" s="60">
        <f t="shared" si="5"/>
        <v>0.44443187666188444</v>
      </c>
    </row>
    <row r="49" spans="2:10" x14ac:dyDescent="0.25">
      <c r="B49" s="8"/>
      <c r="C49" s="9" t="s">
        <v>10</v>
      </c>
      <c r="D49" s="18">
        <v>231942.48839902936</v>
      </c>
      <c r="E49" s="19">
        <v>20275.030378490006</v>
      </c>
      <c r="F49" s="20">
        <f t="shared" si="4"/>
        <v>252217.51877751938</v>
      </c>
      <c r="G49" s="60">
        <f t="shared" si="5"/>
        <v>0.30133678063285529</v>
      </c>
    </row>
    <row r="50" spans="2:10" x14ac:dyDescent="0.25">
      <c r="B50" s="8"/>
      <c r="C50" s="9" t="s">
        <v>11</v>
      </c>
      <c r="D50" s="18">
        <v>231348.28614464961</v>
      </c>
      <c r="E50" s="19">
        <v>19841.442415390004</v>
      </c>
      <c r="F50" s="20">
        <f t="shared" si="4"/>
        <v>251189.7285600396</v>
      </c>
      <c r="G50" s="60">
        <f t="shared" si="5"/>
        <v>0.30489042280599876</v>
      </c>
    </row>
    <row r="51" spans="2:10" x14ac:dyDescent="0.25">
      <c r="B51" s="8"/>
      <c r="C51" s="9" t="s">
        <v>12</v>
      </c>
      <c r="D51" s="18">
        <v>241596.69927712966</v>
      </c>
      <c r="E51" s="19">
        <v>20608.424639000033</v>
      </c>
      <c r="F51" s="20">
        <f t="shared" si="4"/>
        <v>262205.1239161297</v>
      </c>
      <c r="G51" s="60">
        <f t="shared" si="5"/>
        <v>0.25585986948152351</v>
      </c>
    </row>
    <row r="52" spans="2:10" x14ac:dyDescent="0.25">
      <c r="B52" s="8"/>
      <c r="C52" s="9" t="s">
        <v>13</v>
      </c>
      <c r="D52" s="18">
        <v>243127.41126586983</v>
      </c>
      <c r="E52" s="19">
        <v>19917.731418189993</v>
      </c>
      <c r="F52" s="20">
        <f t="shared" si="4"/>
        <v>263045.1426840598</v>
      </c>
      <c r="G52" s="60">
        <f t="shared" si="5"/>
        <v>0.40547495767988995</v>
      </c>
    </row>
    <row r="53" spans="2:10" ht="15.75" thickBot="1" x14ac:dyDescent="0.3">
      <c r="B53" s="10"/>
      <c r="C53" s="11" t="s">
        <v>14</v>
      </c>
      <c r="D53" s="21">
        <v>254887.62644493984</v>
      </c>
      <c r="E53" s="22">
        <v>20007.086289750026</v>
      </c>
      <c r="F53" s="23">
        <f t="shared" si="4"/>
        <v>274894.71273468988</v>
      </c>
      <c r="G53" s="61">
        <f t="shared" si="5"/>
        <v>0.40103816864907871</v>
      </c>
    </row>
    <row r="54" spans="2:10" x14ac:dyDescent="0.25">
      <c r="B54" s="6">
        <v>2021</v>
      </c>
      <c r="C54" s="7" t="s">
        <v>3</v>
      </c>
      <c r="D54" s="15">
        <v>258892.25209471019</v>
      </c>
      <c r="E54" s="16">
        <v>20366.977765930009</v>
      </c>
      <c r="F54" s="17">
        <f t="shared" si="4"/>
        <v>279259.22986064019</v>
      </c>
      <c r="G54" s="62">
        <f t="shared" si="5"/>
        <v>0.35404077041028748</v>
      </c>
    </row>
    <row r="55" spans="2:10" x14ac:dyDescent="0.25">
      <c r="B55" s="8"/>
      <c r="C55" s="9" t="s">
        <v>4</v>
      </c>
      <c r="D55" s="18">
        <v>243708.60393140028</v>
      </c>
      <c r="E55" s="19">
        <v>18886.600751720016</v>
      </c>
      <c r="F55" s="20">
        <f t="shared" si="4"/>
        <v>262595.2046831203</v>
      </c>
      <c r="G55" s="60">
        <f t="shared" si="5"/>
        <v>0.29020464786672684</v>
      </c>
    </row>
    <row r="56" spans="2:10" x14ac:dyDescent="0.25">
      <c r="B56" s="8"/>
      <c r="C56" s="9" t="s">
        <v>5</v>
      </c>
      <c r="D56" s="18">
        <v>279321.43738163984</v>
      </c>
      <c r="E56" s="19">
        <v>22200.020304130048</v>
      </c>
      <c r="F56" s="20">
        <f t="shared" si="4"/>
        <v>301521.45768576988</v>
      </c>
      <c r="G56" s="60">
        <f t="shared" si="5"/>
        <v>0.26774801770411027</v>
      </c>
      <c r="H56" s="46"/>
      <c r="I56" s="70"/>
      <c r="J56" s="72"/>
    </row>
    <row r="57" spans="2:10" x14ac:dyDescent="0.25">
      <c r="B57" s="8"/>
      <c r="C57" s="9" t="s">
        <v>6</v>
      </c>
      <c r="D57" s="18">
        <v>288773.72637818992</v>
      </c>
      <c r="E57" s="19">
        <v>23584.044573209962</v>
      </c>
      <c r="F57" s="20">
        <f t="shared" ref="F57:F62" si="6">+D57+E57</f>
        <v>312357.77095139987</v>
      </c>
      <c r="G57" s="60">
        <f t="shared" ref="G57:G62" si="7">+F57/F45-1</f>
        <v>0.2756048612757116</v>
      </c>
      <c r="H57" s="46"/>
      <c r="I57" s="46"/>
      <c r="J57" s="72"/>
    </row>
    <row r="58" spans="2:10" x14ac:dyDescent="0.25">
      <c r="B58" s="8"/>
      <c r="C58" s="9" t="s">
        <v>7</v>
      </c>
      <c r="D58" s="18">
        <v>293480.14514421031</v>
      </c>
      <c r="E58" s="19">
        <v>23451.120658340009</v>
      </c>
      <c r="F58" s="20">
        <f t="shared" si="6"/>
        <v>316931.2658025503</v>
      </c>
      <c r="G58" s="60">
        <f t="shared" si="7"/>
        <v>0.30483349329481935</v>
      </c>
      <c r="H58" s="46"/>
      <c r="I58" s="71"/>
    </row>
    <row r="59" spans="2:10" x14ac:dyDescent="0.25">
      <c r="B59" s="8"/>
      <c r="C59" s="9" t="s">
        <v>8</v>
      </c>
      <c r="D59" s="18">
        <v>293069.01200104004</v>
      </c>
      <c r="E59" s="19">
        <v>22768.069665270043</v>
      </c>
      <c r="F59" s="20">
        <f t="shared" si="6"/>
        <v>315837.08166631008</v>
      </c>
      <c r="G59" s="60">
        <f t="shared" si="7"/>
        <v>0.31438759072737876</v>
      </c>
      <c r="H59" s="58"/>
    </row>
    <row r="60" spans="2:10" x14ac:dyDescent="0.25">
      <c r="B60" s="8"/>
      <c r="C60" s="9" t="s">
        <v>9</v>
      </c>
      <c r="D60" s="18">
        <v>307662.27289508004</v>
      </c>
      <c r="E60" s="19">
        <v>23101.136770729998</v>
      </c>
      <c r="F60" s="20">
        <f t="shared" si="6"/>
        <v>330763.40966581006</v>
      </c>
      <c r="G60" s="60">
        <f t="shared" si="7"/>
        <v>0.33107098249278266</v>
      </c>
      <c r="H60" s="58"/>
    </row>
    <row r="61" spans="2:10" x14ac:dyDescent="0.25">
      <c r="B61" s="8"/>
      <c r="C61" s="9" t="s">
        <v>10</v>
      </c>
      <c r="D61" s="18">
        <v>307499.81733812939</v>
      </c>
      <c r="E61" s="19">
        <v>23475.003051150026</v>
      </c>
      <c r="F61" s="20">
        <f t="shared" si="6"/>
        <v>330974.8203892794</v>
      </c>
      <c r="G61" s="60">
        <f t="shared" si="7"/>
        <v>0.31225944174493159</v>
      </c>
      <c r="H61" s="58"/>
    </row>
    <row r="62" spans="2:10" ht="15.75" thickBot="1" x14ac:dyDescent="0.3">
      <c r="B62" s="10"/>
      <c r="C62" s="11" t="s">
        <v>11</v>
      </c>
      <c r="D62" s="21">
        <v>309040.21144647</v>
      </c>
      <c r="E62" s="22">
        <v>23275.430359539994</v>
      </c>
      <c r="F62" s="23">
        <f t="shared" si="6"/>
        <v>332315.64180600998</v>
      </c>
      <c r="G62" s="61">
        <f t="shared" si="7"/>
        <v>0.3229666822406696</v>
      </c>
      <c r="H62" s="58"/>
    </row>
    <row r="63" spans="2:10" ht="15.75" thickBot="1" x14ac:dyDescent="0.3">
      <c r="B63" s="63" t="s">
        <v>46</v>
      </c>
      <c r="C63" s="64"/>
      <c r="D63" s="65">
        <f>SUM(D51:D62)</f>
        <v>3321059.2155988095</v>
      </c>
      <c r="E63" s="66">
        <f t="shared" ref="E63:F63" si="8">SUM(E51:E62)</f>
        <v>261641.64624696018</v>
      </c>
      <c r="F63" s="67">
        <f t="shared" si="8"/>
        <v>3582700.861845769</v>
      </c>
      <c r="H63" s="58"/>
    </row>
    <row r="64" spans="2:10" ht="15.75" thickBot="1" x14ac:dyDescent="0.3">
      <c r="B64" s="28" t="s">
        <v>47</v>
      </c>
      <c r="C64" s="29"/>
      <c r="D64" s="55">
        <f>SUM(D51:D62)/SUM(D39:D50)-1</f>
        <v>0.31991446671262613</v>
      </c>
      <c r="E64" s="56">
        <f t="shared" ref="E64:F64" si="9">SUM(E51:E62)/SUM(E39:E50)-1</f>
        <v>0.28508116683082307</v>
      </c>
      <c r="F64" s="54">
        <f t="shared" si="9"/>
        <v>0.31730682855379255</v>
      </c>
    </row>
    <row r="65" spans="2:6" ht="15.75" thickBot="1" x14ac:dyDescent="0.3">
      <c r="B65" s="28" t="s">
        <v>48</v>
      </c>
      <c r="C65" s="29"/>
      <c r="D65" s="55">
        <f>SUM(D51:D62)/SUM($F$51:$F$62)</f>
        <v>0.92697083671334912</v>
      </c>
      <c r="E65" s="56">
        <f t="shared" ref="E65:F65" si="10">SUM(E51:E62)/SUM($F$51:$F$62)</f>
        <v>7.3029163286651072E-2</v>
      </c>
      <c r="F65" s="54">
        <f t="shared" si="10"/>
        <v>1</v>
      </c>
    </row>
    <row r="66" spans="2:6" x14ac:dyDescent="0.25"/>
    <row r="67" spans="2:6" x14ac:dyDescent="0.25">
      <c r="F67" s="46"/>
    </row>
    <row r="68" spans="2:6" x14ac:dyDescent="0.25">
      <c r="F68" s="46"/>
    </row>
    <row r="69" spans="2:6" x14ac:dyDescent="0.25">
      <c r="F69" s="58"/>
    </row>
    <row r="70" spans="2:6" x14ac:dyDescent="0.25"/>
    <row r="71" spans="2:6" x14ac:dyDescent="0.25"/>
    <row r="72" spans="2:6" x14ac:dyDescent="0.25"/>
    <row r="73" spans="2:6" x14ac:dyDescent="0.25"/>
    <row r="74" spans="2:6" x14ac:dyDescent="0.25"/>
    <row r="75" spans="2:6" x14ac:dyDescent="0.25"/>
    <row r="76" spans="2:6" x14ac:dyDescent="0.25"/>
    <row r="77" spans="2:6" x14ac:dyDescent="0.25"/>
    <row r="78" spans="2:6" x14ac:dyDescent="0.25"/>
    <row r="79" spans="2:6" x14ac:dyDescent="0.25"/>
    <row r="80" spans="2:6" x14ac:dyDescent="0.25"/>
  </sheetData>
  <mergeCells count="3">
    <mergeCell ref="B9:B10"/>
    <mergeCell ref="C9:C10"/>
    <mergeCell ref="D9:F9"/>
  </mergeCells>
  <pageMargins left="0.7" right="0.7" top="0.75" bottom="0.75" header="0.3" footer="0.3"/>
  <ignoredErrors>
    <ignoredError sqref="D63:F6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showGridLines="0" topLeftCell="A35" zoomScale="110" zoomScaleNormal="110" workbookViewId="0">
      <selection activeCell="G54" sqref="G54:G64"/>
    </sheetView>
  </sheetViews>
  <sheetFormatPr baseColWidth="10" defaultColWidth="0" defaultRowHeight="15" zeroHeight="1" x14ac:dyDescent="0.25"/>
  <cols>
    <col min="1" max="1" width="15.5703125" customWidth="1"/>
    <col min="2" max="2" width="14.5703125" customWidth="1"/>
    <col min="3" max="3" width="13.7109375" customWidth="1"/>
    <col min="4" max="6" width="13" customWidth="1"/>
    <col min="7" max="9" width="11.5703125" customWidth="1"/>
    <col min="10" max="16384" width="11.5703125" hidden="1"/>
  </cols>
  <sheetData>
    <row r="1" spans="2:7" x14ac:dyDescent="0.25"/>
    <row r="2" spans="2:7" x14ac:dyDescent="0.25">
      <c r="B2" s="27" t="s">
        <v>0</v>
      </c>
    </row>
    <row r="3" spans="2:7" x14ac:dyDescent="0.25">
      <c r="B3" s="27" t="s">
        <v>27</v>
      </c>
    </row>
    <row r="4" spans="2:7" x14ac:dyDescent="0.25"/>
    <row r="5" spans="2:7" x14ac:dyDescent="0.25"/>
    <row r="6" spans="2:7" x14ac:dyDescent="0.25"/>
    <row r="7" spans="2:7" x14ac:dyDescent="0.25"/>
    <row r="8" spans="2:7" ht="15.75" thickBot="1" x14ac:dyDescent="0.3"/>
    <row r="9" spans="2:7" ht="15.75" thickBot="1" x14ac:dyDescent="0.3">
      <c r="B9" s="73" t="s">
        <v>1</v>
      </c>
      <c r="C9" s="75" t="s">
        <v>2</v>
      </c>
      <c r="D9" s="77" t="s">
        <v>16</v>
      </c>
      <c r="E9" s="78"/>
      <c r="F9" s="79"/>
    </row>
    <row r="10" spans="2:7" ht="30.75" thickBot="1" x14ac:dyDescent="0.3">
      <c r="B10" s="74"/>
      <c r="C10" s="76"/>
      <c r="D10" s="13" t="s">
        <v>19</v>
      </c>
      <c r="E10" s="24" t="s">
        <v>20</v>
      </c>
      <c r="F10" s="14" t="s">
        <v>18</v>
      </c>
    </row>
    <row r="11" spans="2:7" x14ac:dyDescent="0.25">
      <c r="B11" s="8">
        <v>2017</v>
      </c>
      <c r="C11" s="9" t="s">
        <v>8</v>
      </c>
      <c r="D11" s="15">
        <v>38704.112276410036</v>
      </c>
      <c r="E11" s="16">
        <v>14437.020883230018</v>
      </c>
      <c r="F11" s="17">
        <f>+D11+E11</f>
        <v>53141.133159640056</v>
      </c>
      <c r="G11" s="46"/>
    </row>
    <row r="12" spans="2:7" x14ac:dyDescent="0.25">
      <c r="B12" s="8"/>
      <c r="C12" s="9" t="s">
        <v>9</v>
      </c>
      <c r="D12" s="18">
        <v>42834.326452890033</v>
      </c>
      <c r="E12" s="19">
        <v>15886.671734500003</v>
      </c>
      <c r="F12" s="20">
        <f t="shared" ref="F12:F26" si="0">+D12+E12</f>
        <v>58720.99818739004</v>
      </c>
      <c r="G12" s="46"/>
    </row>
    <row r="13" spans="2:7" x14ac:dyDescent="0.25">
      <c r="B13" s="8"/>
      <c r="C13" s="9" t="s">
        <v>10</v>
      </c>
      <c r="D13" s="18">
        <v>47156.567298849994</v>
      </c>
      <c r="E13" s="19">
        <v>16823.907587849997</v>
      </c>
      <c r="F13" s="20">
        <f t="shared" si="0"/>
        <v>63980.474886699987</v>
      </c>
      <c r="G13" s="46"/>
    </row>
    <row r="14" spans="2:7" x14ac:dyDescent="0.25">
      <c r="B14" s="8"/>
      <c r="C14" s="9" t="s">
        <v>11</v>
      </c>
      <c r="D14" s="18">
        <v>47812.93997954997</v>
      </c>
      <c r="E14" s="19">
        <v>17876.519660019989</v>
      </c>
      <c r="F14" s="20">
        <f t="shared" si="0"/>
        <v>65689.459639569963</v>
      </c>
      <c r="G14" s="46"/>
    </row>
    <row r="15" spans="2:7" x14ac:dyDescent="0.25">
      <c r="B15" s="8"/>
      <c r="C15" s="9" t="s">
        <v>12</v>
      </c>
      <c r="D15" s="18">
        <v>49966.854929460038</v>
      </c>
      <c r="E15" s="19">
        <v>18187.37670476003</v>
      </c>
      <c r="F15" s="20">
        <f t="shared" si="0"/>
        <v>68154.231634220065</v>
      </c>
      <c r="G15" s="46"/>
    </row>
    <row r="16" spans="2:7" x14ac:dyDescent="0.25">
      <c r="B16" s="8"/>
      <c r="C16" s="9" t="s">
        <v>13</v>
      </c>
      <c r="D16" s="18">
        <v>51478.662289820029</v>
      </c>
      <c r="E16" s="19">
        <v>19068.763725390007</v>
      </c>
      <c r="F16" s="20">
        <f t="shared" si="0"/>
        <v>70547.426015210032</v>
      </c>
      <c r="G16" s="46"/>
    </row>
    <row r="17" spans="2:7" ht="15.75" thickBot="1" x14ac:dyDescent="0.3">
      <c r="B17" s="10"/>
      <c r="C17" s="11" t="s">
        <v>14</v>
      </c>
      <c r="D17" s="21">
        <v>56355.324856389954</v>
      </c>
      <c r="E17" s="22">
        <v>22709.883337220021</v>
      </c>
      <c r="F17" s="23">
        <f t="shared" si="0"/>
        <v>79065.208193609971</v>
      </c>
      <c r="G17" s="46"/>
    </row>
    <row r="18" spans="2:7" ht="15.6" customHeight="1" x14ac:dyDescent="0.25">
      <c r="B18" s="6">
        <v>2018</v>
      </c>
      <c r="C18" s="7" t="s">
        <v>3</v>
      </c>
      <c r="D18" s="15">
        <v>63005.66199369001</v>
      </c>
      <c r="E18" s="16">
        <v>25915.360324789985</v>
      </c>
      <c r="F18" s="17">
        <f t="shared" si="0"/>
        <v>88921.022318479998</v>
      </c>
      <c r="G18" s="46"/>
    </row>
    <row r="19" spans="2:7" x14ac:dyDescent="0.25">
      <c r="B19" s="8"/>
      <c r="C19" s="9" t="s">
        <v>4</v>
      </c>
      <c r="D19" s="18">
        <v>61020.96779326001</v>
      </c>
      <c r="E19" s="19">
        <v>25516.859825179999</v>
      </c>
      <c r="F19" s="20">
        <f t="shared" si="0"/>
        <v>86537.827618440002</v>
      </c>
      <c r="G19" s="46"/>
    </row>
    <row r="20" spans="2:7" x14ac:dyDescent="0.25">
      <c r="B20" s="8"/>
      <c r="C20" s="9" t="s">
        <v>5</v>
      </c>
      <c r="D20" s="18">
        <v>69481.159832250036</v>
      </c>
      <c r="E20" s="19">
        <v>27522.997805330007</v>
      </c>
      <c r="F20" s="20">
        <f t="shared" si="0"/>
        <v>97004.157637580036</v>
      </c>
      <c r="G20" s="46"/>
    </row>
    <row r="21" spans="2:7" x14ac:dyDescent="0.25">
      <c r="B21" s="8"/>
      <c r="C21" s="9" t="s">
        <v>6</v>
      </c>
      <c r="D21" s="18">
        <v>67534.698450469921</v>
      </c>
      <c r="E21" s="19">
        <v>28283.582073249996</v>
      </c>
      <c r="F21" s="20">
        <f t="shared" si="0"/>
        <v>95818.280523719921</v>
      </c>
      <c r="G21" s="46"/>
    </row>
    <row r="22" spans="2:7" x14ac:dyDescent="0.25">
      <c r="B22" s="8"/>
      <c r="C22" s="9" t="s">
        <v>7</v>
      </c>
      <c r="D22" s="18">
        <v>73838.961886950026</v>
      </c>
      <c r="E22" s="19">
        <v>31295.606132689987</v>
      </c>
      <c r="F22" s="20">
        <f t="shared" si="0"/>
        <v>105134.56801964002</v>
      </c>
      <c r="G22" s="46"/>
    </row>
    <row r="23" spans="2:7" x14ac:dyDescent="0.25">
      <c r="B23" s="8"/>
      <c r="C23" s="9" t="s">
        <v>8</v>
      </c>
      <c r="D23" s="18">
        <v>73491.793360369964</v>
      </c>
      <c r="E23" s="19">
        <v>32179.849869180009</v>
      </c>
      <c r="F23" s="20">
        <f t="shared" si="0"/>
        <v>105671.64322954997</v>
      </c>
      <c r="G23" s="46"/>
    </row>
    <row r="24" spans="2:7" x14ac:dyDescent="0.25">
      <c r="B24" s="8"/>
      <c r="C24" s="9" t="s">
        <v>9</v>
      </c>
      <c r="D24" s="18">
        <v>78894.072142689867</v>
      </c>
      <c r="E24" s="19">
        <v>36739.468510699997</v>
      </c>
      <c r="F24" s="20">
        <f t="shared" si="0"/>
        <v>115633.54065338986</v>
      </c>
      <c r="G24" s="46"/>
    </row>
    <row r="25" spans="2:7" x14ac:dyDescent="0.25">
      <c r="B25" s="8"/>
      <c r="C25" s="9" t="s">
        <v>10</v>
      </c>
      <c r="D25" s="18">
        <v>81793.362206200065</v>
      </c>
      <c r="E25" s="19">
        <v>36311.764336109976</v>
      </c>
      <c r="F25" s="20">
        <f t="shared" si="0"/>
        <v>118105.12654231004</v>
      </c>
      <c r="G25" s="46"/>
    </row>
    <row r="26" spans="2:7" x14ac:dyDescent="0.25">
      <c r="B26" s="8"/>
      <c r="C26" s="9" t="s">
        <v>11</v>
      </c>
      <c r="D26" s="18">
        <v>86082.272165949878</v>
      </c>
      <c r="E26" s="19">
        <v>37339.948436620049</v>
      </c>
      <c r="F26" s="20">
        <f t="shared" si="0"/>
        <v>123422.22060256993</v>
      </c>
      <c r="G26" s="46"/>
    </row>
    <row r="27" spans="2:7" x14ac:dyDescent="0.25">
      <c r="B27" s="8"/>
      <c r="C27" s="9" t="s">
        <v>12</v>
      </c>
      <c r="D27" s="18">
        <v>95858.150816450041</v>
      </c>
      <c r="E27" s="19">
        <v>36605.31081635999</v>
      </c>
      <c r="F27" s="20">
        <f t="shared" ref="F27:F32" si="1">+D27+E27</f>
        <v>132463.46163281004</v>
      </c>
      <c r="G27" s="46"/>
    </row>
    <row r="28" spans="2:7" ht="14.45" customHeight="1" x14ac:dyDescent="0.25">
      <c r="B28" s="8"/>
      <c r="C28" s="9" t="s">
        <v>13</v>
      </c>
      <c r="D28" s="18">
        <v>94510.130485699949</v>
      </c>
      <c r="E28" s="19">
        <v>38117.74958005012</v>
      </c>
      <c r="F28" s="20">
        <f t="shared" si="1"/>
        <v>132627.88006575007</v>
      </c>
      <c r="G28" s="46"/>
    </row>
    <row r="29" spans="2:7" ht="14.45" customHeight="1" thickBot="1" x14ac:dyDescent="0.3">
      <c r="B29" s="10"/>
      <c r="C29" s="11" t="s">
        <v>14</v>
      </c>
      <c r="D29" s="21">
        <v>103325.70513675996</v>
      </c>
      <c r="E29" s="22">
        <v>41854.704125669894</v>
      </c>
      <c r="F29" s="23">
        <f t="shared" si="1"/>
        <v>145180.40926242986</v>
      </c>
      <c r="G29" s="46"/>
    </row>
    <row r="30" spans="2:7" ht="14.45" customHeight="1" x14ac:dyDescent="0.25">
      <c r="B30" s="6">
        <v>2019</v>
      </c>
      <c r="C30" s="7" t="s">
        <v>3</v>
      </c>
      <c r="D30" s="15">
        <v>104522.46700425009</v>
      </c>
      <c r="E30" s="16">
        <v>41583.471500579893</v>
      </c>
      <c r="F30" s="17">
        <f t="shared" si="1"/>
        <v>146105.93850483</v>
      </c>
      <c r="G30" s="46"/>
    </row>
    <row r="31" spans="2:7" ht="14.45" customHeight="1" x14ac:dyDescent="0.25">
      <c r="B31" s="8"/>
      <c r="C31" s="9" t="s">
        <v>4</v>
      </c>
      <c r="D31" s="18">
        <v>108695.79686837993</v>
      </c>
      <c r="E31" s="19">
        <v>45659.958397589995</v>
      </c>
      <c r="F31" s="20">
        <f t="shared" si="1"/>
        <v>154355.75526596993</v>
      </c>
      <c r="G31" s="46"/>
    </row>
    <row r="32" spans="2:7" ht="14.45" customHeight="1" x14ac:dyDescent="0.25">
      <c r="B32" s="8"/>
      <c r="C32" s="9" t="s">
        <v>5</v>
      </c>
      <c r="D32" s="18">
        <v>113608.13519618013</v>
      </c>
      <c r="E32" s="19">
        <v>46316.56239354991</v>
      </c>
      <c r="F32" s="20">
        <f t="shared" si="1"/>
        <v>159924.69758973003</v>
      </c>
      <c r="G32" s="46"/>
    </row>
    <row r="33" spans="2:7" ht="14.45" customHeight="1" x14ac:dyDescent="0.25">
      <c r="B33" s="8"/>
      <c r="C33" s="9" t="s">
        <v>6</v>
      </c>
      <c r="D33" s="18">
        <v>115765.17235339005</v>
      </c>
      <c r="E33" s="19">
        <v>46175.13202794001</v>
      </c>
      <c r="F33" s="20">
        <f t="shared" ref="F33:F44" si="2">+D33+E33</f>
        <v>161940.30438133006</v>
      </c>
      <c r="G33" s="46"/>
    </row>
    <row r="34" spans="2:7" ht="14.45" customHeight="1" x14ac:dyDescent="0.25">
      <c r="B34" s="8"/>
      <c r="C34" s="9" t="s">
        <v>7</v>
      </c>
      <c r="D34" s="18">
        <v>126637.64914808983</v>
      </c>
      <c r="E34" s="19">
        <v>50801.723961079981</v>
      </c>
      <c r="F34" s="20">
        <f t="shared" si="2"/>
        <v>177439.3731091698</v>
      </c>
      <c r="G34" s="46"/>
    </row>
    <row r="35" spans="2:7" ht="14.45" customHeight="1" x14ac:dyDescent="0.25">
      <c r="B35" s="8"/>
      <c r="C35" s="9" t="s">
        <v>8</v>
      </c>
      <c r="D35" s="18">
        <v>126328.43334558976</v>
      </c>
      <c r="E35" s="19">
        <v>50889.790061970067</v>
      </c>
      <c r="F35" s="20">
        <f t="shared" si="2"/>
        <v>177218.22340755982</v>
      </c>
      <c r="G35" s="46"/>
    </row>
    <row r="36" spans="2:7" ht="14.45" customHeight="1" x14ac:dyDescent="0.25">
      <c r="B36" s="8"/>
      <c r="C36" s="9" t="s">
        <v>9</v>
      </c>
      <c r="D36" s="18">
        <v>117693.6333643801</v>
      </c>
      <c r="E36" s="19">
        <v>54342.30481257003</v>
      </c>
      <c r="F36" s="20">
        <f t="shared" si="2"/>
        <v>172035.93817695015</v>
      </c>
      <c r="G36" s="46"/>
    </row>
    <row r="37" spans="2:7" ht="14.45" customHeight="1" x14ac:dyDescent="0.25">
      <c r="B37" s="8"/>
      <c r="C37" s="9" t="s">
        <v>10</v>
      </c>
      <c r="D37" s="18">
        <v>134828.33271371</v>
      </c>
      <c r="E37" s="19">
        <v>58985.845546020137</v>
      </c>
      <c r="F37" s="20">
        <f t="shared" si="2"/>
        <v>193814.17825973014</v>
      </c>
      <c r="G37" s="46"/>
    </row>
    <row r="38" spans="2:7" ht="14.45" customHeight="1" x14ac:dyDescent="0.25">
      <c r="B38" s="8"/>
      <c r="C38" s="9" t="s">
        <v>11</v>
      </c>
      <c r="D38" s="18">
        <v>133288.62068021996</v>
      </c>
      <c r="E38" s="19">
        <v>59210.093518239984</v>
      </c>
      <c r="F38" s="20">
        <f t="shared" si="2"/>
        <v>192498.71419845993</v>
      </c>
      <c r="G38" s="46"/>
    </row>
    <row r="39" spans="2:7" ht="14.45" customHeight="1" x14ac:dyDescent="0.25">
      <c r="B39" s="8"/>
      <c r="C39" s="9" t="s">
        <v>12</v>
      </c>
      <c r="D39" s="18">
        <v>147435.89568052997</v>
      </c>
      <c r="E39" s="19">
        <v>61349.439600850041</v>
      </c>
      <c r="F39" s="20">
        <f t="shared" si="2"/>
        <v>208785.33528138002</v>
      </c>
      <c r="G39" s="46"/>
    </row>
    <row r="40" spans="2:7" ht="14.45" customHeight="1" x14ac:dyDescent="0.25">
      <c r="B40" s="8"/>
      <c r="C40" s="9" t="s">
        <v>13</v>
      </c>
      <c r="D40" s="18">
        <v>140155.68623091999</v>
      </c>
      <c r="E40" s="19">
        <v>47001.787651280079</v>
      </c>
      <c r="F40" s="20">
        <f t="shared" si="2"/>
        <v>187157.47388220008</v>
      </c>
      <c r="G40" s="46"/>
    </row>
    <row r="41" spans="2:7" ht="14.45" customHeight="1" thickBot="1" x14ac:dyDescent="0.3">
      <c r="B41" s="10"/>
      <c r="C41" s="11" t="s">
        <v>14</v>
      </c>
      <c r="D41" s="21">
        <v>138677.47731503972</v>
      </c>
      <c r="E41" s="22">
        <v>57530.391168480011</v>
      </c>
      <c r="F41" s="23">
        <f t="shared" si="2"/>
        <v>196207.86848351973</v>
      </c>
      <c r="G41" s="46"/>
    </row>
    <row r="42" spans="2:7" ht="14.45" customHeight="1" x14ac:dyDescent="0.25">
      <c r="B42" s="6">
        <v>2020</v>
      </c>
      <c r="C42" s="7" t="s">
        <v>3</v>
      </c>
      <c r="D42" s="15">
        <v>146327.23866628006</v>
      </c>
      <c r="E42" s="16">
        <v>59914.136012579933</v>
      </c>
      <c r="F42" s="17">
        <f t="shared" si="2"/>
        <v>206241.37467885998</v>
      </c>
      <c r="G42" s="69"/>
    </row>
    <row r="43" spans="2:7" ht="14.45" customHeight="1" x14ac:dyDescent="0.25">
      <c r="B43" s="8"/>
      <c r="C43" s="9" t="s">
        <v>4</v>
      </c>
      <c r="D43" s="18">
        <v>143911.82668372002</v>
      </c>
      <c r="E43" s="19">
        <v>59618.059150520006</v>
      </c>
      <c r="F43" s="20">
        <f t="shared" si="2"/>
        <v>203529.88583424003</v>
      </c>
      <c r="G43" s="69"/>
    </row>
    <row r="44" spans="2:7" ht="14.45" customHeight="1" x14ac:dyDescent="0.25">
      <c r="B44" s="8"/>
      <c r="C44" s="9" t="s">
        <v>5</v>
      </c>
      <c r="D44" s="18">
        <v>167747.56168476006</v>
      </c>
      <c r="E44" s="19">
        <v>70092.650624799935</v>
      </c>
      <c r="F44" s="20">
        <f t="shared" si="2"/>
        <v>237840.21230955998</v>
      </c>
      <c r="G44" s="69"/>
    </row>
    <row r="45" spans="2:7" ht="14.45" customHeight="1" x14ac:dyDescent="0.25">
      <c r="B45" s="8"/>
      <c r="C45" s="9" t="s">
        <v>6</v>
      </c>
      <c r="D45" s="18">
        <v>172860.66330570015</v>
      </c>
      <c r="E45" s="19">
        <v>72009.656990049858</v>
      </c>
      <c r="F45" s="20">
        <f t="shared" ref="F45:F56" si="3">+D45+E45</f>
        <v>244870.32029574999</v>
      </c>
      <c r="G45" s="69"/>
    </row>
    <row r="46" spans="2:7" ht="14.45" customHeight="1" x14ac:dyDescent="0.25">
      <c r="B46" s="8"/>
      <c r="C46" s="9" t="s">
        <v>7</v>
      </c>
      <c r="D46" s="18">
        <v>170521.33145447983</v>
      </c>
      <c r="E46" s="19">
        <v>72368.866744119892</v>
      </c>
      <c r="F46" s="20">
        <f t="shared" si="3"/>
        <v>242890.19819859974</v>
      </c>
      <c r="G46" s="69"/>
    </row>
    <row r="47" spans="2:7" ht="14.45" customHeight="1" x14ac:dyDescent="0.25">
      <c r="B47" s="8"/>
      <c r="C47" s="9" t="s">
        <v>8</v>
      </c>
      <c r="D47" s="18">
        <v>166416.65652845977</v>
      </c>
      <c r="E47" s="19">
        <v>73875.540304839931</v>
      </c>
      <c r="F47" s="20">
        <f t="shared" si="3"/>
        <v>240292.19683329971</v>
      </c>
      <c r="G47" s="69"/>
    </row>
    <row r="48" spans="2:7" ht="14.45" customHeight="1" x14ac:dyDescent="0.25">
      <c r="B48" s="8"/>
      <c r="C48" s="9" t="s">
        <v>9</v>
      </c>
      <c r="D48" s="18">
        <v>172073.09330953987</v>
      </c>
      <c r="E48" s="19">
        <v>76421.099724679982</v>
      </c>
      <c r="F48" s="20">
        <f t="shared" si="3"/>
        <v>248494.19303421985</v>
      </c>
      <c r="G48" s="69"/>
    </row>
    <row r="49" spans="2:7" ht="14.45" customHeight="1" x14ac:dyDescent="0.25">
      <c r="B49" s="8"/>
      <c r="C49" s="9" t="s">
        <v>10</v>
      </c>
      <c r="D49" s="18">
        <v>174226.00578792975</v>
      </c>
      <c r="E49" s="19">
        <v>77991.51298958993</v>
      </c>
      <c r="F49" s="20">
        <f t="shared" si="3"/>
        <v>252217.5187775197</v>
      </c>
      <c r="G49" s="69"/>
    </row>
    <row r="50" spans="2:7" ht="14.45" customHeight="1" x14ac:dyDescent="0.25">
      <c r="B50" s="8"/>
      <c r="C50" s="9" t="s">
        <v>11</v>
      </c>
      <c r="D50" s="18">
        <v>177176.41225029982</v>
      </c>
      <c r="E50" s="19">
        <v>74013.316309739952</v>
      </c>
      <c r="F50" s="20">
        <f t="shared" si="3"/>
        <v>251189.72856003977</v>
      </c>
      <c r="G50" s="69"/>
    </row>
    <row r="51" spans="2:7" ht="14.45" customHeight="1" x14ac:dyDescent="0.25">
      <c r="B51" s="8"/>
      <c r="C51" s="9" t="s">
        <v>12</v>
      </c>
      <c r="D51" s="18">
        <v>182505.55673920986</v>
      </c>
      <c r="E51" s="19">
        <v>79699.567176920144</v>
      </c>
      <c r="F51" s="20">
        <f t="shared" si="3"/>
        <v>262205.12391612999</v>
      </c>
      <c r="G51" s="69"/>
    </row>
    <row r="52" spans="2:7" ht="14.45" customHeight="1" x14ac:dyDescent="0.25">
      <c r="B52" s="8"/>
      <c r="C52" s="9" t="s">
        <v>13</v>
      </c>
      <c r="D52" s="18">
        <v>183196.81969564976</v>
      </c>
      <c r="E52" s="19">
        <v>79848.322988409855</v>
      </c>
      <c r="F52" s="20">
        <f t="shared" si="3"/>
        <v>263045.14268405963</v>
      </c>
      <c r="G52" s="69"/>
    </row>
    <row r="53" spans="2:7" ht="14.45" customHeight="1" thickBot="1" x14ac:dyDescent="0.3">
      <c r="B53" s="10"/>
      <c r="C53" s="11" t="s">
        <v>14</v>
      </c>
      <c r="D53" s="21">
        <v>191795.4076207699</v>
      </c>
      <c r="E53" s="22">
        <v>83099.305113919996</v>
      </c>
      <c r="F53" s="23">
        <f t="shared" si="3"/>
        <v>274894.71273468988</v>
      </c>
      <c r="G53" s="69"/>
    </row>
    <row r="54" spans="2:7" ht="14.45" customHeight="1" x14ac:dyDescent="0.25">
      <c r="B54" s="6">
        <v>2021</v>
      </c>
      <c r="C54" s="7" t="s">
        <v>3</v>
      </c>
      <c r="D54" s="15">
        <v>196091.36504580989</v>
      </c>
      <c r="E54" s="16">
        <v>83167.8648148301</v>
      </c>
      <c r="F54" s="17">
        <f t="shared" si="3"/>
        <v>279259.22986064001</v>
      </c>
      <c r="G54" s="69"/>
    </row>
    <row r="55" spans="2:7" ht="14.45" customHeight="1" x14ac:dyDescent="0.25">
      <c r="B55" s="8"/>
      <c r="C55" s="9" t="s">
        <v>4</v>
      </c>
      <c r="D55" s="18">
        <v>186235.28273079</v>
      </c>
      <c r="E55" s="19">
        <v>76359.921952329954</v>
      </c>
      <c r="F55" s="20">
        <f t="shared" si="3"/>
        <v>262595.20468311996</v>
      </c>
      <c r="G55" s="69"/>
    </row>
    <row r="56" spans="2:7" ht="14.45" customHeight="1" x14ac:dyDescent="0.25">
      <c r="B56" s="8"/>
      <c r="C56" s="9" t="s">
        <v>5</v>
      </c>
      <c r="D56" s="18">
        <v>206558.61030580991</v>
      </c>
      <c r="E56" s="19">
        <v>94962.847379960091</v>
      </c>
      <c r="F56" s="20">
        <f t="shared" si="3"/>
        <v>301521.45768577</v>
      </c>
      <c r="G56" s="69"/>
    </row>
    <row r="57" spans="2:7" ht="14.45" customHeight="1" x14ac:dyDescent="0.25">
      <c r="B57" s="8"/>
      <c r="C57" s="9" t="s">
        <v>6</v>
      </c>
      <c r="D57" s="18">
        <v>217121.40120749015</v>
      </c>
      <c r="E57" s="19">
        <v>95236.369743910007</v>
      </c>
      <c r="F57" s="20">
        <f t="shared" ref="F57:F62" si="4">+D57+E57</f>
        <v>312357.77095140016</v>
      </c>
      <c r="G57" s="69"/>
    </row>
    <row r="58" spans="2:7" ht="14.45" customHeight="1" x14ac:dyDescent="0.25">
      <c r="B58" s="8"/>
      <c r="C58" s="9" t="s">
        <v>7</v>
      </c>
      <c r="D58" s="18">
        <v>223626.64296187973</v>
      </c>
      <c r="E58" s="19">
        <v>93304.622840670068</v>
      </c>
      <c r="F58" s="20">
        <f t="shared" si="4"/>
        <v>316931.26580254978</v>
      </c>
      <c r="G58" s="69"/>
    </row>
    <row r="59" spans="2:7" ht="14.45" customHeight="1" x14ac:dyDescent="0.25">
      <c r="B59" s="8"/>
      <c r="C59" s="9" t="s">
        <v>8</v>
      </c>
      <c r="D59" s="18">
        <v>222167.82281763002</v>
      </c>
      <c r="E59" s="19">
        <v>93669.258848679994</v>
      </c>
      <c r="F59" s="20">
        <f t="shared" si="4"/>
        <v>315837.08166631003</v>
      </c>
      <c r="G59" s="69"/>
    </row>
    <row r="60" spans="2:7" ht="14.45" customHeight="1" x14ac:dyDescent="0.25">
      <c r="B60" s="8"/>
      <c r="C60" s="9" t="s">
        <v>9</v>
      </c>
      <c r="D60" s="18">
        <v>226863.48381377992</v>
      </c>
      <c r="E60" s="19">
        <v>103899.92585202998</v>
      </c>
      <c r="F60" s="20">
        <f t="shared" si="4"/>
        <v>330763.40966580989</v>
      </c>
      <c r="G60" s="69"/>
    </row>
    <row r="61" spans="2:7" ht="14.45" customHeight="1" x14ac:dyDescent="0.25">
      <c r="B61" s="8"/>
      <c r="C61" s="9" t="s">
        <v>10</v>
      </c>
      <c r="D61" s="18">
        <v>220940.03169364017</v>
      </c>
      <c r="E61" s="19">
        <v>110034.78869564003</v>
      </c>
      <c r="F61" s="20">
        <f t="shared" si="4"/>
        <v>330974.82038928021</v>
      </c>
      <c r="G61" s="69"/>
    </row>
    <row r="62" spans="2:7" ht="14.45" customHeight="1" thickBot="1" x14ac:dyDescent="0.3">
      <c r="B62" s="10"/>
      <c r="C62" s="11" t="s">
        <v>11</v>
      </c>
      <c r="D62" s="21">
        <v>223811.96480670985</v>
      </c>
      <c r="E62" s="22">
        <v>108503.67699929996</v>
      </c>
      <c r="F62" s="23">
        <f t="shared" si="4"/>
        <v>332315.64180600981</v>
      </c>
      <c r="G62" s="69"/>
    </row>
    <row r="63" spans="2:7" ht="15.75" customHeight="1" thickBot="1" x14ac:dyDescent="0.3">
      <c r="B63" s="63" t="s">
        <v>46</v>
      </c>
      <c r="C63" s="64"/>
      <c r="D63" s="65">
        <f>SUM(D51:D62)</f>
        <v>2480914.3894391693</v>
      </c>
      <c r="E63" s="66">
        <f t="shared" ref="E63:F63" si="5">SUM(E51:E62)</f>
        <v>1101786.4724066001</v>
      </c>
      <c r="F63" s="67">
        <f t="shared" si="5"/>
        <v>3582700.8618457685</v>
      </c>
      <c r="G63" s="69"/>
    </row>
    <row r="64" spans="2:7" ht="15.75" thickBot="1" x14ac:dyDescent="0.3">
      <c r="B64" s="28" t="s">
        <v>47</v>
      </c>
      <c r="C64" s="29"/>
      <c r="D64" s="55">
        <f>SUM(D51:D62)/SUM(D39:D50)-1</f>
        <v>0.29380744235370626</v>
      </c>
      <c r="E64" s="56">
        <f t="shared" ref="E64:F64" si="6">SUM(E51:E62)/SUM(E39:E50)-1</f>
        <v>0.37347927332767217</v>
      </c>
      <c r="F64" s="54">
        <f t="shared" si="6"/>
        <v>0.31730682855379233</v>
      </c>
      <c r="G64" s="69"/>
    </row>
    <row r="65" spans="2:6" ht="15.75" thickBot="1" x14ac:dyDescent="0.3">
      <c r="B65" s="28" t="s">
        <v>48</v>
      </c>
      <c r="C65" s="29"/>
      <c r="D65" s="55">
        <f>SUM(D51:D62)/SUM($F$51:$F$62)</f>
        <v>0.69247042527603864</v>
      </c>
      <c r="E65" s="56">
        <f t="shared" ref="E65:F65" si="7">SUM(E51:E62)/SUM($F$51:$F$62)</f>
        <v>0.30752957472396164</v>
      </c>
      <c r="F65" s="54">
        <f t="shared" si="7"/>
        <v>1</v>
      </c>
    </row>
    <row r="66" spans="2:6" x14ac:dyDescent="0.25">
      <c r="D66" s="59"/>
    </row>
    <row r="67" spans="2:6" x14ac:dyDescent="0.25"/>
    <row r="68" spans="2:6" x14ac:dyDescent="0.25"/>
    <row r="69" spans="2:6" x14ac:dyDescent="0.25"/>
    <row r="70" spans="2:6" x14ac:dyDescent="0.25"/>
    <row r="71" spans="2:6" x14ac:dyDescent="0.25"/>
    <row r="72" spans="2:6" x14ac:dyDescent="0.25"/>
    <row r="73" spans="2:6" x14ac:dyDescent="0.25"/>
    <row r="74" spans="2:6" x14ac:dyDescent="0.25"/>
  </sheetData>
  <mergeCells count="3">
    <mergeCell ref="B9:B10"/>
    <mergeCell ref="C9:C10"/>
    <mergeCell ref="D9:F9"/>
  </mergeCells>
  <pageMargins left="0.7" right="0.7" top="0.75" bottom="0.75" header="0.3" footer="0.3"/>
  <ignoredErrors>
    <ignoredError sqref="D63:F65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8" zoomScale="110" zoomScaleNormal="110" workbookViewId="0">
      <pane ySplit="4" topLeftCell="A12" activePane="bottomLeft" state="frozen"/>
      <selection activeCell="A8" sqref="A8"/>
      <selection pane="bottomLeft" activeCell="H55" sqref="H55:H63"/>
    </sheetView>
  </sheetViews>
  <sheetFormatPr baseColWidth="10" defaultColWidth="0" defaultRowHeight="0" customHeight="1" zeroHeight="1" x14ac:dyDescent="0.25"/>
  <cols>
    <col min="1" max="1" width="18.28515625" customWidth="1"/>
    <col min="2" max="2" width="19.28515625" customWidth="1"/>
    <col min="3" max="3" width="11.85546875" customWidth="1"/>
    <col min="4" max="11" width="11.5703125" customWidth="1"/>
    <col min="12" max="15" width="11.5703125" hidden="1" customWidth="1"/>
  </cols>
  <sheetData>
    <row r="1" spans="1:8" ht="15" x14ac:dyDescent="0.25">
      <c r="A1" s="1"/>
      <c r="B1" s="1"/>
      <c r="C1" s="1"/>
      <c r="D1" s="1"/>
      <c r="E1" s="1"/>
      <c r="F1" s="1"/>
      <c r="G1" s="1"/>
    </row>
    <row r="2" spans="1:8" ht="15" x14ac:dyDescent="0.25">
      <c r="A2" s="2"/>
      <c r="B2" s="27" t="s">
        <v>0</v>
      </c>
      <c r="C2" s="2"/>
      <c r="D2" s="3"/>
      <c r="E2" s="2"/>
      <c r="F2" s="2"/>
      <c r="G2" s="2"/>
    </row>
    <row r="3" spans="1:8" ht="15" x14ac:dyDescent="0.25">
      <c r="A3" s="2"/>
      <c r="B3" s="27" t="s">
        <v>28</v>
      </c>
      <c r="C3" s="2"/>
      <c r="D3" s="3"/>
      <c r="E3" s="2"/>
      <c r="F3" s="2"/>
      <c r="G3" s="2"/>
    </row>
    <row r="4" spans="1:8" ht="15" x14ac:dyDescent="0.25">
      <c r="A4" s="2"/>
      <c r="B4" s="4"/>
      <c r="C4" s="2"/>
      <c r="D4" s="3"/>
      <c r="E4" s="2"/>
      <c r="F4" s="2"/>
      <c r="G4" s="2"/>
    </row>
    <row r="5" spans="1:8" ht="15" x14ac:dyDescent="0.25">
      <c r="A5" s="1"/>
      <c r="B5" s="5"/>
      <c r="C5" s="1"/>
      <c r="D5" s="1"/>
      <c r="E5" s="1"/>
      <c r="F5" s="1"/>
      <c r="G5" s="1"/>
    </row>
    <row r="6" spans="1:8" ht="15" x14ac:dyDescent="0.25"/>
    <row r="7" spans="1:8" ht="15" x14ac:dyDescent="0.25"/>
    <row r="8" spans="1:8" ht="15.75" thickBot="1" x14ac:dyDescent="0.3"/>
    <row r="9" spans="1:8" ht="15.75" thickBot="1" x14ac:dyDescent="0.3">
      <c r="B9" s="73" t="s">
        <v>1</v>
      </c>
      <c r="C9" s="75" t="s">
        <v>2</v>
      </c>
      <c r="D9" s="77" t="s">
        <v>16</v>
      </c>
      <c r="E9" s="78"/>
      <c r="F9" s="78"/>
      <c r="G9" s="79"/>
    </row>
    <row r="10" spans="1:8" ht="15.75" thickBot="1" x14ac:dyDescent="0.3">
      <c r="B10" s="80"/>
      <c r="C10" s="81"/>
      <c r="D10" s="12" t="s">
        <v>21</v>
      </c>
      <c r="E10" s="26" t="s">
        <v>23</v>
      </c>
      <c r="F10" s="26" t="s">
        <v>24</v>
      </c>
      <c r="G10" s="82" t="s">
        <v>18</v>
      </c>
    </row>
    <row r="11" spans="1:8" ht="15.75" thickBot="1" x14ac:dyDescent="0.3">
      <c r="B11" s="74"/>
      <c r="C11" s="76"/>
      <c r="D11" s="13" t="s">
        <v>22</v>
      </c>
      <c r="E11" s="24" t="s">
        <v>22</v>
      </c>
      <c r="F11" s="25" t="s">
        <v>25</v>
      </c>
      <c r="G11" s="83"/>
    </row>
    <row r="12" spans="1:8" ht="15" x14ac:dyDescent="0.25">
      <c r="B12" s="8">
        <v>2017</v>
      </c>
      <c r="C12" s="9" t="s">
        <v>8</v>
      </c>
      <c r="D12" s="15">
        <v>41460.707899290013</v>
      </c>
      <c r="E12" s="16">
        <v>4606.7921423399976</v>
      </c>
      <c r="F12" s="16">
        <v>7073.633118010006</v>
      </c>
      <c r="G12" s="17">
        <f>SUM(D12:F12)</f>
        <v>53141.133159640012</v>
      </c>
      <c r="H12" s="46"/>
    </row>
    <row r="13" spans="1:8" ht="15" x14ac:dyDescent="0.25">
      <c r="B13" s="8"/>
      <c r="C13" s="9" t="s">
        <v>9</v>
      </c>
      <c r="D13" s="18">
        <v>46538.127038899976</v>
      </c>
      <c r="E13" s="19">
        <v>5146.0794833399968</v>
      </c>
      <c r="F13" s="19">
        <v>7036.7916651499936</v>
      </c>
      <c r="G13" s="20">
        <f t="shared" ref="G13:G27" si="0">SUM(D13:F13)</f>
        <v>58720.998187389967</v>
      </c>
      <c r="H13" s="46"/>
    </row>
    <row r="14" spans="1:8" ht="15" x14ac:dyDescent="0.25">
      <c r="B14" s="8"/>
      <c r="C14" s="9" t="s">
        <v>10</v>
      </c>
      <c r="D14" s="18">
        <v>50555.684470789995</v>
      </c>
      <c r="E14" s="19">
        <v>5339.7438781200008</v>
      </c>
      <c r="F14" s="19">
        <v>8085.0465377900018</v>
      </c>
      <c r="G14" s="20">
        <f t="shared" si="0"/>
        <v>63980.474886700002</v>
      </c>
      <c r="H14" s="46"/>
    </row>
    <row r="15" spans="1:8" ht="15" x14ac:dyDescent="0.25">
      <c r="B15" s="8"/>
      <c r="C15" s="9" t="s">
        <v>11</v>
      </c>
      <c r="D15" s="18">
        <v>51061.196963429989</v>
      </c>
      <c r="E15" s="19">
        <v>5517.523726489997</v>
      </c>
      <c r="F15" s="19">
        <v>9110.7389496499927</v>
      </c>
      <c r="G15" s="20">
        <f t="shared" si="0"/>
        <v>65689.459639569977</v>
      </c>
      <c r="H15" s="46"/>
    </row>
    <row r="16" spans="1:8" ht="15" x14ac:dyDescent="0.25">
      <c r="B16" s="8"/>
      <c r="C16" s="9" t="s">
        <v>12</v>
      </c>
      <c r="D16" s="18">
        <v>54057.217606690014</v>
      </c>
      <c r="E16" s="19">
        <v>5591.9015421499989</v>
      </c>
      <c r="F16" s="19">
        <v>8505.1124853800029</v>
      </c>
      <c r="G16" s="20">
        <f t="shared" si="0"/>
        <v>68154.231634220021</v>
      </c>
      <c r="H16" s="46"/>
    </row>
    <row r="17" spans="2:8" ht="15" x14ac:dyDescent="0.25">
      <c r="B17" s="8"/>
      <c r="C17" s="9" t="s">
        <v>13</v>
      </c>
      <c r="D17" s="18">
        <v>55975.456340790042</v>
      </c>
      <c r="E17" s="19">
        <v>5804.5273867899969</v>
      </c>
      <c r="F17" s="19">
        <v>8767.4422876299996</v>
      </c>
      <c r="G17" s="20">
        <f t="shared" si="0"/>
        <v>70547.426015210032</v>
      </c>
      <c r="H17" s="46"/>
    </row>
    <row r="18" spans="2:8" ht="15.75" thickBot="1" x14ac:dyDescent="0.3">
      <c r="B18" s="10"/>
      <c r="C18" s="11" t="s">
        <v>14</v>
      </c>
      <c r="D18" s="21">
        <v>62584.523502630007</v>
      </c>
      <c r="E18" s="22">
        <v>6603.8353178099987</v>
      </c>
      <c r="F18" s="22">
        <v>9876.8493731700037</v>
      </c>
      <c r="G18" s="23">
        <f t="shared" si="0"/>
        <v>79065.20819361</v>
      </c>
      <c r="H18" s="46"/>
    </row>
    <row r="19" spans="2:8" ht="15" x14ac:dyDescent="0.25">
      <c r="B19" s="6">
        <v>2018</v>
      </c>
      <c r="C19" s="7" t="s">
        <v>3</v>
      </c>
      <c r="D19" s="15">
        <v>70170.380728960052</v>
      </c>
      <c r="E19" s="16">
        <v>7169.8771107700031</v>
      </c>
      <c r="F19" s="16">
        <v>11580.764478749996</v>
      </c>
      <c r="G19" s="17">
        <f t="shared" si="0"/>
        <v>88921.022318480042</v>
      </c>
      <c r="H19" s="46"/>
    </row>
    <row r="20" spans="2:8" ht="15" x14ac:dyDescent="0.25">
      <c r="B20" s="8"/>
      <c r="C20" s="9" t="s">
        <v>4</v>
      </c>
      <c r="D20" s="18">
        <v>68398.61109092999</v>
      </c>
      <c r="E20" s="19">
        <v>7097.4128419899907</v>
      </c>
      <c r="F20" s="19">
        <v>11041.803685520004</v>
      </c>
      <c r="G20" s="20">
        <f t="shared" si="0"/>
        <v>86537.827618439987</v>
      </c>
      <c r="H20" s="46"/>
    </row>
    <row r="21" spans="2:8" ht="15" x14ac:dyDescent="0.25">
      <c r="B21" s="8"/>
      <c r="C21" s="9" t="s">
        <v>5</v>
      </c>
      <c r="D21" s="18">
        <v>77955.301591159994</v>
      </c>
      <c r="E21" s="19">
        <v>7610.7790902899951</v>
      </c>
      <c r="F21" s="19">
        <v>11438.076956129999</v>
      </c>
      <c r="G21" s="20">
        <f t="shared" si="0"/>
        <v>97004.157637579992</v>
      </c>
      <c r="H21" s="46"/>
    </row>
    <row r="22" spans="2:8" ht="15" x14ac:dyDescent="0.25">
      <c r="B22" s="8"/>
      <c r="C22" s="9" t="s">
        <v>6</v>
      </c>
      <c r="D22" s="18">
        <v>76753.885727850036</v>
      </c>
      <c r="E22" s="19">
        <v>7886.6554197200057</v>
      </c>
      <c r="F22" s="19">
        <v>11177.739376150013</v>
      </c>
      <c r="G22" s="20">
        <f t="shared" si="0"/>
        <v>95818.280523720052</v>
      </c>
      <c r="H22" s="46"/>
    </row>
    <row r="23" spans="2:8" ht="15" x14ac:dyDescent="0.25">
      <c r="B23" s="8"/>
      <c r="C23" s="9" t="s">
        <v>7</v>
      </c>
      <c r="D23" s="18">
        <v>84485.29113099011</v>
      </c>
      <c r="E23" s="19">
        <v>8778.5071610199957</v>
      </c>
      <c r="F23" s="19">
        <v>11870.769727630015</v>
      </c>
      <c r="G23" s="20">
        <f t="shared" si="0"/>
        <v>105134.56801964012</v>
      </c>
      <c r="H23" s="46"/>
    </row>
    <row r="24" spans="2:8" ht="15" x14ac:dyDescent="0.25">
      <c r="B24" s="8"/>
      <c r="C24" s="9" t="s">
        <v>8</v>
      </c>
      <c r="D24" s="18">
        <v>83638.931598499854</v>
      </c>
      <c r="E24" s="19">
        <v>9151.0661107000033</v>
      </c>
      <c r="F24" s="19">
        <v>12881.645520350006</v>
      </c>
      <c r="G24" s="20">
        <f t="shared" si="0"/>
        <v>105671.64322954987</v>
      </c>
      <c r="H24" s="46"/>
    </row>
    <row r="25" spans="2:8" ht="15" x14ac:dyDescent="0.25">
      <c r="B25" s="8"/>
      <c r="C25" s="9" t="s">
        <v>9</v>
      </c>
      <c r="D25" s="18">
        <v>89546.732538779906</v>
      </c>
      <c r="E25" s="19">
        <v>9626.113203689998</v>
      </c>
      <c r="F25" s="19">
        <v>16460.694910919996</v>
      </c>
      <c r="G25" s="20">
        <f t="shared" si="0"/>
        <v>115633.54065338989</v>
      </c>
      <c r="H25" s="46"/>
    </row>
    <row r="26" spans="2:8" ht="15" x14ac:dyDescent="0.25">
      <c r="B26" s="8"/>
      <c r="C26" s="9" t="s">
        <v>10</v>
      </c>
      <c r="D26" s="18">
        <v>95340.126278519951</v>
      </c>
      <c r="E26" s="19">
        <v>10009.178130779996</v>
      </c>
      <c r="F26" s="19">
        <v>12755.82213301</v>
      </c>
      <c r="G26" s="20">
        <f t="shared" si="0"/>
        <v>118105.12654230995</v>
      </c>
      <c r="H26" s="46"/>
    </row>
    <row r="27" spans="2:8" ht="15" x14ac:dyDescent="0.25">
      <c r="B27" s="8"/>
      <c r="C27" s="9" t="s">
        <v>11</v>
      </c>
      <c r="D27" s="18">
        <v>99906.370412719931</v>
      </c>
      <c r="E27" s="19">
        <v>10410.515190269998</v>
      </c>
      <c r="F27" s="19">
        <v>13105.334999580005</v>
      </c>
      <c r="G27" s="20">
        <f t="shared" si="0"/>
        <v>123422.22060256994</v>
      </c>
      <c r="H27" s="46"/>
    </row>
    <row r="28" spans="2:8" ht="15" x14ac:dyDescent="0.25">
      <c r="B28" s="8"/>
      <c r="C28" s="9" t="s">
        <v>12</v>
      </c>
      <c r="D28" s="18">
        <v>107484.26879610999</v>
      </c>
      <c r="E28" s="19">
        <v>11204.626946029995</v>
      </c>
      <c r="F28" s="19">
        <v>13774.565890670003</v>
      </c>
      <c r="G28" s="20">
        <f t="shared" ref="G28:G33" si="1">SUM(D28:F28)</f>
        <v>132463.46163280998</v>
      </c>
      <c r="H28" s="46"/>
    </row>
    <row r="29" spans="2:8" ht="15" x14ac:dyDescent="0.25">
      <c r="B29" s="8"/>
      <c r="C29" s="9" t="s">
        <v>13</v>
      </c>
      <c r="D29" s="18">
        <v>107564.69395489995</v>
      </c>
      <c r="E29" s="19">
        <v>11430.801408469999</v>
      </c>
      <c r="F29" s="19">
        <v>13632.384702380019</v>
      </c>
      <c r="G29" s="20">
        <f t="shared" si="1"/>
        <v>132627.88006574998</v>
      </c>
      <c r="H29" s="46"/>
    </row>
    <row r="30" spans="2:8" ht="15.75" thickBot="1" x14ac:dyDescent="0.3">
      <c r="B30" s="10"/>
      <c r="C30" s="11" t="s">
        <v>14</v>
      </c>
      <c r="D30" s="21">
        <v>118635.6150197501</v>
      </c>
      <c r="E30" s="22">
        <v>11902.413869790003</v>
      </c>
      <c r="F30" s="22">
        <v>14642.38037289</v>
      </c>
      <c r="G30" s="23">
        <f t="shared" si="1"/>
        <v>145180.4092624301</v>
      </c>
      <c r="H30" s="46"/>
    </row>
    <row r="31" spans="2:8" ht="15" x14ac:dyDescent="0.25">
      <c r="B31" s="6">
        <v>2019</v>
      </c>
      <c r="C31" s="7" t="s">
        <v>3</v>
      </c>
      <c r="D31" s="15">
        <v>119076.25852581012</v>
      </c>
      <c r="E31" s="16">
        <v>12507.732932190002</v>
      </c>
      <c r="F31" s="16">
        <v>14521.947046830001</v>
      </c>
      <c r="G31" s="17">
        <f t="shared" si="1"/>
        <v>146105.93850483012</v>
      </c>
      <c r="H31" s="46"/>
    </row>
    <row r="32" spans="2:8" ht="15" x14ac:dyDescent="0.25">
      <c r="B32" s="8"/>
      <c r="C32" s="9" t="s">
        <v>4</v>
      </c>
      <c r="D32" s="18">
        <v>122610.10821324003</v>
      </c>
      <c r="E32" s="19">
        <v>12841.67503974998</v>
      </c>
      <c r="F32" s="19">
        <v>18903.972012979972</v>
      </c>
      <c r="G32" s="20">
        <f t="shared" si="1"/>
        <v>154355.75526596999</v>
      </c>
      <c r="H32" s="46"/>
    </row>
    <row r="33" spans="2:8" ht="15" x14ac:dyDescent="0.25">
      <c r="B33" s="8"/>
      <c r="C33" s="9" t="s">
        <v>5</v>
      </c>
      <c r="D33" s="18">
        <v>129075.65873599003</v>
      </c>
      <c r="E33" s="19">
        <v>13720.023315940007</v>
      </c>
      <c r="F33" s="19">
        <v>17129.01553780002</v>
      </c>
      <c r="G33" s="20">
        <f t="shared" si="1"/>
        <v>159924.69758973003</v>
      </c>
      <c r="H33" s="46"/>
    </row>
    <row r="34" spans="2:8" ht="15" x14ac:dyDescent="0.25">
      <c r="B34" s="8"/>
      <c r="C34" s="9" t="s">
        <v>6</v>
      </c>
      <c r="D34" s="18">
        <v>131613.35986721003</v>
      </c>
      <c r="E34" s="19">
        <v>13661.080387369984</v>
      </c>
      <c r="F34" s="19">
        <v>16665.864126749999</v>
      </c>
      <c r="G34" s="20">
        <f t="shared" ref="G34:G45" si="2">SUM(D34:F34)</f>
        <v>161940.30438133003</v>
      </c>
      <c r="H34" s="46"/>
    </row>
    <row r="35" spans="2:8" ht="15" x14ac:dyDescent="0.25">
      <c r="B35" s="8"/>
      <c r="C35" s="9" t="s">
        <v>7</v>
      </c>
      <c r="D35" s="18">
        <v>144212.65740401976</v>
      </c>
      <c r="E35" s="19">
        <v>15189.392766870027</v>
      </c>
      <c r="F35" s="19">
        <v>18037.322938280002</v>
      </c>
      <c r="G35" s="20">
        <f t="shared" si="2"/>
        <v>177439.3731091698</v>
      </c>
      <c r="H35" s="46"/>
    </row>
    <row r="36" spans="2:8" ht="15" x14ac:dyDescent="0.25">
      <c r="B36" s="8"/>
      <c r="C36" s="9" t="s">
        <v>8</v>
      </c>
      <c r="D36" s="18">
        <v>143798.10565482988</v>
      </c>
      <c r="E36" s="19">
        <v>15148.670937779996</v>
      </c>
      <c r="F36" s="19">
        <v>18271.446814949988</v>
      </c>
      <c r="G36" s="20">
        <f t="shared" si="2"/>
        <v>177218.22340755985</v>
      </c>
      <c r="H36" s="46"/>
    </row>
    <row r="37" spans="2:8" ht="15" x14ac:dyDescent="0.25">
      <c r="B37" s="8"/>
      <c r="C37" s="9" t="s">
        <v>9</v>
      </c>
      <c r="D37" s="18">
        <v>132069.2005941401</v>
      </c>
      <c r="E37" s="19">
        <v>16963.837526689986</v>
      </c>
      <c r="F37" s="19">
        <v>23002.900056119975</v>
      </c>
      <c r="G37" s="20">
        <f t="shared" si="2"/>
        <v>172035.93817695006</v>
      </c>
      <c r="H37" s="46"/>
    </row>
    <row r="38" spans="2:8" ht="15" x14ac:dyDescent="0.25">
      <c r="B38" s="8"/>
      <c r="C38" s="9" t="s">
        <v>10</v>
      </c>
      <c r="D38" s="18">
        <v>154781.17584164004</v>
      </c>
      <c r="E38" s="19">
        <v>17104.723483219997</v>
      </c>
      <c r="F38" s="19">
        <v>21928.278934870017</v>
      </c>
      <c r="G38" s="20">
        <f t="shared" si="2"/>
        <v>193814.17825973005</v>
      </c>
      <c r="H38" s="46"/>
    </row>
    <row r="39" spans="2:8" ht="15" x14ac:dyDescent="0.25">
      <c r="B39" s="8"/>
      <c r="C39" s="9" t="s">
        <v>11</v>
      </c>
      <c r="D39" s="18">
        <v>151775.90852330014</v>
      </c>
      <c r="E39" s="19">
        <v>17414.077027740004</v>
      </c>
      <c r="F39" s="19">
        <v>23308.728647419983</v>
      </c>
      <c r="G39" s="20">
        <f t="shared" si="2"/>
        <v>192498.71419846013</v>
      </c>
      <c r="H39" s="46"/>
    </row>
    <row r="40" spans="2:8" ht="15" x14ac:dyDescent="0.25">
      <c r="B40" s="8"/>
      <c r="C40" s="9" t="s">
        <v>12</v>
      </c>
      <c r="D40" s="18">
        <v>163076.81280537002</v>
      </c>
      <c r="E40" s="19">
        <v>18951.988046389983</v>
      </c>
      <c r="F40" s="19">
        <v>26756.53442961998</v>
      </c>
      <c r="G40" s="20">
        <f t="shared" si="2"/>
        <v>208785.33528137999</v>
      </c>
      <c r="H40" s="46"/>
    </row>
    <row r="41" spans="2:8" ht="15" x14ac:dyDescent="0.25">
      <c r="B41" s="8"/>
      <c r="C41" s="9" t="s">
        <v>13</v>
      </c>
      <c r="D41" s="18">
        <v>145249.68145154993</v>
      </c>
      <c r="E41" s="19">
        <v>17127.115820110012</v>
      </c>
      <c r="F41" s="19">
        <v>24780.676610539991</v>
      </c>
      <c r="G41" s="20">
        <f t="shared" si="2"/>
        <v>187157.47388219993</v>
      </c>
      <c r="H41" s="46"/>
    </row>
    <row r="42" spans="2:8" ht="15.75" thickBot="1" x14ac:dyDescent="0.3">
      <c r="B42" s="10"/>
      <c r="C42" s="11" t="s">
        <v>14</v>
      </c>
      <c r="D42" s="21">
        <v>150266.7208834099</v>
      </c>
      <c r="E42" s="22">
        <v>18272.857114739996</v>
      </c>
      <c r="F42" s="22">
        <v>27668.290485369995</v>
      </c>
      <c r="G42" s="23">
        <f t="shared" si="2"/>
        <v>196207.86848351991</v>
      </c>
      <c r="H42" s="46"/>
    </row>
    <row r="43" spans="2:8" ht="15" x14ac:dyDescent="0.25">
      <c r="B43" s="6">
        <v>2020</v>
      </c>
      <c r="C43" s="7" t="s">
        <v>3</v>
      </c>
      <c r="D43" s="15">
        <v>158743.9431797298</v>
      </c>
      <c r="E43" s="16">
        <v>19411.24527082999</v>
      </c>
      <c r="F43" s="16">
        <v>28086.186228300048</v>
      </c>
      <c r="G43" s="17">
        <f t="shared" si="2"/>
        <v>206241.37467885984</v>
      </c>
      <c r="H43" s="69"/>
    </row>
    <row r="44" spans="2:8" ht="15" x14ac:dyDescent="0.25">
      <c r="B44" s="8"/>
      <c r="C44" s="9" t="s">
        <v>4</v>
      </c>
      <c r="D44" s="18">
        <v>151884.63692533984</v>
      </c>
      <c r="E44" s="19">
        <v>19323.264557920014</v>
      </c>
      <c r="F44" s="19">
        <v>32321.984350979979</v>
      </c>
      <c r="G44" s="20">
        <f t="shared" si="2"/>
        <v>203529.88583423983</v>
      </c>
      <c r="H44" s="69"/>
    </row>
    <row r="45" spans="2:8" ht="15" x14ac:dyDescent="0.25">
      <c r="B45" s="8"/>
      <c r="C45" s="9" t="s">
        <v>5</v>
      </c>
      <c r="D45" s="18">
        <v>175508.60606050014</v>
      </c>
      <c r="E45" s="19">
        <v>22520.669090160023</v>
      </c>
      <c r="F45" s="19">
        <v>39810.937158900007</v>
      </c>
      <c r="G45" s="20">
        <f t="shared" si="2"/>
        <v>237840.21230956016</v>
      </c>
      <c r="H45" s="69"/>
    </row>
    <row r="46" spans="2:8" ht="15" x14ac:dyDescent="0.25">
      <c r="B46" s="8"/>
      <c r="C46" s="9" t="s">
        <v>6</v>
      </c>
      <c r="D46" s="18">
        <v>171955.78734799026</v>
      </c>
      <c r="E46" s="19">
        <v>24114.01016605</v>
      </c>
      <c r="F46" s="19">
        <v>48800.522781710009</v>
      </c>
      <c r="G46" s="20">
        <f t="shared" ref="G46:G57" si="3">SUM(D46:F46)</f>
        <v>244870.32029575028</v>
      </c>
      <c r="H46" s="69"/>
    </row>
    <row r="47" spans="2:8" ht="15" x14ac:dyDescent="0.25">
      <c r="B47" s="8"/>
      <c r="C47" s="9" t="s">
        <v>7</v>
      </c>
      <c r="D47" s="18">
        <v>168979.39779145987</v>
      </c>
      <c r="E47" s="19">
        <v>24916.823556939995</v>
      </c>
      <c r="F47" s="19">
        <v>48993.976850200088</v>
      </c>
      <c r="G47" s="20">
        <f t="shared" si="3"/>
        <v>242890.19819859994</v>
      </c>
      <c r="H47" s="69"/>
    </row>
    <row r="48" spans="2:8" ht="15" x14ac:dyDescent="0.25">
      <c r="B48" s="8"/>
      <c r="C48" s="9" t="s">
        <v>8</v>
      </c>
      <c r="D48" s="18">
        <v>165287.23277489023</v>
      </c>
      <c r="E48" s="19">
        <v>25588.781748859998</v>
      </c>
      <c r="F48" s="19">
        <v>49416.182309549986</v>
      </c>
      <c r="G48" s="20">
        <f t="shared" si="3"/>
        <v>240292.19683330023</v>
      </c>
      <c r="H48" s="69"/>
    </row>
    <row r="49" spans="2:8" ht="15" x14ac:dyDescent="0.25">
      <c r="B49" s="8"/>
      <c r="C49" s="9" t="s">
        <v>9</v>
      </c>
      <c r="D49" s="18">
        <v>169794.45816371005</v>
      </c>
      <c r="E49" s="19">
        <v>26425.56102456</v>
      </c>
      <c r="F49" s="19">
        <v>52274.173845949947</v>
      </c>
      <c r="G49" s="20">
        <f t="shared" si="3"/>
        <v>248494.19303422002</v>
      </c>
      <c r="H49" s="69"/>
    </row>
    <row r="50" spans="2:8" ht="15" x14ac:dyDescent="0.25">
      <c r="B50" s="8"/>
      <c r="C50" s="9" t="s">
        <v>10</v>
      </c>
      <c r="D50" s="18">
        <v>175339.46757382981</v>
      </c>
      <c r="E50" s="19">
        <v>25952.585635299998</v>
      </c>
      <c r="F50" s="19">
        <v>50925.465568390056</v>
      </c>
      <c r="G50" s="20">
        <f t="shared" si="3"/>
        <v>252217.51877751987</v>
      </c>
      <c r="H50" s="69"/>
    </row>
    <row r="51" spans="2:8" ht="15" x14ac:dyDescent="0.25">
      <c r="B51" s="8"/>
      <c r="C51" s="9" t="s">
        <v>11</v>
      </c>
      <c r="D51" s="18">
        <v>170294.77423129999</v>
      </c>
      <c r="E51" s="19">
        <v>26726.826027969968</v>
      </c>
      <c r="F51" s="19">
        <v>54168.12830076996</v>
      </c>
      <c r="G51" s="20">
        <f t="shared" si="3"/>
        <v>251189.72856003992</v>
      </c>
      <c r="H51" s="69"/>
    </row>
    <row r="52" spans="2:8" ht="15" x14ac:dyDescent="0.25">
      <c r="B52" s="8"/>
      <c r="C52" s="9" t="s">
        <v>12</v>
      </c>
      <c r="D52" s="18">
        <v>184599.30089851964</v>
      </c>
      <c r="E52" s="19">
        <v>27450.255150000037</v>
      </c>
      <c r="F52" s="19">
        <v>50155.56786761</v>
      </c>
      <c r="G52" s="20">
        <f t="shared" si="3"/>
        <v>262205.1239161297</v>
      </c>
      <c r="H52" s="69"/>
    </row>
    <row r="53" spans="2:8" ht="15" x14ac:dyDescent="0.25">
      <c r="B53" s="8"/>
      <c r="C53" s="9" t="s">
        <v>13</v>
      </c>
      <c r="D53" s="18">
        <v>177558.65565379991</v>
      </c>
      <c r="E53" s="19">
        <v>28693.088898629998</v>
      </c>
      <c r="F53" s="19">
        <v>56793.398131630027</v>
      </c>
      <c r="G53" s="20">
        <f t="shared" si="3"/>
        <v>263045.14268405992</v>
      </c>
      <c r="H53" s="69"/>
    </row>
    <row r="54" spans="2:8" ht="15.75" thickBot="1" x14ac:dyDescent="0.3">
      <c r="B54" s="10"/>
      <c r="C54" s="11" t="s">
        <v>14</v>
      </c>
      <c r="D54" s="21">
        <v>181780.06483542992</v>
      </c>
      <c r="E54" s="22">
        <v>29292.400753479993</v>
      </c>
      <c r="F54" s="22">
        <v>63822.247145780013</v>
      </c>
      <c r="G54" s="23">
        <f t="shared" si="3"/>
        <v>274894.71273468994</v>
      </c>
      <c r="H54" s="69"/>
    </row>
    <row r="55" spans="2:8" ht="15" x14ac:dyDescent="0.25">
      <c r="B55" s="6">
        <v>2021</v>
      </c>
      <c r="C55" s="7" t="s">
        <v>3</v>
      </c>
      <c r="D55" s="15">
        <v>218045.49127759019</v>
      </c>
      <c r="E55" s="16">
        <v>28886.061935680013</v>
      </c>
      <c r="F55" s="16">
        <v>32327.676728450009</v>
      </c>
      <c r="G55" s="17">
        <f t="shared" si="3"/>
        <v>279259.2299417202</v>
      </c>
      <c r="H55" s="69"/>
    </row>
    <row r="56" spans="2:8" ht="15" x14ac:dyDescent="0.25">
      <c r="B56" s="8"/>
      <c r="C56" s="9" t="s">
        <v>4</v>
      </c>
      <c r="D56" s="18">
        <v>205714.44437427979</v>
      </c>
      <c r="E56" s="19">
        <v>27100.527007260018</v>
      </c>
      <c r="F56" s="19">
        <v>29780.232763089964</v>
      </c>
      <c r="G56" s="20">
        <f t="shared" si="3"/>
        <v>262595.20414462977</v>
      </c>
      <c r="H56" s="69"/>
    </row>
    <row r="57" spans="2:8" ht="15" x14ac:dyDescent="0.25">
      <c r="B57" s="8"/>
      <c r="C57" s="9" t="s">
        <v>5</v>
      </c>
      <c r="D57" s="18">
        <v>237497.38424790988</v>
      </c>
      <c r="E57" s="19">
        <v>30219.066957080035</v>
      </c>
      <c r="F57" s="19">
        <v>33805.006480780052</v>
      </c>
      <c r="G57" s="20">
        <f t="shared" si="3"/>
        <v>301521.45768577</v>
      </c>
      <c r="H57" s="69"/>
    </row>
    <row r="58" spans="2:8" ht="15" x14ac:dyDescent="0.25">
      <c r="B58" s="8"/>
      <c r="C58" s="9" t="s">
        <v>6</v>
      </c>
      <c r="D58" s="18">
        <v>246213.78399758021</v>
      </c>
      <c r="E58" s="19">
        <v>31880.490639380023</v>
      </c>
      <c r="F58" s="19">
        <v>34263.496314439995</v>
      </c>
      <c r="G58" s="20">
        <f t="shared" ref="G58:G63" si="4">SUM(D58:F58)</f>
        <v>312357.77095140022</v>
      </c>
      <c r="H58" s="69"/>
    </row>
    <row r="59" spans="2:8" ht="15" x14ac:dyDescent="0.25">
      <c r="B59" s="8"/>
      <c r="C59" s="9" t="s">
        <v>7</v>
      </c>
      <c r="D59" s="18">
        <v>252311.04900878007</v>
      </c>
      <c r="E59" s="19">
        <v>32456.360134690018</v>
      </c>
      <c r="F59" s="19">
        <v>32163.856659080004</v>
      </c>
      <c r="G59" s="20">
        <f t="shared" si="4"/>
        <v>316931.26580255013</v>
      </c>
      <c r="H59" s="69"/>
    </row>
    <row r="60" spans="2:8" ht="15" x14ac:dyDescent="0.25">
      <c r="B60" s="8"/>
      <c r="C60" s="9" t="s">
        <v>8</v>
      </c>
      <c r="D60" s="18">
        <v>253155.62736977998</v>
      </c>
      <c r="E60" s="19">
        <v>32426.470765189999</v>
      </c>
      <c r="F60" s="19">
        <v>30254.983531340004</v>
      </c>
      <c r="G60" s="20">
        <f t="shared" si="4"/>
        <v>315837.08166631003</v>
      </c>
      <c r="H60" s="69"/>
    </row>
    <row r="61" spans="2:8" ht="15" x14ac:dyDescent="0.25">
      <c r="B61" s="8"/>
      <c r="C61" s="9" t="s">
        <v>9</v>
      </c>
      <c r="D61" s="18">
        <v>266770.3229231796</v>
      </c>
      <c r="E61" s="19">
        <v>33835.376465980014</v>
      </c>
      <c r="F61" s="19">
        <v>30157.710276649974</v>
      </c>
      <c r="G61" s="20">
        <f t="shared" si="4"/>
        <v>330763.4096658096</v>
      </c>
      <c r="H61" s="69"/>
    </row>
    <row r="62" spans="2:8" ht="15" x14ac:dyDescent="0.25">
      <c r="B62" s="8"/>
      <c r="C62" s="9" t="s">
        <v>10</v>
      </c>
      <c r="D62" s="18">
        <v>270048.61688325007</v>
      </c>
      <c r="E62" s="19">
        <v>34163.599691770003</v>
      </c>
      <c r="F62" s="19">
        <v>26762.603814260008</v>
      </c>
      <c r="G62" s="20">
        <f t="shared" si="4"/>
        <v>330974.82038928004</v>
      </c>
      <c r="H62" s="69"/>
    </row>
    <row r="63" spans="2:8" ht="15.75" thickBot="1" x14ac:dyDescent="0.3">
      <c r="B63" s="10"/>
      <c r="C63" s="11" t="s">
        <v>11</v>
      </c>
      <c r="D63" s="21">
        <v>269604.58440850984</v>
      </c>
      <c r="E63" s="22">
        <v>33605.705820280033</v>
      </c>
      <c r="F63" s="22">
        <v>29105.351577220015</v>
      </c>
      <c r="G63" s="23">
        <f t="shared" si="4"/>
        <v>332315.64180600987</v>
      </c>
      <c r="H63" s="69"/>
    </row>
    <row r="64" spans="2:8" ht="15.75" thickBot="1" x14ac:dyDescent="0.3">
      <c r="B64" s="63" t="s">
        <v>46</v>
      </c>
      <c r="C64" s="64"/>
      <c r="D64" s="65">
        <f>SUM(D52:D63)</f>
        <v>2763299.3258786094</v>
      </c>
      <c r="E64" s="66">
        <f t="shared" ref="E64:G64" si="5">SUM(E52:E63)</f>
        <v>370009.40421942016</v>
      </c>
      <c r="F64" s="66">
        <f t="shared" si="5"/>
        <v>449392.13129033009</v>
      </c>
      <c r="G64" s="67">
        <f t="shared" si="5"/>
        <v>3582700.8613883588</v>
      </c>
      <c r="H64" s="69"/>
    </row>
    <row r="65" spans="2:8" ht="15.75" thickBot="1" x14ac:dyDescent="0.3">
      <c r="B65" s="28" t="s">
        <v>47</v>
      </c>
      <c r="C65" s="29"/>
      <c r="D65" s="55">
        <f>SUM(D52:D63)/SUM(D40:D51)-1</f>
        <v>0.40527120444977127</v>
      </c>
      <c r="E65" s="56">
        <f t="shared" ref="E65:G65" si="6">SUM(E52:E63)/SUM(E40:E51)-1</f>
        <v>0.37380548101345656</v>
      </c>
      <c r="F65" s="56">
        <f t="shared" si="6"/>
        <v>-7.1509729106176367E-2</v>
      </c>
      <c r="G65" s="54">
        <f t="shared" si="6"/>
        <v>0.31730682838560886</v>
      </c>
      <c r="H65" s="69"/>
    </row>
    <row r="66" spans="2:8" ht="15.75" thickBot="1" x14ac:dyDescent="0.3">
      <c r="B66" s="28" t="s">
        <v>48</v>
      </c>
      <c r="C66" s="29"/>
      <c r="D66" s="55">
        <f>SUM(D52:D63)/SUM($G$52:$G$63)</f>
        <v>0.77128943576042319</v>
      </c>
      <c r="E66" s="56">
        <f t="shared" ref="E66:G66" si="7">SUM(E52:E63)/SUM($G$52:$G$63)</f>
        <v>0.10327666711086649</v>
      </c>
      <c r="F66" s="56">
        <f t="shared" si="7"/>
        <v>0.12543389712871056</v>
      </c>
      <c r="G66" s="54">
        <f t="shared" si="7"/>
        <v>1</v>
      </c>
    </row>
    <row r="67" spans="2:8" ht="15.75" thickBot="1" x14ac:dyDescent="0.3"/>
    <row r="68" spans="2:8" ht="15.75" thickBot="1" x14ac:dyDescent="0.3">
      <c r="D68" s="49" t="s">
        <v>22</v>
      </c>
      <c r="E68" s="50" t="s">
        <v>25</v>
      </c>
    </row>
    <row r="69" spans="2:8" ht="15.75" thickBot="1" x14ac:dyDescent="0.3">
      <c r="B69" s="28" t="s">
        <v>47</v>
      </c>
      <c r="C69" s="29"/>
      <c r="D69" s="51">
        <f>+SUM(D52:E63)/SUM(D40:E51)-1</f>
        <v>0.40148059414758541</v>
      </c>
      <c r="E69" s="52">
        <f>+SUM(F52:F63)/SUM(F40:F51)-1</f>
        <v>-7.1509729106176367E-2</v>
      </c>
    </row>
    <row r="70" spans="2:8" ht="15.75" thickBot="1" x14ac:dyDescent="0.3">
      <c r="B70" s="28" t="s">
        <v>48</v>
      </c>
      <c r="C70" s="30"/>
      <c r="D70" s="53">
        <f>SUM(D52:E63)/SUM(G52:G63)</f>
        <v>0.87456610287128966</v>
      </c>
      <c r="E70" s="54">
        <f>SUM(F52:F63)/SUM(G52:G63)</f>
        <v>0.12543389712871056</v>
      </c>
    </row>
    <row r="71" spans="2:8" ht="15" x14ac:dyDescent="0.25"/>
    <row r="72" spans="2:8" ht="15" x14ac:dyDescent="0.25"/>
    <row r="73" spans="2:8" ht="15" x14ac:dyDescent="0.25"/>
    <row r="74" spans="2:8" ht="15" x14ac:dyDescent="0.25"/>
    <row r="75" spans="2:8" ht="15" x14ac:dyDescent="0.25"/>
    <row r="76" spans="2:8" ht="15" x14ac:dyDescent="0.25"/>
    <row r="77" spans="2:8" ht="15" x14ac:dyDescent="0.25"/>
    <row r="78" spans="2:8" ht="15" x14ac:dyDescent="0.25"/>
    <row r="79" spans="2:8" ht="15" x14ac:dyDescent="0.25"/>
  </sheetData>
  <mergeCells count="4">
    <mergeCell ref="B9:B11"/>
    <mergeCell ref="C9:C11"/>
    <mergeCell ref="D9:G9"/>
    <mergeCell ref="G10:G11"/>
  </mergeCells>
  <pageMargins left="0.7" right="0.7" top="0.75" bottom="0.75" header="0.3" footer="0.3"/>
  <ignoredErrors>
    <ignoredError sqref="D64:G66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showGridLines="0" topLeftCell="A9" zoomScale="110" zoomScaleNormal="110" workbookViewId="0">
      <pane xSplit="3" ySplit="2" topLeftCell="D11" activePane="bottomRight" state="frozen"/>
      <selection activeCell="A9" sqref="A9"/>
      <selection pane="topRight" activeCell="D9" sqref="D9"/>
      <selection pane="bottomLeft" activeCell="A11" sqref="A11"/>
      <selection pane="bottomRight" activeCell="Q41" sqref="Q41"/>
    </sheetView>
  </sheetViews>
  <sheetFormatPr baseColWidth="10" defaultColWidth="0" defaultRowHeight="0" customHeight="1" zeroHeight="1" x14ac:dyDescent="0.25"/>
  <cols>
    <col min="1" max="1" width="18.28515625" customWidth="1"/>
    <col min="2" max="2" width="16.140625" customWidth="1"/>
    <col min="3" max="3" width="12.28515625" customWidth="1"/>
    <col min="4" max="19" width="11.5703125" customWidth="1"/>
    <col min="20" max="23" width="11.5703125" hidden="1" customWidth="1"/>
    <col min="24" max="16384" width="11.5703125" hidden="1"/>
  </cols>
  <sheetData>
    <row r="1" spans="1:12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15" x14ac:dyDescent="0.25">
      <c r="A2" s="2"/>
      <c r="B2" s="27" t="s">
        <v>0</v>
      </c>
      <c r="C2" s="2"/>
      <c r="D2" s="3"/>
      <c r="E2" s="2"/>
      <c r="F2" s="2"/>
      <c r="G2" s="2"/>
      <c r="H2" s="2"/>
      <c r="I2" s="2"/>
      <c r="J2" s="2"/>
      <c r="K2" s="2"/>
    </row>
    <row r="3" spans="1:12" ht="15" x14ac:dyDescent="0.25">
      <c r="A3" s="2"/>
      <c r="B3" s="27" t="s">
        <v>43</v>
      </c>
      <c r="C3" s="2"/>
      <c r="D3" s="3"/>
      <c r="E3" s="2"/>
      <c r="F3" s="2"/>
      <c r="G3" s="2"/>
      <c r="H3" s="2"/>
      <c r="I3" s="2"/>
      <c r="J3" s="2"/>
      <c r="K3" s="2"/>
    </row>
    <row r="4" spans="1:12" ht="15" x14ac:dyDescent="0.25">
      <c r="A4" s="2"/>
      <c r="B4" s="4"/>
      <c r="C4" s="2"/>
      <c r="D4" s="3"/>
      <c r="E4" s="2"/>
      <c r="F4" s="2"/>
      <c r="G4" s="2"/>
      <c r="H4" s="2"/>
      <c r="I4" s="2"/>
      <c r="J4" s="2"/>
      <c r="K4" s="2"/>
    </row>
    <row r="5" spans="1:12" ht="15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1"/>
    </row>
    <row r="6" spans="1:12" ht="15" x14ac:dyDescent="0.25"/>
    <row r="7" spans="1:12" ht="15" x14ac:dyDescent="0.25"/>
    <row r="8" spans="1:12" ht="15.75" thickBot="1" x14ac:dyDescent="0.3"/>
    <row r="9" spans="1:12" ht="15.75" thickBot="1" x14ac:dyDescent="0.3">
      <c r="B9" s="73" t="s">
        <v>1</v>
      </c>
      <c r="C9" s="75" t="s">
        <v>2</v>
      </c>
      <c r="D9" s="77" t="s">
        <v>16</v>
      </c>
      <c r="E9" s="86"/>
      <c r="F9" s="86"/>
      <c r="G9" s="86"/>
      <c r="H9" s="86"/>
      <c r="I9" s="86"/>
      <c r="J9" s="86"/>
      <c r="K9" s="87"/>
    </row>
    <row r="10" spans="1:12" ht="30.75" thickBot="1" x14ac:dyDescent="0.3">
      <c r="B10" s="84"/>
      <c r="C10" s="85"/>
      <c r="D10" s="47" t="s">
        <v>37</v>
      </c>
      <c r="E10" s="26" t="s">
        <v>38</v>
      </c>
      <c r="F10" s="26" t="s">
        <v>42</v>
      </c>
      <c r="G10" s="26" t="s">
        <v>39</v>
      </c>
      <c r="H10" s="26" t="s">
        <v>41</v>
      </c>
      <c r="I10" s="14" t="s">
        <v>45</v>
      </c>
      <c r="J10" s="26" t="s">
        <v>40</v>
      </c>
      <c r="K10" s="48" t="s">
        <v>18</v>
      </c>
    </row>
    <row r="11" spans="1:12" ht="15" x14ac:dyDescent="0.25">
      <c r="B11" s="8">
        <v>2017</v>
      </c>
      <c r="C11" s="9" t="s">
        <v>8</v>
      </c>
      <c r="D11" s="15">
        <v>16991.328058510007</v>
      </c>
      <c r="E11" s="16">
        <v>9932.0209400000022</v>
      </c>
      <c r="F11" s="16">
        <v>12169.698376600003</v>
      </c>
      <c r="G11" s="16">
        <v>1.2555429999999999</v>
      </c>
      <c r="H11" s="16">
        <v>423.57380037000007</v>
      </c>
      <c r="I11" s="16"/>
      <c r="J11" s="16">
        <v>13623.256441159992</v>
      </c>
      <c r="K11" s="17">
        <f>SUM(D11:J11)</f>
        <v>53141.133159640012</v>
      </c>
      <c r="L11" s="46"/>
    </row>
    <row r="12" spans="1:12" ht="15" x14ac:dyDescent="0.25">
      <c r="B12" s="8"/>
      <c r="C12" s="9" t="s">
        <v>9</v>
      </c>
      <c r="D12" s="18">
        <v>19117.631310730008</v>
      </c>
      <c r="E12" s="19">
        <v>10213.196208000001</v>
      </c>
      <c r="F12" s="19">
        <v>13631.780341659985</v>
      </c>
      <c r="G12" s="19">
        <v>1.3895189999999999</v>
      </c>
      <c r="H12" s="19">
        <v>377.31307435999992</v>
      </c>
      <c r="I12" s="19"/>
      <c r="J12" s="19">
        <v>15379.687733639992</v>
      </c>
      <c r="K12" s="20">
        <f t="shared" ref="K12:K32" si="0">SUM(D12:J12)</f>
        <v>58720.998187389981</v>
      </c>
      <c r="L12" s="46"/>
    </row>
    <row r="13" spans="1:12" ht="15" x14ac:dyDescent="0.25">
      <c r="B13" s="8"/>
      <c r="C13" s="9" t="s">
        <v>10</v>
      </c>
      <c r="D13" s="18">
        <v>19178.951427419997</v>
      </c>
      <c r="E13" s="19">
        <v>13020.321861999999</v>
      </c>
      <c r="F13" s="19">
        <v>15642.535550489998</v>
      </c>
      <c r="G13" s="19">
        <v>1.4345619999999999</v>
      </c>
      <c r="H13" s="19">
        <v>520.41025015999969</v>
      </c>
      <c r="I13" s="19"/>
      <c r="J13" s="19">
        <v>15616.82123462999</v>
      </c>
      <c r="K13" s="20">
        <f t="shared" si="0"/>
        <v>63980.474886699987</v>
      </c>
      <c r="L13" s="46"/>
    </row>
    <row r="14" spans="1:12" ht="15" x14ac:dyDescent="0.25">
      <c r="B14" s="8"/>
      <c r="C14" s="9" t="s">
        <v>11</v>
      </c>
      <c r="D14" s="18">
        <v>18982.782989259995</v>
      </c>
      <c r="E14" s="19">
        <v>11847.955507000006</v>
      </c>
      <c r="F14" s="19">
        <v>17424.137738090016</v>
      </c>
      <c r="G14" s="19">
        <v>1.566144</v>
      </c>
      <c r="H14" s="19">
        <v>478.53643072000011</v>
      </c>
      <c r="I14" s="19"/>
      <c r="J14" s="19">
        <v>16954.480830499997</v>
      </c>
      <c r="K14" s="20">
        <f t="shared" si="0"/>
        <v>65689.459639570006</v>
      </c>
      <c r="L14" s="46"/>
    </row>
    <row r="15" spans="1:12" ht="15" x14ac:dyDescent="0.25">
      <c r="B15" s="8"/>
      <c r="C15" s="9" t="s">
        <v>12</v>
      </c>
      <c r="D15" s="18">
        <v>20148.384178429998</v>
      </c>
      <c r="E15" s="19">
        <v>13426.640971000001</v>
      </c>
      <c r="F15" s="19">
        <v>15895.415419560013</v>
      </c>
      <c r="G15" s="19">
        <v>1.520405</v>
      </c>
      <c r="H15" s="19">
        <v>523.34575785000004</v>
      </c>
      <c r="I15" s="19"/>
      <c r="J15" s="19">
        <v>18158.924902379997</v>
      </c>
      <c r="K15" s="20">
        <f t="shared" si="0"/>
        <v>68154.231634220021</v>
      </c>
      <c r="L15" s="46"/>
    </row>
    <row r="16" spans="1:12" ht="15" x14ac:dyDescent="0.25">
      <c r="B16" s="8"/>
      <c r="C16" s="9" t="s">
        <v>13</v>
      </c>
      <c r="D16" s="18">
        <v>19296.604885149991</v>
      </c>
      <c r="E16" s="19">
        <v>14092.040867000002</v>
      </c>
      <c r="F16" s="19">
        <v>17526.762799950022</v>
      </c>
      <c r="G16" s="19">
        <v>1.4915989999999999</v>
      </c>
      <c r="H16" s="19">
        <v>516.89751215000001</v>
      </c>
      <c r="I16" s="19"/>
      <c r="J16" s="19">
        <v>19113.628351959993</v>
      </c>
      <c r="K16" s="20">
        <f t="shared" si="0"/>
        <v>70547.426015210003</v>
      </c>
      <c r="L16" s="46"/>
    </row>
    <row r="17" spans="2:12" ht="15.75" thickBot="1" x14ac:dyDescent="0.3">
      <c r="B17" s="10"/>
      <c r="C17" s="11" t="s">
        <v>14</v>
      </c>
      <c r="D17" s="21">
        <v>21995.404965809994</v>
      </c>
      <c r="E17" s="22">
        <v>15020.574062999995</v>
      </c>
      <c r="F17" s="22">
        <v>19967.297516079958</v>
      </c>
      <c r="G17" s="22">
        <v>1.3676440000000001</v>
      </c>
      <c r="H17" s="22">
        <v>551.85858457000018</v>
      </c>
      <c r="I17" s="22"/>
      <c r="J17" s="22">
        <v>21528.70542015001</v>
      </c>
      <c r="K17" s="23">
        <f t="shared" si="0"/>
        <v>79065.208193609957</v>
      </c>
      <c r="L17" s="46"/>
    </row>
    <row r="18" spans="2:12" ht="15" x14ac:dyDescent="0.25">
      <c r="B18" s="6">
        <v>2018</v>
      </c>
      <c r="C18" s="7" t="s">
        <v>3</v>
      </c>
      <c r="D18" s="15">
        <v>23836.978863439985</v>
      </c>
      <c r="E18" s="16">
        <v>18609.832633000002</v>
      </c>
      <c r="F18" s="16">
        <v>22256.298968580002</v>
      </c>
      <c r="G18" s="16">
        <v>1.406336</v>
      </c>
      <c r="H18" s="16">
        <v>658.45084261000011</v>
      </c>
      <c r="I18" s="16"/>
      <c r="J18" s="16">
        <v>23558.054674849998</v>
      </c>
      <c r="K18" s="17">
        <f t="shared" si="0"/>
        <v>88921.022318479983</v>
      </c>
      <c r="L18" s="46"/>
    </row>
    <row r="19" spans="2:12" ht="15" x14ac:dyDescent="0.25">
      <c r="B19" s="8"/>
      <c r="C19" s="9" t="s">
        <v>4</v>
      </c>
      <c r="D19" s="18">
        <v>23502.998690299988</v>
      </c>
      <c r="E19" s="19">
        <v>18213.525258999998</v>
      </c>
      <c r="F19" s="19">
        <v>21578.855146449994</v>
      </c>
      <c r="G19" s="19">
        <v>1.343699</v>
      </c>
      <c r="H19" s="19">
        <v>627.93600481999977</v>
      </c>
      <c r="I19" s="19"/>
      <c r="J19" s="19">
        <v>22613.168818869963</v>
      </c>
      <c r="K19" s="20">
        <f t="shared" si="0"/>
        <v>86537.827618439944</v>
      </c>
      <c r="L19" s="46"/>
    </row>
    <row r="20" spans="2:12" ht="15" x14ac:dyDescent="0.25">
      <c r="B20" s="8"/>
      <c r="C20" s="9" t="s">
        <v>5</v>
      </c>
      <c r="D20" s="18">
        <v>26134.372147539987</v>
      </c>
      <c r="E20" s="19">
        <v>20209.120080000008</v>
      </c>
      <c r="F20" s="19">
        <v>23631.27475939997</v>
      </c>
      <c r="G20" s="19">
        <v>1.3011459999999999</v>
      </c>
      <c r="H20" s="19">
        <v>699.85939249</v>
      </c>
      <c r="I20" s="19"/>
      <c r="J20" s="19">
        <v>26328.230112149984</v>
      </c>
      <c r="K20" s="20">
        <f t="shared" si="0"/>
        <v>97004.157637579949</v>
      </c>
      <c r="L20" s="46"/>
    </row>
    <row r="21" spans="2:12" ht="15" x14ac:dyDescent="0.25">
      <c r="B21" s="8"/>
      <c r="C21" s="9" t="s">
        <v>6</v>
      </c>
      <c r="D21" s="18">
        <v>26610.300647199994</v>
      </c>
      <c r="E21" s="19">
        <v>19196.485424999992</v>
      </c>
      <c r="F21" s="19">
        <v>22647.308165300004</v>
      </c>
      <c r="G21" s="19">
        <v>1.1987410000000001</v>
      </c>
      <c r="H21" s="19">
        <v>722.61390680000011</v>
      </c>
      <c r="I21" s="19"/>
      <c r="J21" s="19">
        <v>26640.373638420017</v>
      </c>
      <c r="K21" s="20">
        <f t="shared" si="0"/>
        <v>95818.280523720008</v>
      </c>
      <c r="L21" s="46"/>
    </row>
    <row r="22" spans="2:12" ht="15" x14ac:dyDescent="0.25">
      <c r="B22" s="8"/>
      <c r="C22" s="9" t="s">
        <v>7</v>
      </c>
      <c r="D22" s="18">
        <v>29478.824934380009</v>
      </c>
      <c r="E22" s="19">
        <v>20320.141960000004</v>
      </c>
      <c r="F22" s="19">
        <v>25129.45546709995</v>
      </c>
      <c r="G22" s="19">
        <v>1.016178</v>
      </c>
      <c r="H22" s="19">
        <v>777.27331603999994</v>
      </c>
      <c r="I22" s="19"/>
      <c r="J22" s="19">
        <v>29427.856164119999</v>
      </c>
      <c r="K22" s="20">
        <f t="shared" si="0"/>
        <v>105134.56801963996</v>
      </c>
      <c r="L22" s="46"/>
    </row>
    <row r="23" spans="2:12" ht="15" x14ac:dyDescent="0.25">
      <c r="B23" s="8"/>
      <c r="C23" s="9" t="s">
        <v>8</v>
      </c>
      <c r="D23" s="18">
        <v>30058.409903900003</v>
      </c>
      <c r="E23" s="19">
        <v>17502.601742000003</v>
      </c>
      <c r="F23" s="19">
        <v>28053.05113899997</v>
      </c>
      <c r="G23" s="19">
        <v>0.983429</v>
      </c>
      <c r="H23" s="19">
        <v>772.10801444000049</v>
      </c>
      <c r="I23" s="19"/>
      <c r="J23" s="19">
        <v>29284.489001210008</v>
      </c>
      <c r="K23" s="20">
        <f t="shared" si="0"/>
        <v>105671.64322954998</v>
      </c>
      <c r="L23" s="46"/>
    </row>
    <row r="24" spans="2:12" ht="15" x14ac:dyDescent="0.25">
      <c r="B24" s="8"/>
      <c r="C24" s="9" t="s">
        <v>9</v>
      </c>
      <c r="D24" s="18">
        <v>33312.130028800006</v>
      </c>
      <c r="E24" s="19">
        <v>18936.136731000002</v>
      </c>
      <c r="F24" s="19">
        <v>30118.045534090001</v>
      </c>
      <c r="G24" s="19">
        <v>0.98588100000000001</v>
      </c>
      <c r="H24" s="19">
        <v>912.2110288199998</v>
      </c>
      <c r="I24" s="19"/>
      <c r="J24" s="19">
        <v>32354.031449679977</v>
      </c>
      <c r="K24" s="20">
        <f t="shared" si="0"/>
        <v>115633.54065338999</v>
      </c>
      <c r="L24" s="46"/>
    </row>
    <row r="25" spans="2:12" ht="15" x14ac:dyDescent="0.25">
      <c r="B25" s="8"/>
      <c r="C25" s="9" t="s">
        <v>10</v>
      </c>
      <c r="D25" s="18">
        <v>33384.189796299994</v>
      </c>
      <c r="E25" s="19">
        <v>19038.626237999997</v>
      </c>
      <c r="F25" s="19">
        <v>30691.572190859973</v>
      </c>
      <c r="G25" s="19">
        <v>0.81544399999999995</v>
      </c>
      <c r="H25" s="19">
        <v>846.71280964000039</v>
      </c>
      <c r="I25" s="19"/>
      <c r="J25" s="19">
        <v>34143.210063510014</v>
      </c>
      <c r="K25" s="20">
        <f t="shared" si="0"/>
        <v>118105.12654230997</v>
      </c>
      <c r="L25" s="46"/>
    </row>
    <row r="26" spans="2:12" ht="15" x14ac:dyDescent="0.25">
      <c r="B26" s="8"/>
      <c r="C26" s="9" t="s">
        <v>11</v>
      </c>
      <c r="D26" s="18">
        <v>33495.526261549981</v>
      </c>
      <c r="E26" s="19">
        <v>20078.7075</v>
      </c>
      <c r="F26" s="19">
        <v>34126.853514670001</v>
      </c>
      <c r="G26" s="19">
        <v>0.83902200000000005</v>
      </c>
      <c r="H26" s="19">
        <v>857.09957741000062</v>
      </c>
      <c r="I26" s="19"/>
      <c r="J26" s="19">
        <v>34863.194726940012</v>
      </c>
      <c r="K26" s="20">
        <f t="shared" si="0"/>
        <v>123422.22060257</v>
      </c>
      <c r="L26" s="46"/>
    </row>
    <row r="27" spans="2:12" ht="15" x14ac:dyDescent="0.25">
      <c r="B27" s="8"/>
      <c r="C27" s="9" t="s">
        <v>12</v>
      </c>
      <c r="D27" s="18">
        <v>36733.553707299994</v>
      </c>
      <c r="E27" s="19">
        <v>20925.621367</v>
      </c>
      <c r="F27" s="19">
        <v>36895.30192181997</v>
      </c>
      <c r="G27" s="19">
        <v>0.84132000000000007</v>
      </c>
      <c r="H27" s="19">
        <v>844.57327145999977</v>
      </c>
      <c r="I27" s="19"/>
      <c r="J27" s="19">
        <v>37063.570045230044</v>
      </c>
      <c r="K27" s="20">
        <f t="shared" si="0"/>
        <v>132463.46163281001</v>
      </c>
      <c r="L27" s="46"/>
    </row>
    <row r="28" spans="2:12" ht="15" x14ac:dyDescent="0.25">
      <c r="B28" s="8"/>
      <c r="C28" s="9" t="s">
        <v>13</v>
      </c>
      <c r="D28" s="18">
        <v>37430.968007239986</v>
      </c>
      <c r="E28" s="19">
        <v>21504.570404999999</v>
      </c>
      <c r="F28" s="19">
        <v>35960.233437520008</v>
      </c>
      <c r="G28" s="19">
        <v>0.70440099999999994</v>
      </c>
      <c r="H28" s="19">
        <v>806.94219234000013</v>
      </c>
      <c r="I28" s="19"/>
      <c r="J28" s="19">
        <v>36924.461622650102</v>
      </c>
      <c r="K28" s="20">
        <f t="shared" si="0"/>
        <v>132627.8800657501</v>
      </c>
      <c r="L28" s="46"/>
    </row>
    <row r="29" spans="2:12" ht="13.9" customHeight="1" thickBot="1" x14ac:dyDescent="0.3">
      <c r="B29" s="10"/>
      <c r="C29" s="11" t="s">
        <v>14</v>
      </c>
      <c r="D29" s="21">
        <v>41002.342170100026</v>
      </c>
      <c r="E29" s="22">
        <v>23307.914294000002</v>
      </c>
      <c r="F29" s="22">
        <v>40208.960125769976</v>
      </c>
      <c r="G29" s="22">
        <v>0.63112999999999997</v>
      </c>
      <c r="H29" s="22">
        <v>789.79103511000062</v>
      </c>
      <c r="I29" s="22"/>
      <c r="J29" s="22">
        <v>39870.770507449997</v>
      </c>
      <c r="K29" s="23">
        <f t="shared" si="0"/>
        <v>145180.40926242998</v>
      </c>
      <c r="L29" s="46"/>
    </row>
    <row r="30" spans="2:12" ht="13.9" customHeight="1" x14ac:dyDescent="0.25">
      <c r="B30" s="6">
        <v>2019</v>
      </c>
      <c r="C30" s="7" t="s">
        <v>3</v>
      </c>
      <c r="D30" s="15">
        <v>41875.692285580008</v>
      </c>
      <c r="E30" s="16">
        <v>23447.146902000004</v>
      </c>
      <c r="F30" s="16">
        <v>37542.255069739993</v>
      </c>
      <c r="G30" s="16">
        <v>0.60361300000000007</v>
      </c>
      <c r="H30" s="16">
        <v>865.82634485000005</v>
      </c>
      <c r="I30" s="16"/>
      <c r="J30" s="16">
        <v>42374.414289660002</v>
      </c>
      <c r="K30" s="17">
        <f t="shared" si="0"/>
        <v>146105.93850483</v>
      </c>
      <c r="L30" s="46"/>
    </row>
    <row r="31" spans="2:12" ht="13.9" customHeight="1" x14ac:dyDescent="0.25">
      <c r="B31" s="8"/>
      <c r="C31" s="9" t="s">
        <v>4</v>
      </c>
      <c r="D31" s="18">
        <v>42957.436944140049</v>
      </c>
      <c r="E31" s="19">
        <v>24967.274985</v>
      </c>
      <c r="F31" s="19">
        <v>45641.514086290023</v>
      </c>
      <c r="G31" s="19">
        <v>0.56777</v>
      </c>
      <c r="H31" s="19">
        <v>830.02117906000035</v>
      </c>
      <c r="I31" s="19"/>
      <c r="J31" s="19">
        <v>39958.940301479903</v>
      </c>
      <c r="K31" s="20">
        <f t="shared" si="0"/>
        <v>154355.75526596996</v>
      </c>
      <c r="L31" s="46"/>
    </row>
    <row r="32" spans="2:12" ht="13.9" customHeight="1" x14ac:dyDescent="0.25">
      <c r="B32" s="8"/>
      <c r="C32" s="9" t="s">
        <v>5</v>
      </c>
      <c r="D32" s="18">
        <v>41256.322027129965</v>
      </c>
      <c r="E32" s="19">
        <v>24463.058025999999</v>
      </c>
      <c r="F32" s="19">
        <v>50270.560209820011</v>
      </c>
      <c r="G32" s="19">
        <v>0.61550199999999999</v>
      </c>
      <c r="H32" s="19">
        <v>576.22900697</v>
      </c>
      <c r="I32" s="19"/>
      <c r="J32" s="19">
        <v>43357.912817809971</v>
      </c>
      <c r="K32" s="20">
        <f t="shared" si="0"/>
        <v>159924.69758972994</v>
      </c>
      <c r="L32" s="46"/>
    </row>
    <row r="33" spans="2:12" ht="13.9" customHeight="1" x14ac:dyDescent="0.25">
      <c r="B33" s="8"/>
      <c r="C33" s="9" t="s">
        <v>6</v>
      </c>
      <c r="D33" s="18">
        <v>41295.464354420015</v>
      </c>
      <c r="E33" s="19">
        <v>23919.839789999998</v>
      </c>
      <c r="F33" s="19">
        <v>52627.36925961011</v>
      </c>
      <c r="G33" s="19">
        <v>0.55255699999999996</v>
      </c>
      <c r="H33" s="19">
        <v>847.92375589000017</v>
      </c>
      <c r="I33" s="19"/>
      <c r="J33" s="19">
        <v>43249.154664410024</v>
      </c>
      <c r="K33" s="20">
        <f t="shared" ref="K33:K44" si="1">SUM(D33:J33)</f>
        <v>161940.30438133015</v>
      </c>
      <c r="L33" s="46"/>
    </row>
    <row r="34" spans="2:12" ht="13.9" customHeight="1" x14ac:dyDescent="0.25">
      <c r="B34" s="8"/>
      <c r="C34" s="9" t="s">
        <v>7</v>
      </c>
      <c r="D34" s="18">
        <v>42761.453388779977</v>
      </c>
      <c r="E34" s="19">
        <v>25705.387062000013</v>
      </c>
      <c r="F34" s="19">
        <v>61577.965964079929</v>
      </c>
      <c r="G34" s="19">
        <v>0.55762800000000001</v>
      </c>
      <c r="H34" s="19">
        <v>862.35056285000019</v>
      </c>
      <c r="I34" s="19"/>
      <c r="J34" s="19">
        <v>46531.658503459956</v>
      </c>
      <c r="K34" s="20">
        <f t="shared" si="1"/>
        <v>177439.37310916989</v>
      </c>
      <c r="L34" s="46"/>
    </row>
    <row r="35" spans="2:12" ht="13.9" customHeight="1" x14ac:dyDescent="0.25">
      <c r="B35" s="8"/>
      <c r="C35" s="9" t="s">
        <v>8</v>
      </c>
      <c r="D35" s="18">
        <v>44511.252110880021</v>
      </c>
      <c r="E35" s="19">
        <v>25125.595084000004</v>
      </c>
      <c r="F35" s="19">
        <v>59279.238275999902</v>
      </c>
      <c r="G35" s="19">
        <v>0.52602400000000005</v>
      </c>
      <c r="H35" s="19">
        <v>909.40952010000046</v>
      </c>
      <c r="I35" s="19"/>
      <c r="J35" s="19">
        <v>47392.202392579988</v>
      </c>
      <c r="K35" s="20">
        <f t="shared" si="1"/>
        <v>177218.22340755991</v>
      </c>
      <c r="L35" s="46"/>
    </row>
    <row r="36" spans="2:12" ht="13.9" customHeight="1" x14ac:dyDescent="0.25">
      <c r="B36" s="8"/>
      <c r="C36" s="9" t="s">
        <v>9</v>
      </c>
      <c r="D36" s="18">
        <v>46156.990821319967</v>
      </c>
      <c r="E36" s="19">
        <v>27638.966408999997</v>
      </c>
      <c r="F36" s="19">
        <v>45218.675312679945</v>
      </c>
      <c r="G36" s="19">
        <v>0.55926100000000001</v>
      </c>
      <c r="H36" s="19">
        <v>945.98130732000004</v>
      </c>
      <c r="I36" s="19"/>
      <c r="J36" s="19">
        <v>52074.765065629981</v>
      </c>
      <c r="K36" s="20">
        <f t="shared" si="1"/>
        <v>172035.93817694992</v>
      </c>
      <c r="L36" s="46"/>
    </row>
    <row r="37" spans="2:12" ht="13.9" customHeight="1" x14ac:dyDescent="0.25">
      <c r="B37" s="8"/>
      <c r="C37" s="9" t="s">
        <v>10</v>
      </c>
      <c r="D37" s="18">
        <v>44285.33287246</v>
      </c>
      <c r="E37" s="19">
        <v>27896.717576999999</v>
      </c>
      <c r="F37" s="19">
        <v>68885.364476800067</v>
      </c>
      <c r="G37" s="19">
        <v>0.54748400000000008</v>
      </c>
      <c r="H37" s="19">
        <v>1061.2660369599996</v>
      </c>
      <c r="I37" s="19"/>
      <c r="J37" s="19">
        <v>51684.949812509985</v>
      </c>
      <c r="K37" s="20">
        <f t="shared" si="1"/>
        <v>193814.17825973008</v>
      </c>
      <c r="L37" s="46"/>
    </row>
    <row r="38" spans="2:12" ht="13.9" customHeight="1" x14ac:dyDescent="0.25">
      <c r="B38" s="8"/>
      <c r="C38" s="9" t="s">
        <v>11</v>
      </c>
      <c r="D38" s="18">
        <v>43470.602068799992</v>
      </c>
      <c r="E38" s="19">
        <v>28016.375453000001</v>
      </c>
      <c r="F38" s="19">
        <v>68791.293944349978</v>
      </c>
      <c r="G38" s="19">
        <v>0.50204800000000005</v>
      </c>
      <c r="H38" s="19">
        <v>943.74303714999974</v>
      </c>
      <c r="I38" s="19"/>
      <c r="J38" s="19">
        <v>51276.197647159992</v>
      </c>
      <c r="K38" s="20">
        <f t="shared" si="1"/>
        <v>192498.71419845999</v>
      </c>
      <c r="L38" s="46"/>
    </row>
    <row r="39" spans="2:12" ht="13.9" customHeight="1" x14ac:dyDescent="0.25">
      <c r="B39" s="8"/>
      <c r="C39" s="9" t="s">
        <v>12</v>
      </c>
      <c r="D39" s="18">
        <v>44535.24560423004</v>
      </c>
      <c r="E39" s="19">
        <v>29607.082342000005</v>
      </c>
      <c r="F39" s="19">
        <v>76475.666731909892</v>
      </c>
      <c r="G39" s="19">
        <v>0.59546100000000002</v>
      </c>
      <c r="H39" s="19">
        <v>1122.4269220700003</v>
      </c>
      <c r="I39" s="19"/>
      <c r="J39" s="19">
        <v>57044.318220170018</v>
      </c>
      <c r="K39" s="20">
        <f t="shared" si="1"/>
        <v>208785.33528137993</v>
      </c>
      <c r="L39" s="46"/>
    </row>
    <row r="40" spans="2:12" ht="13.9" customHeight="1" x14ac:dyDescent="0.25">
      <c r="B40" s="8"/>
      <c r="C40" s="9" t="s">
        <v>13</v>
      </c>
      <c r="D40" s="18">
        <v>34473.63966633004</v>
      </c>
      <c r="E40" s="19">
        <v>27823.096725000003</v>
      </c>
      <c r="F40" s="19">
        <v>68882.318322830019</v>
      </c>
      <c r="G40" s="19">
        <v>0.53046500000000008</v>
      </c>
      <c r="H40" s="19">
        <v>1107.1690491199997</v>
      </c>
      <c r="I40" s="19"/>
      <c r="J40" s="19">
        <v>54870.719653919965</v>
      </c>
      <c r="K40" s="20">
        <f t="shared" si="1"/>
        <v>187157.47388220002</v>
      </c>
      <c r="L40" s="46"/>
    </row>
    <row r="41" spans="2:12" ht="13.9" customHeight="1" thickBot="1" x14ac:dyDescent="0.3">
      <c r="B41" s="10"/>
      <c r="C41" s="11" t="s">
        <v>14</v>
      </c>
      <c r="D41" s="21">
        <v>45131.566935529976</v>
      </c>
      <c r="E41" s="22">
        <v>29105.935271000002</v>
      </c>
      <c r="F41" s="22">
        <v>64178.637926479976</v>
      </c>
      <c r="G41" s="22">
        <v>0.56941900000000001</v>
      </c>
      <c r="H41" s="22">
        <v>1165.8791647400001</v>
      </c>
      <c r="I41" s="22"/>
      <c r="J41" s="22">
        <v>56625.279766770014</v>
      </c>
      <c r="K41" s="23">
        <f t="shared" si="1"/>
        <v>196207.86848352</v>
      </c>
      <c r="L41" s="46"/>
    </row>
    <row r="42" spans="2:12" ht="13.9" customHeight="1" x14ac:dyDescent="0.25">
      <c r="B42" s="6">
        <v>2020</v>
      </c>
      <c r="C42" s="7" t="s">
        <v>3</v>
      </c>
      <c r="D42" s="15">
        <v>47902.339140939977</v>
      </c>
      <c r="E42" s="16">
        <v>29792.350458000004</v>
      </c>
      <c r="F42" s="16">
        <v>67349.271660670027</v>
      </c>
      <c r="G42" s="16">
        <v>0.41519600000000001</v>
      </c>
      <c r="H42" s="16">
        <v>1269.4812823099996</v>
      </c>
      <c r="I42" s="16"/>
      <c r="J42" s="16">
        <v>59927.516940940004</v>
      </c>
      <c r="K42" s="17">
        <f t="shared" si="1"/>
        <v>206241.37467886001</v>
      </c>
      <c r="L42" s="68"/>
    </row>
    <row r="43" spans="2:12" ht="13.9" customHeight="1" x14ac:dyDescent="0.25">
      <c r="B43" s="8"/>
      <c r="C43" s="9" t="s">
        <v>4</v>
      </c>
      <c r="D43" s="18">
        <v>46229.563391490061</v>
      </c>
      <c r="E43" s="19">
        <v>29842.635983000004</v>
      </c>
      <c r="F43" s="19">
        <v>68241.701015509927</v>
      </c>
      <c r="G43" s="19">
        <v>0.50129800000000002</v>
      </c>
      <c r="H43" s="19">
        <v>1260.8762750800001</v>
      </c>
      <c r="I43" s="19"/>
      <c r="J43" s="19">
        <v>57954.607871160028</v>
      </c>
      <c r="K43" s="20">
        <f t="shared" si="1"/>
        <v>203529.88583424001</v>
      </c>
      <c r="L43" s="68"/>
    </row>
    <row r="44" spans="2:12" ht="13.9" customHeight="1" x14ac:dyDescent="0.25">
      <c r="B44" s="8"/>
      <c r="C44" s="9" t="s">
        <v>5</v>
      </c>
      <c r="D44" s="18">
        <v>52088.147979359979</v>
      </c>
      <c r="E44" s="19">
        <v>31635.525094999994</v>
      </c>
      <c r="F44" s="19">
        <v>84473.715942879891</v>
      </c>
      <c r="G44" s="19">
        <v>0.75931300000000002</v>
      </c>
      <c r="H44" s="19">
        <v>2672.2731979899982</v>
      </c>
      <c r="I44" s="19"/>
      <c r="J44" s="19">
        <v>66969.790781330026</v>
      </c>
      <c r="K44" s="20">
        <f t="shared" si="1"/>
        <v>237840.21230955987</v>
      </c>
      <c r="L44" s="68"/>
    </row>
    <row r="45" spans="2:12" ht="13.9" customHeight="1" x14ac:dyDescent="0.25">
      <c r="B45" s="8"/>
      <c r="C45" s="9" t="s">
        <v>6</v>
      </c>
      <c r="D45" s="18">
        <v>51673.540142190031</v>
      </c>
      <c r="E45" s="19">
        <v>29682.874524000003</v>
      </c>
      <c r="F45" s="19">
        <v>89093.653295089913</v>
      </c>
      <c r="G45" s="19">
        <v>0.55030699999999999</v>
      </c>
      <c r="H45" s="19">
        <v>2512.837256379999</v>
      </c>
      <c r="I45" s="19"/>
      <c r="J45" s="19">
        <v>71906.864771090142</v>
      </c>
      <c r="K45" s="20">
        <f t="shared" ref="K45:K56" si="2">SUM(D45:J45)</f>
        <v>244870.32029575011</v>
      </c>
      <c r="L45" s="68"/>
    </row>
    <row r="46" spans="2:12" ht="13.9" customHeight="1" x14ac:dyDescent="0.25">
      <c r="B46" s="8"/>
      <c r="C46" s="9" t="s">
        <v>7</v>
      </c>
      <c r="D46" s="18">
        <v>53796.620294679989</v>
      </c>
      <c r="E46" s="19">
        <v>29174.330774000002</v>
      </c>
      <c r="F46" s="19">
        <v>82170.846601499856</v>
      </c>
      <c r="G46" s="19">
        <v>0.33942</v>
      </c>
      <c r="H46" s="19">
        <v>2575.5605255499995</v>
      </c>
      <c r="I46" s="19"/>
      <c r="J46" s="19">
        <v>75172.500582869965</v>
      </c>
      <c r="K46" s="20">
        <f t="shared" si="2"/>
        <v>242890.19819859986</v>
      </c>
      <c r="L46" s="68"/>
    </row>
    <row r="47" spans="2:12" ht="13.9" customHeight="1" x14ac:dyDescent="0.25">
      <c r="B47" s="8"/>
      <c r="C47" s="9" t="s">
        <v>8</v>
      </c>
      <c r="D47" s="18">
        <v>54013.631654829995</v>
      </c>
      <c r="E47" s="19">
        <v>27873.271868000007</v>
      </c>
      <c r="F47" s="19">
        <v>82357.573485970061</v>
      </c>
      <c r="G47" s="19">
        <v>0.435697</v>
      </c>
      <c r="H47" s="19">
        <v>2452.3423975300016</v>
      </c>
      <c r="I47" s="19"/>
      <c r="J47" s="19">
        <v>73594.94172997</v>
      </c>
      <c r="K47" s="20">
        <f t="shared" si="2"/>
        <v>240292.19683330011</v>
      </c>
      <c r="L47" s="68"/>
    </row>
    <row r="48" spans="2:12" ht="13.9" customHeight="1" x14ac:dyDescent="0.25">
      <c r="B48" s="8"/>
      <c r="C48" s="9" t="s">
        <v>9</v>
      </c>
      <c r="D48" s="18">
        <v>56999.900337129984</v>
      </c>
      <c r="E48" s="19">
        <v>29182.780885000007</v>
      </c>
      <c r="F48" s="19">
        <v>84416.513045819986</v>
      </c>
      <c r="G48" s="19">
        <v>0.219725</v>
      </c>
      <c r="H48" s="19">
        <v>2468.912877109999</v>
      </c>
      <c r="I48" s="19"/>
      <c r="J48" s="19">
        <v>75425.866164160005</v>
      </c>
      <c r="K48" s="20">
        <f t="shared" si="2"/>
        <v>248494.19303421996</v>
      </c>
      <c r="L48" s="68"/>
    </row>
    <row r="49" spans="2:12" ht="13.9" customHeight="1" x14ac:dyDescent="0.25">
      <c r="B49" s="8"/>
      <c r="C49" s="9" t="s">
        <v>10</v>
      </c>
      <c r="D49" s="18">
        <v>57716.854385580002</v>
      </c>
      <c r="E49" s="19">
        <v>30403.045591999995</v>
      </c>
      <c r="F49" s="19">
        <v>86189.25968470001</v>
      </c>
      <c r="G49" s="19">
        <v>0.196933</v>
      </c>
      <c r="H49" s="19">
        <v>2388.5434897499995</v>
      </c>
      <c r="I49" s="19"/>
      <c r="J49" s="19">
        <v>75519.618692490025</v>
      </c>
      <c r="K49" s="20">
        <f t="shared" si="2"/>
        <v>252217.51877752005</v>
      </c>
      <c r="L49" s="68"/>
    </row>
    <row r="50" spans="2:12" ht="13.9" customHeight="1" x14ac:dyDescent="0.25">
      <c r="B50" s="8"/>
      <c r="C50" s="9" t="s">
        <v>11</v>
      </c>
      <c r="D50" s="18">
        <v>55879.570958600016</v>
      </c>
      <c r="E50" s="19">
        <v>29658.998944999999</v>
      </c>
      <c r="F50" s="19">
        <v>90054.24594873999</v>
      </c>
      <c r="G50" s="19">
        <v>0.17777999999999999</v>
      </c>
      <c r="H50" s="19">
        <v>2265.1478194699998</v>
      </c>
      <c r="I50" s="19"/>
      <c r="J50" s="19">
        <v>73331.587108229971</v>
      </c>
      <c r="K50" s="20">
        <f t="shared" si="2"/>
        <v>251189.72856004001</v>
      </c>
      <c r="L50" s="68"/>
    </row>
    <row r="51" spans="2:12" ht="13.9" customHeight="1" x14ac:dyDescent="0.25">
      <c r="B51" s="8"/>
      <c r="C51" s="9" t="s">
        <v>12</v>
      </c>
      <c r="D51" s="18">
        <v>58827.456641809957</v>
      </c>
      <c r="E51" s="19">
        <v>31946.992865000004</v>
      </c>
      <c r="F51" s="19">
        <v>90277.50927018009</v>
      </c>
      <c r="G51" s="19">
        <v>0.191191</v>
      </c>
      <c r="H51" s="19">
        <v>2411.4627875800006</v>
      </c>
      <c r="I51" s="19">
        <v>3.8151258300000004</v>
      </c>
      <c r="J51" s="19">
        <v>78737.69603472999</v>
      </c>
      <c r="K51" s="20">
        <f t="shared" si="2"/>
        <v>262205.12391613005</v>
      </c>
      <c r="L51" s="68"/>
    </row>
    <row r="52" spans="2:12" ht="13.9" customHeight="1" x14ac:dyDescent="0.25">
      <c r="B52" s="8"/>
      <c r="C52" s="9" t="s">
        <v>13</v>
      </c>
      <c r="D52" s="18">
        <v>57972.283945260038</v>
      </c>
      <c r="E52" s="19">
        <v>31178.501003000012</v>
      </c>
      <c r="F52" s="19">
        <v>95355.922672129935</v>
      </c>
      <c r="G52" s="19">
        <v>0.192132</v>
      </c>
      <c r="H52" s="19">
        <v>2219.2910722599991</v>
      </c>
      <c r="I52" s="19">
        <v>10.84893415</v>
      </c>
      <c r="J52" s="19">
        <v>76308.102925260027</v>
      </c>
      <c r="K52" s="20">
        <f t="shared" si="2"/>
        <v>263045.14268406003</v>
      </c>
      <c r="L52" s="68"/>
    </row>
    <row r="53" spans="2:12" ht="13.9" customHeight="1" thickBot="1" x14ac:dyDescent="0.3">
      <c r="B53" s="10"/>
      <c r="C53" s="11" t="s">
        <v>14</v>
      </c>
      <c r="D53" s="21">
        <v>58546.672038679993</v>
      </c>
      <c r="E53" s="22">
        <v>32292.12462799999</v>
      </c>
      <c r="F53" s="22">
        <v>100133.94362217996</v>
      </c>
      <c r="G53" s="22">
        <v>0.170873</v>
      </c>
      <c r="H53" s="22">
        <v>2275.3837619600004</v>
      </c>
      <c r="I53" s="22">
        <v>22.79186434</v>
      </c>
      <c r="J53" s="22">
        <v>81623.625946530054</v>
      </c>
      <c r="K53" s="23">
        <f t="shared" si="2"/>
        <v>274894.71273468994</v>
      </c>
      <c r="L53" s="68"/>
    </row>
    <row r="54" spans="2:12" ht="13.9" customHeight="1" x14ac:dyDescent="0.25">
      <c r="B54" s="6">
        <v>2021</v>
      </c>
      <c r="C54" s="7" t="s">
        <v>3</v>
      </c>
      <c r="D54" s="15">
        <v>60924.141862129989</v>
      </c>
      <c r="E54" s="16">
        <v>35262.261339999983</v>
      </c>
      <c r="F54" s="16">
        <v>97983.232697629981</v>
      </c>
      <c r="G54" s="16">
        <v>0.197578</v>
      </c>
      <c r="H54" s="16">
        <v>2369.9446691699991</v>
      </c>
      <c r="I54" s="16">
        <v>34.514955610000008</v>
      </c>
      <c r="J54" s="16">
        <v>82684.936758099924</v>
      </c>
      <c r="K54" s="17">
        <f t="shared" si="2"/>
        <v>279259.22986063984</v>
      </c>
      <c r="L54" s="68"/>
    </row>
    <row r="55" spans="2:12" ht="13.9" customHeight="1" x14ac:dyDescent="0.25">
      <c r="B55" s="8"/>
      <c r="C55" s="9" t="s">
        <v>4</v>
      </c>
      <c r="D55" s="18">
        <v>56942.981804750016</v>
      </c>
      <c r="E55" s="19">
        <v>30843.563823000008</v>
      </c>
      <c r="F55" s="19">
        <v>89874.050285349993</v>
      </c>
      <c r="G55" s="19">
        <v>0.178895</v>
      </c>
      <c r="H55" s="19">
        <v>2207.3867999499998</v>
      </c>
      <c r="I55" s="19">
        <v>41.337078760000004</v>
      </c>
      <c r="J55" s="19">
        <v>82685.705996309975</v>
      </c>
      <c r="K55" s="20">
        <f t="shared" si="2"/>
        <v>262595.20468311996</v>
      </c>
      <c r="L55" s="68"/>
    </row>
    <row r="56" spans="2:12" ht="13.9" customHeight="1" x14ac:dyDescent="0.25">
      <c r="B56" s="8"/>
      <c r="C56" s="9" t="s">
        <v>5</v>
      </c>
      <c r="D56" s="18">
        <v>64489.524611470006</v>
      </c>
      <c r="E56" s="19">
        <v>37104.504472000001</v>
      </c>
      <c r="F56" s="19">
        <v>108671.87277852</v>
      </c>
      <c r="G56" s="19">
        <v>0.16475700000000001</v>
      </c>
      <c r="H56" s="19">
        <v>2317.5344964700007</v>
      </c>
      <c r="I56" s="19">
        <v>69.515722549999978</v>
      </c>
      <c r="J56" s="19">
        <v>88868.340847759988</v>
      </c>
      <c r="K56" s="20">
        <f t="shared" si="2"/>
        <v>301521.45768576994</v>
      </c>
      <c r="L56" s="68"/>
    </row>
    <row r="57" spans="2:12" ht="13.9" customHeight="1" x14ac:dyDescent="0.25">
      <c r="B57" s="8"/>
      <c r="C57" s="9" t="s">
        <v>6</v>
      </c>
      <c r="D57" s="18">
        <v>64587.733788409962</v>
      </c>
      <c r="E57" s="19">
        <v>38379.176658000011</v>
      </c>
      <c r="F57" s="19">
        <v>115128.79906573996</v>
      </c>
      <c r="G57" s="19">
        <v>0.120458</v>
      </c>
      <c r="H57" s="19">
        <v>2165.2225987299998</v>
      </c>
      <c r="I57" s="19">
        <v>61.468633300000008</v>
      </c>
      <c r="J57" s="19">
        <v>92035.249749220035</v>
      </c>
      <c r="K57" s="20">
        <f t="shared" ref="K57:K62" si="3">SUM(D57:J57)</f>
        <v>312357.77095139999</v>
      </c>
      <c r="L57" s="68"/>
    </row>
    <row r="58" spans="2:12" ht="13.9" customHeight="1" x14ac:dyDescent="0.25">
      <c r="B58" s="8"/>
      <c r="C58" s="9" t="s">
        <v>7</v>
      </c>
      <c r="D58" s="18">
        <v>64798.957858979971</v>
      </c>
      <c r="E58" s="19">
        <v>41073.705710000009</v>
      </c>
      <c r="F58" s="19">
        <v>115304.20264611983</v>
      </c>
      <c r="G58" s="19">
        <v>0.120458</v>
      </c>
      <c r="H58" s="19">
        <v>2210.7549824400003</v>
      </c>
      <c r="I58" s="19">
        <v>70.775234060000017</v>
      </c>
      <c r="J58" s="19">
        <v>93472.748912950003</v>
      </c>
      <c r="K58" s="20">
        <f t="shared" si="3"/>
        <v>316931.26580254984</v>
      </c>
      <c r="L58" s="68"/>
    </row>
    <row r="59" spans="2:12" ht="13.9" customHeight="1" x14ac:dyDescent="0.25">
      <c r="B59" s="8"/>
      <c r="C59" s="9" t="s">
        <v>8</v>
      </c>
      <c r="D59" s="18">
        <v>63864.23144702999</v>
      </c>
      <c r="E59" s="19">
        <v>42383.848113000007</v>
      </c>
      <c r="F59" s="19">
        <v>110767.05769892006</v>
      </c>
      <c r="G59" s="19">
        <v>0.103312</v>
      </c>
      <c r="H59" s="19">
        <v>2152.6318565900001</v>
      </c>
      <c r="I59" s="19">
        <v>90.802205360000002</v>
      </c>
      <c r="J59" s="19">
        <v>96578.407033410083</v>
      </c>
      <c r="K59" s="20">
        <f t="shared" si="3"/>
        <v>315837.08166631008</v>
      </c>
      <c r="L59" s="68"/>
    </row>
    <row r="60" spans="2:12" ht="13.9" customHeight="1" x14ac:dyDescent="0.25">
      <c r="B60" s="8"/>
      <c r="C60" s="9" t="s">
        <v>9</v>
      </c>
      <c r="D60" s="18">
        <v>66498.802277500014</v>
      </c>
      <c r="E60" s="19">
        <v>44154.164973999999</v>
      </c>
      <c r="F60" s="19">
        <v>114826.12601888998</v>
      </c>
      <c r="G60" s="19">
        <v>0.115872</v>
      </c>
      <c r="H60" s="19">
        <v>2275.4961860199987</v>
      </c>
      <c r="I60" s="19">
        <v>0.10903151</v>
      </c>
      <c r="J60" s="19">
        <v>103008.59530588996</v>
      </c>
      <c r="K60" s="20">
        <f t="shared" si="3"/>
        <v>330763.40966580994</v>
      </c>
      <c r="L60" s="68"/>
    </row>
    <row r="61" spans="2:12" ht="13.9" customHeight="1" x14ac:dyDescent="0.25">
      <c r="B61" s="8"/>
      <c r="C61" s="9" t="s">
        <v>10</v>
      </c>
      <c r="D61" s="18">
        <v>66670.113258760044</v>
      </c>
      <c r="E61" s="19">
        <v>42266.671399999992</v>
      </c>
      <c r="F61" s="19">
        <v>114578.60459560012</v>
      </c>
      <c r="G61" s="19">
        <v>8.0165E-2</v>
      </c>
      <c r="H61" s="19">
        <v>2232.850677800001</v>
      </c>
      <c r="I61" s="19">
        <v>126.39771229000002</v>
      </c>
      <c r="J61" s="19">
        <v>105100.10257983004</v>
      </c>
      <c r="K61" s="20">
        <f t="shared" si="3"/>
        <v>330974.82038928021</v>
      </c>
      <c r="L61" s="68"/>
    </row>
    <row r="62" spans="2:12" ht="13.9" customHeight="1" thickBot="1" x14ac:dyDescent="0.3">
      <c r="B62" s="10"/>
      <c r="C62" s="11" t="s">
        <v>11</v>
      </c>
      <c r="D62" s="21">
        <v>66289.219251909948</v>
      </c>
      <c r="E62" s="22">
        <v>44801.031660000008</v>
      </c>
      <c r="F62" s="22">
        <v>116617.86859460991</v>
      </c>
      <c r="G62" s="22"/>
      <c r="H62" s="22">
        <v>2170.99727325</v>
      </c>
      <c r="I62" s="22">
        <v>169.38992728999997</v>
      </c>
      <c r="J62" s="22">
        <v>102267.13509895001</v>
      </c>
      <c r="K62" s="23">
        <f t="shared" si="3"/>
        <v>332315.64180600987</v>
      </c>
      <c r="L62" s="68"/>
    </row>
    <row r="63" spans="2:12" ht="15.75" customHeight="1" thickBot="1" x14ac:dyDescent="0.3">
      <c r="B63" s="63" t="s">
        <v>46</v>
      </c>
      <c r="C63" s="64"/>
      <c r="D63" s="65">
        <f>SUM(D51:D62)</f>
        <v>750412.11878669006</v>
      </c>
      <c r="E63" s="66">
        <f t="shared" ref="E63:K63" si="4">SUM(E51:E62)</f>
        <v>451686.546646</v>
      </c>
      <c r="F63" s="66">
        <f t="shared" si="4"/>
        <v>1269519.1899458698</v>
      </c>
      <c r="G63" s="66">
        <f t="shared" si="4"/>
        <v>1.635691</v>
      </c>
      <c r="H63" s="66">
        <f t="shared" si="4"/>
        <v>27008.957162220002</v>
      </c>
      <c r="I63" s="66">
        <f t="shared" si="4"/>
        <v>701.76642505000007</v>
      </c>
      <c r="J63" s="66">
        <f t="shared" si="4"/>
        <v>1083370.6471889401</v>
      </c>
      <c r="K63" s="67">
        <f t="shared" si="4"/>
        <v>3582700.8618457695</v>
      </c>
      <c r="L63" s="68"/>
    </row>
    <row r="64" spans="2:12" ht="15.75" thickBot="1" x14ac:dyDescent="0.3">
      <c r="B64" s="28" t="s">
        <v>47</v>
      </c>
      <c r="C64" s="29"/>
      <c r="D64" s="55">
        <f>SUM(D51:D62)/SUM(D39:D50)-1</f>
        <v>0.24976907487236732</v>
      </c>
      <c r="E64" s="56">
        <f t="shared" ref="E64:K64" si="5">SUM(E51:E62)/SUM(E39:E50)-1</f>
        <v>0.27673719403820818</v>
      </c>
      <c r="F64" s="56">
        <f t="shared" si="5"/>
        <v>0.34499577492342959</v>
      </c>
      <c r="G64" s="56">
        <f t="shared" si="5"/>
        <v>-0.69085490985281839</v>
      </c>
      <c r="H64" s="56">
        <f t="shared" si="5"/>
        <v>0.16110375164489898</v>
      </c>
      <c r="I64" s="56" t="e">
        <f t="shared" si="5"/>
        <v>#DIV/0!</v>
      </c>
      <c r="J64" s="56">
        <f t="shared" si="5"/>
        <v>0.35702300428097677</v>
      </c>
      <c r="K64" s="54">
        <f t="shared" si="5"/>
        <v>0.31730682855379211</v>
      </c>
      <c r="L64" s="68"/>
    </row>
    <row r="65" spans="2:11" ht="15.75" thickBot="1" x14ac:dyDescent="0.3">
      <c r="B65" s="28" t="s">
        <v>48</v>
      </c>
      <c r="C65" s="29"/>
      <c r="D65" s="55">
        <f>SUM(D51:D62)/SUM($K$51:$K$62)</f>
        <v>0.20945430492907122</v>
      </c>
      <c r="E65" s="56">
        <f t="shared" ref="E65:K65" si="6">SUM(E51:E62)/SUM($K$51:$K$62)</f>
        <v>0.12607431210801559</v>
      </c>
      <c r="F65" s="56">
        <f t="shared" si="6"/>
        <v>0.35434696864192761</v>
      </c>
      <c r="G65" s="57">
        <f t="shared" si="6"/>
        <v>4.5655249016723917E-7</v>
      </c>
      <c r="H65" s="56">
        <f t="shared" si="6"/>
        <v>7.5387140048039829E-3</v>
      </c>
      <c r="I65" s="57">
        <f t="shared" si="6"/>
        <v>1.9587636593484879E-4</v>
      </c>
      <c r="J65" s="56">
        <f t="shared" si="6"/>
        <v>0.30238936739775674</v>
      </c>
      <c r="K65" s="54">
        <f t="shared" si="6"/>
        <v>1</v>
      </c>
    </row>
    <row r="66" spans="2:11" ht="15.75" thickBot="1" x14ac:dyDescent="0.3">
      <c r="B66" s="28" t="s">
        <v>49</v>
      </c>
      <c r="C66" s="29"/>
      <c r="D66" s="55">
        <f>SUM(D39:D50)/SUM($K$39:$K$50)</f>
        <v>0.22077325459603936</v>
      </c>
      <c r="E66" s="56">
        <f t="shared" ref="E66:K66" si="7">SUM(E39:E50)/SUM($K$39:$K$50)</f>
        <v>0.13008045275145391</v>
      </c>
      <c r="F66" s="56">
        <f t="shared" si="7"/>
        <v>0.34705215449165377</v>
      </c>
      <c r="G66" s="57">
        <f t="shared" si="7"/>
        <v>1.9454286419500013E-6</v>
      </c>
      <c r="H66" s="56">
        <f t="shared" si="7"/>
        <v>8.5528958312069379E-3</v>
      </c>
      <c r="I66" s="57">
        <f t="shared" si="7"/>
        <v>0</v>
      </c>
      <c r="J66" s="56">
        <f t="shared" si="7"/>
        <v>0.29353929690100422</v>
      </c>
      <c r="K66" s="54">
        <f t="shared" si="7"/>
        <v>1</v>
      </c>
    </row>
    <row r="67" spans="2:11" ht="15" x14ac:dyDescent="0.25">
      <c r="D67" s="58"/>
      <c r="E67" s="58"/>
      <c r="F67" s="58"/>
      <c r="G67" s="58"/>
      <c r="H67" s="58"/>
      <c r="I67" s="58"/>
      <c r="J67" s="58"/>
      <c r="K67" s="58"/>
    </row>
    <row r="68" spans="2:11" ht="15" x14ac:dyDescent="0.25"/>
    <row r="69" spans="2:11" ht="15" x14ac:dyDescent="0.25"/>
    <row r="70" spans="2:11" ht="15" x14ac:dyDescent="0.25"/>
    <row r="71" spans="2:11" ht="15" x14ac:dyDescent="0.25"/>
    <row r="72" spans="2:11" ht="15" x14ac:dyDescent="0.25"/>
    <row r="73" spans="2:11" ht="15" x14ac:dyDescent="0.25"/>
    <row r="74" spans="2:11" ht="15" x14ac:dyDescent="0.25"/>
    <row r="75" spans="2:11" ht="15" x14ac:dyDescent="0.25"/>
    <row r="76" spans="2:11" ht="15" x14ac:dyDescent="0.25"/>
    <row r="77" spans="2:11" ht="15" x14ac:dyDescent="0.25"/>
  </sheetData>
  <mergeCells count="3">
    <mergeCell ref="B9:B10"/>
    <mergeCell ref="C9:C10"/>
    <mergeCell ref="D9:K9"/>
  </mergeCells>
  <pageMargins left="0.7" right="0.7" top="0.75" bottom="0.75" header="0.3" footer="0.3"/>
  <ignoredErrors>
    <ignoredError sqref="D63:K6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ÍNDICE</vt:lpstr>
      <vt:lpstr>9.1.TRAF_SENT</vt:lpstr>
      <vt:lpstr>9.2.TRAF_BAND</vt:lpstr>
      <vt:lpstr>9.3.TRAF_CLI.PLAN</vt:lpstr>
      <vt:lpstr>9.5.TRAF_EMP</vt:lpstr>
      <vt:lpstr>ÍNDICE!Área_de_impresión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Alejandro Vera Muñoz</cp:lastModifiedBy>
  <dcterms:created xsi:type="dcterms:W3CDTF">2018-11-27T20:24:18Z</dcterms:created>
  <dcterms:modified xsi:type="dcterms:W3CDTF">2021-11-23T21:33:42Z</dcterms:modified>
</cp:coreProperties>
</file>