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Septiembre 2021\"/>
    </mc:Choice>
  </mc:AlternateContent>
  <bookViews>
    <workbookView xWindow="0" yWindow="0" windowWidth="19320" windowHeight="9735" activeTab="5"/>
  </bookViews>
  <sheets>
    <sheet name="Índice" sheetId="8" r:id="rId1"/>
    <sheet name="2.1. L-L" sheetId="1" r:id="rId2"/>
    <sheet name="2.1.1. L-L_EMP" sheetId="9" r:id="rId3"/>
    <sheet name="2.3. L-M" sheetId="6" r:id="rId4"/>
    <sheet name="2.3.1. L-M_EMP" sheetId="10" r:id="rId5"/>
    <sheet name="2.4. NAC-INT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5" i="10" l="1"/>
  <c r="T115" i="10"/>
  <c r="S115" i="10"/>
  <c r="R115" i="10"/>
  <c r="Q115" i="10"/>
  <c r="P115" i="10"/>
  <c r="O115" i="10"/>
  <c r="N115" i="10"/>
  <c r="L115" i="10"/>
  <c r="K115" i="10"/>
  <c r="J115" i="10"/>
  <c r="H115" i="10"/>
  <c r="G115" i="10"/>
  <c r="F115" i="10"/>
  <c r="E115" i="10"/>
  <c r="D115" i="10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F179" i="7"/>
  <c r="E179" i="7"/>
  <c r="V111" i="10"/>
  <c r="V112" i="10"/>
  <c r="V113" i="10"/>
  <c r="H177" i="6"/>
  <c r="H178" i="6"/>
  <c r="H179" i="6"/>
  <c r="F177" i="6"/>
  <c r="F178" i="6"/>
  <c r="F179" i="6"/>
  <c r="G180" i="6"/>
  <c r="G182" i="6" s="1"/>
  <c r="E180" i="6"/>
  <c r="E182" i="6" s="1"/>
  <c r="V111" i="9"/>
  <c r="V112" i="9"/>
  <c r="V113" i="9"/>
  <c r="G181" i="1"/>
  <c r="G180" i="1"/>
  <c r="G179" i="1"/>
  <c r="E181" i="1"/>
  <c r="E180" i="1"/>
  <c r="E179" i="1"/>
  <c r="F182" i="1"/>
  <c r="F184" i="1" s="1"/>
  <c r="D182" i="1"/>
  <c r="D184" i="1" s="1"/>
  <c r="V108" i="10" l="1"/>
  <c r="V109" i="10"/>
  <c r="V110" i="10"/>
  <c r="H174" i="6"/>
  <c r="H175" i="6"/>
  <c r="H176" i="6"/>
  <c r="F174" i="6"/>
  <c r="F175" i="6"/>
  <c r="F176" i="6"/>
  <c r="V108" i="9"/>
  <c r="V109" i="9"/>
  <c r="V110" i="9"/>
  <c r="G176" i="1"/>
  <c r="G177" i="1"/>
  <c r="G178" i="1"/>
  <c r="E176" i="1"/>
  <c r="E177" i="1"/>
  <c r="E178" i="1"/>
  <c r="V105" i="10" l="1"/>
  <c r="V106" i="10"/>
  <c r="V107" i="10"/>
  <c r="V105" i="9"/>
  <c r="V106" i="9"/>
  <c r="V107" i="9"/>
  <c r="H173" i="6"/>
  <c r="F173" i="6"/>
  <c r="H172" i="6"/>
  <c r="F172" i="6"/>
  <c r="H171" i="6"/>
  <c r="F171" i="6"/>
  <c r="E173" i="1"/>
  <c r="G173" i="1"/>
  <c r="E174" i="1"/>
  <c r="G174" i="1"/>
  <c r="E175" i="1"/>
  <c r="G175" i="1"/>
  <c r="V116" i="10" l="1"/>
  <c r="N116" i="10"/>
  <c r="V115" i="10"/>
  <c r="D116" i="10"/>
  <c r="U116" i="10"/>
  <c r="L116" i="10"/>
  <c r="T116" i="10"/>
  <c r="K116" i="10"/>
  <c r="S116" i="10"/>
  <c r="J116" i="10"/>
  <c r="R116" i="10"/>
  <c r="H116" i="10"/>
  <c r="F116" i="10"/>
  <c r="Q116" i="10"/>
  <c r="G116" i="10"/>
  <c r="P116" i="10"/>
  <c r="O116" i="10"/>
  <c r="E116" i="10"/>
  <c r="P116" i="9"/>
  <c r="H116" i="9"/>
  <c r="O116" i="9"/>
  <c r="G116" i="9"/>
  <c r="V116" i="9"/>
  <c r="N116" i="9"/>
  <c r="F116" i="9"/>
  <c r="U116" i="9"/>
  <c r="M116" i="9"/>
  <c r="E116" i="9"/>
  <c r="T116" i="9"/>
  <c r="L116" i="9"/>
  <c r="V115" i="9"/>
  <c r="S116" i="9"/>
  <c r="K116" i="9"/>
  <c r="R116" i="9"/>
  <c r="J116" i="9"/>
  <c r="D116" i="9"/>
  <c r="Q116" i="9"/>
  <c r="I116" i="9"/>
  <c r="F27" i="1"/>
  <c r="F169" i="7"/>
  <c r="E169" i="7"/>
  <c r="V102" i="10"/>
  <c r="V103" i="10"/>
  <c r="V104" i="10"/>
  <c r="H167" i="6"/>
  <c r="H168" i="6"/>
  <c r="H169" i="6"/>
  <c r="F167" i="6"/>
  <c r="F168" i="6"/>
  <c r="F169" i="6"/>
  <c r="G169" i="1"/>
  <c r="G170" i="1"/>
  <c r="G171" i="1"/>
  <c r="E169" i="1"/>
  <c r="E170" i="1"/>
  <c r="E171" i="1"/>
  <c r="G170" i="6"/>
  <c r="G26" i="6" s="1"/>
  <c r="E170" i="6"/>
  <c r="E26" i="6" s="1"/>
  <c r="V102" i="9"/>
  <c r="V103" i="9"/>
  <c r="V104" i="9"/>
  <c r="F172" i="1"/>
  <c r="D172" i="1"/>
  <c r="D27" i="1" s="1"/>
  <c r="H164" i="6" l="1"/>
  <c r="H165" i="6"/>
  <c r="H166" i="6"/>
  <c r="F164" i="6"/>
  <c r="F165" i="6"/>
  <c r="F166" i="6"/>
  <c r="G166" i="1"/>
  <c r="G167" i="1"/>
  <c r="G168" i="1"/>
  <c r="E166" i="1"/>
  <c r="E167" i="1"/>
  <c r="E168" i="1"/>
  <c r="V99" i="10"/>
  <c r="V100" i="10"/>
  <c r="V101" i="10"/>
  <c r="V99" i="9"/>
  <c r="V100" i="9"/>
  <c r="V101" i="9"/>
  <c r="V96" i="10" l="1"/>
  <c r="V97" i="10"/>
  <c r="V98" i="10"/>
  <c r="V96" i="9"/>
  <c r="V97" i="9"/>
  <c r="V98" i="9"/>
  <c r="H161" i="6"/>
  <c r="H162" i="6"/>
  <c r="H163" i="6"/>
  <c r="F161" i="6"/>
  <c r="F162" i="6"/>
  <c r="F163" i="6"/>
  <c r="G163" i="1"/>
  <c r="G164" i="1"/>
  <c r="G165" i="1"/>
  <c r="E163" i="1"/>
  <c r="E164" i="1"/>
  <c r="E165" i="1"/>
  <c r="V93" i="10" l="1"/>
  <c r="V94" i="10"/>
  <c r="V95" i="10"/>
  <c r="F158" i="6"/>
  <c r="H158" i="6"/>
  <c r="F159" i="6"/>
  <c r="H159" i="6"/>
  <c r="F160" i="6"/>
  <c r="H160" i="6"/>
  <c r="V93" i="9"/>
  <c r="V94" i="9"/>
  <c r="V95" i="9"/>
  <c r="E160" i="1"/>
  <c r="G160" i="1"/>
  <c r="E161" i="1"/>
  <c r="G161" i="1"/>
  <c r="E162" i="1"/>
  <c r="G162" i="1"/>
  <c r="F25" i="7" l="1"/>
  <c r="F156" i="7"/>
  <c r="E156" i="7"/>
  <c r="E25" i="7" s="1"/>
  <c r="V90" i="10"/>
  <c r="V91" i="10"/>
  <c r="V92" i="10"/>
  <c r="G157" i="6"/>
  <c r="G25" i="6" s="1"/>
  <c r="E157" i="6"/>
  <c r="F154" i="6"/>
  <c r="H154" i="6"/>
  <c r="F155" i="6"/>
  <c r="H155" i="6"/>
  <c r="F156" i="6"/>
  <c r="H156" i="6"/>
  <c r="V90" i="9"/>
  <c r="V91" i="9"/>
  <c r="V92" i="9"/>
  <c r="D26" i="1"/>
  <c r="F159" i="1"/>
  <c r="D159" i="1"/>
  <c r="E156" i="1"/>
  <c r="G156" i="1"/>
  <c r="E157" i="1"/>
  <c r="G157" i="1"/>
  <c r="E158" i="1"/>
  <c r="G158" i="1"/>
  <c r="H25" i="6" l="1"/>
  <c r="H26" i="6"/>
  <c r="E26" i="1"/>
  <c r="E27" i="1"/>
  <c r="E25" i="6"/>
  <c r="F26" i="1"/>
  <c r="V87" i="10"/>
  <c r="V88" i="10"/>
  <c r="V89" i="10"/>
  <c r="V87" i="9"/>
  <c r="V88" i="9"/>
  <c r="V89" i="9"/>
  <c r="H151" i="6"/>
  <c r="H152" i="6"/>
  <c r="H153" i="6"/>
  <c r="F151" i="6"/>
  <c r="F152" i="6"/>
  <c r="F153" i="6"/>
  <c r="G153" i="1"/>
  <c r="G154" i="1"/>
  <c r="G155" i="1"/>
  <c r="E153" i="1"/>
  <c r="E154" i="1"/>
  <c r="E155" i="1"/>
  <c r="H150" i="6"/>
  <c r="H149" i="6"/>
  <c r="H148" i="6"/>
  <c r="F150" i="6"/>
  <c r="F149" i="6"/>
  <c r="F148" i="6"/>
  <c r="G152" i="1"/>
  <c r="G151" i="1"/>
  <c r="G150" i="1"/>
  <c r="E152" i="1"/>
  <c r="E151" i="1"/>
  <c r="E150" i="1"/>
  <c r="V84" i="10"/>
  <c r="V85" i="10"/>
  <c r="V86" i="10"/>
  <c r="V84" i="9"/>
  <c r="V85" i="9"/>
  <c r="V86" i="9"/>
  <c r="V81" i="10"/>
  <c r="V82" i="10"/>
  <c r="V83" i="10"/>
  <c r="F145" i="6"/>
  <c r="H145" i="6"/>
  <c r="F146" i="6"/>
  <c r="H146" i="6"/>
  <c r="F147" i="6"/>
  <c r="H147" i="6"/>
  <c r="V81" i="9"/>
  <c r="V82" i="9"/>
  <c r="V83" i="9"/>
  <c r="E147" i="1"/>
  <c r="G147" i="1"/>
  <c r="E148" i="1"/>
  <c r="G148" i="1"/>
  <c r="E149" i="1"/>
  <c r="G149" i="1"/>
  <c r="G66" i="1"/>
  <c r="G65" i="1"/>
  <c r="G64" i="1"/>
  <c r="G63" i="1"/>
  <c r="G62" i="1"/>
  <c r="G61" i="1"/>
  <c r="G60" i="1"/>
  <c r="G59" i="1"/>
  <c r="G58" i="1"/>
  <c r="G57" i="1"/>
  <c r="G67" i="1"/>
  <c r="E66" i="1"/>
  <c r="E65" i="1"/>
  <c r="E64" i="1"/>
  <c r="E63" i="1"/>
  <c r="E62" i="1"/>
  <c r="E61" i="1"/>
  <c r="E60" i="1"/>
  <c r="E59" i="1"/>
  <c r="E58" i="1"/>
  <c r="E57" i="1"/>
  <c r="E67" i="1"/>
  <c r="E95" i="1"/>
  <c r="G105" i="1"/>
  <c r="G104" i="1"/>
  <c r="G103" i="1"/>
  <c r="G102" i="1"/>
  <c r="G101" i="1"/>
  <c r="G100" i="1"/>
  <c r="G99" i="1"/>
  <c r="G98" i="1"/>
  <c r="G97" i="1"/>
  <c r="G96" i="1"/>
  <c r="E105" i="1"/>
  <c r="E104" i="1"/>
  <c r="E103" i="1"/>
  <c r="E102" i="1"/>
  <c r="E101" i="1"/>
  <c r="E100" i="1"/>
  <c r="E99" i="1"/>
  <c r="E98" i="1"/>
  <c r="E97" i="1"/>
  <c r="E96" i="1"/>
  <c r="E106" i="1"/>
  <c r="V78" i="10"/>
  <c r="V79" i="10"/>
  <c r="V80" i="10"/>
  <c r="V78" i="9"/>
  <c r="V79" i="9"/>
  <c r="V80" i="9"/>
  <c r="F143" i="7"/>
  <c r="F24" i="7"/>
  <c r="E143" i="7"/>
  <c r="E24" i="7"/>
  <c r="G144" i="6"/>
  <c r="G24" i="6"/>
  <c r="E144" i="6"/>
  <c r="F141" i="6"/>
  <c r="H141" i="6"/>
  <c r="F142" i="6"/>
  <c r="H142" i="6"/>
  <c r="F143" i="6"/>
  <c r="H143" i="6"/>
  <c r="F146" i="1"/>
  <c r="D146" i="1"/>
  <c r="D25" i="1"/>
  <c r="E143" i="1"/>
  <c r="G143" i="1"/>
  <c r="E144" i="1"/>
  <c r="G144" i="1"/>
  <c r="E145" i="1"/>
  <c r="G145" i="1"/>
  <c r="E24" i="6"/>
  <c r="F25" i="1"/>
  <c r="V75" i="10"/>
  <c r="V76" i="10"/>
  <c r="V77" i="10"/>
  <c r="F138" i="6"/>
  <c r="H138" i="6"/>
  <c r="F139" i="6"/>
  <c r="H139" i="6"/>
  <c r="F140" i="6"/>
  <c r="H140" i="6"/>
  <c r="V75" i="9"/>
  <c r="V76" i="9"/>
  <c r="V77" i="9"/>
  <c r="E140" i="1"/>
  <c r="G140" i="1"/>
  <c r="E141" i="1"/>
  <c r="G141" i="1"/>
  <c r="E142" i="1"/>
  <c r="G142" i="1"/>
  <c r="H135" i="6"/>
  <c r="H136" i="6"/>
  <c r="H137" i="6"/>
  <c r="F135" i="6"/>
  <c r="F136" i="6"/>
  <c r="F137" i="6"/>
  <c r="V72" i="10"/>
  <c r="V73" i="10"/>
  <c r="V74" i="10"/>
  <c r="V72" i="9"/>
  <c r="V73" i="9"/>
  <c r="V74" i="9"/>
  <c r="E137" i="1"/>
  <c r="G137" i="1"/>
  <c r="E138" i="1"/>
  <c r="G138" i="1"/>
  <c r="E139" i="1"/>
  <c r="G139" i="1"/>
  <c r="V69" i="10"/>
  <c r="V70" i="10"/>
  <c r="V71" i="10"/>
  <c r="F132" i="6"/>
  <c r="H132" i="6"/>
  <c r="F133" i="6"/>
  <c r="H133" i="6"/>
  <c r="F134" i="6"/>
  <c r="H134" i="6"/>
  <c r="V69" i="9"/>
  <c r="V70" i="9"/>
  <c r="V71" i="9"/>
  <c r="E134" i="1"/>
  <c r="G134" i="1"/>
  <c r="E135" i="1"/>
  <c r="G135" i="1"/>
  <c r="E136" i="1"/>
  <c r="G136" i="1"/>
  <c r="F130" i="7"/>
  <c r="F23" i="7"/>
  <c r="E130" i="7"/>
  <c r="E23" i="7"/>
  <c r="V66" i="10"/>
  <c r="V67" i="10"/>
  <c r="V68" i="10"/>
  <c r="G131" i="6"/>
  <c r="E131" i="6"/>
  <c r="E23" i="6"/>
  <c r="F128" i="6"/>
  <c r="H128" i="6"/>
  <c r="F129" i="6"/>
  <c r="H129" i="6"/>
  <c r="F130" i="6"/>
  <c r="H130" i="6"/>
  <c r="V66" i="9"/>
  <c r="V67" i="9"/>
  <c r="V68" i="9"/>
  <c r="F133" i="1"/>
  <c r="D133" i="1"/>
  <c r="D24" i="1"/>
  <c r="E130" i="1"/>
  <c r="G130" i="1"/>
  <c r="E131" i="1"/>
  <c r="G131" i="1"/>
  <c r="E132" i="1"/>
  <c r="G132" i="1"/>
  <c r="F24" i="6"/>
  <c r="E25" i="1"/>
  <c r="G23" i="6"/>
  <c r="F24" i="1"/>
  <c r="V63" i="10"/>
  <c r="V64" i="10"/>
  <c r="V65" i="10"/>
  <c r="F125" i="6"/>
  <c r="H125" i="6"/>
  <c r="F126" i="6"/>
  <c r="H126" i="6"/>
  <c r="F127" i="6"/>
  <c r="H127" i="6"/>
  <c r="V63" i="9"/>
  <c r="V64" i="9"/>
  <c r="V65" i="9"/>
  <c r="E127" i="1"/>
  <c r="G127" i="1"/>
  <c r="E128" i="1"/>
  <c r="G128" i="1"/>
  <c r="E129" i="1"/>
  <c r="G129" i="1"/>
  <c r="H24" i="6"/>
  <c r="G25" i="1"/>
  <c r="E124" i="1"/>
  <c r="G124" i="1"/>
  <c r="G123" i="1"/>
  <c r="V60" i="10"/>
  <c r="V61" i="10"/>
  <c r="V62" i="10"/>
  <c r="F122" i="6"/>
  <c r="H122" i="6"/>
  <c r="F123" i="6"/>
  <c r="H123" i="6"/>
  <c r="F124" i="6"/>
  <c r="H124" i="6"/>
  <c r="V60" i="9"/>
  <c r="V61" i="9"/>
  <c r="V62" i="9"/>
  <c r="E125" i="1"/>
  <c r="G125" i="1"/>
  <c r="E126" i="1"/>
  <c r="G126" i="1"/>
  <c r="V57" i="10"/>
  <c r="V58" i="10"/>
  <c r="V59" i="10"/>
  <c r="F119" i="6"/>
  <c r="H119" i="6"/>
  <c r="F120" i="6"/>
  <c r="H120" i="6"/>
  <c r="F121" i="6"/>
  <c r="H121" i="6"/>
  <c r="V57" i="9"/>
  <c r="V58" i="9"/>
  <c r="V59" i="9"/>
  <c r="E121" i="1"/>
  <c r="G121" i="1"/>
  <c r="E122" i="1"/>
  <c r="G122" i="1"/>
  <c r="E123" i="1"/>
  <c r="F117" i="7"/>
  <c r="F22" i="7"/>
  <c r="E117" i="7"/>
  <c r="E22" i="7"/>
  <c r="V54" i="10"/>
  <c r="V55" i="10"/>
  <c r="V56" i="10"/>
  <c r="G118" i="6"/>
  <c r="G22" i="6"/>
  <c r="H23" i="6"/>
  <c r="E118" i="6"/>
  <c r="E22" i="6"/>
  <c r="F23" i="6"/>
  <c r="F115" i="6"/>
  <c r="H115" i="6"/>
  <c r="F116" i="6"/>
  <c r="H116" i="6"/>
  <c r="F117" i="6"/>
  <c r="H117" i="6"/>
  <c r="V54" i="9"/>
  <c r="V55" i="9"/>
  <c r="V56" i="9"/>
  <c r="F120" i="1"/>
  <c r="F23" i="1"/>
  <c r="G24" i="1"/>
  <c r="D120" i="1"/>
  <c r="D23" i="1"/>
  <c r="E24" i="1"/>
  <c r="E117" i="1"/>
  <c r="G117" i="1"/>
  <c r="E118" i="1"/>
  <c r="G118" i="1"/>
  <c r="E119" i="1"/>
  <c r="G119" i="1"/>
  <c r="F112" i="6"/>
  <c r="H112" i="6"/>
  <c r="F113" i="6"/>
  <c r="H113" i="6"/>
  <c r="F114" i="6"/>
  <c r="H114" i="6"/>
  <c r="V51" i="9"/>
  <c r="V52" i="9"/>
  <c r="V53" i="9"/>
  <c r="E114" i="1"/>
  <c r="G114" i="1"/>
  <c r="E115" i="1"/>
  <c r="G115" i="1"/>
  <c r="E116" i="1"/>
  <c r="G116" i="1"/>
  <c r="V51" i="10"/>
  <c r="V52" i="10"/>
  <c r="V53" i="10"/>
  <c r="V48" i="10"/>
  <c r="V49" i="10"/>
  <c r="V50" i="10"/>
  <c r="F109" i="6"/>
  <c r="H109" i="6"/>
  <c r="F110" i="6"/>
  <c r="H110" i="6"/>
  <c r="F111" i="6"/>
  <c r="H111" i="6"/>
  <c r="V48" i="9"/>
  <c r="V49" i="9"/>
  <c r="V50" i="9"/>
  <c r="E111" i="1"/>
  <c r="G111" i="1"/>
  <c r="E112" i="1"/>
  <c r="G112" i="1"/>
  <c r="E113" i="1"/>
  <c r="G113" i="1"/>
  <c r="V45" i="10"/>
  <c r="V46" i="10"/>
  <c r="V47" i="10"/>
  <c r="F106" i="6"/>
  <c r="H106" i="6"/>
  <c r="F107" i="6"/>
  <c r="H107" i="6"/>
  <c r="F108" i="6"/>
  <c r="H108" i="6"/>
  <c r="V45" i="9"/>
  <c r="V46" i="9"/>
  <c r="V47" i="9"/>
  <c r="E108" i="1"/>
  <c r="G108" i="1"/>
  <c r="E109" i="1"/>
  <c r="G109" i="1"/>
  <c r="E110" i="1"/>
  <c r="G110" i="1"/>
  <c r="G105" i="6"/>
  <c r="E105" i="6"/>
  <c r="F104" i="7"/>
  <c r="F21" i="7"/>
  <c r="E104" i="7"/>
  <c r="E21" i="7"/>
  <c r="V42" i="10"/>
  <c r="V43" i="10"/>
  <c r="V44" i="10"/>
  <c r="F102" i="6"/>
  <c r="H102" i="6"/>
  <c r="F103" i="6"/>
  <c r="H103" i="6"/>
  <c r="F104" i="6"/>
  <c r="H104" i="6"/>
  <c r="V42" i="9"/>
  <c r="V43" i="9"/>
  <c r="V44" i="9"/>
  <c r="F107" i="1"/>
  <c r="D107" i="1"/>
  <c r="G106" i="1"/>
  <c r="G21" i="6"/>
  <c r="E21" i="6"/>
  <c r="F22" i="1"/>
  <c r="D22" i="1"/>
  <c r="H99" i="6"/>
  <c r="H100" i="6"/>
  <c r="H101" i="6"/>
  <c r="F99" i="6"/>
  <c r="F100" i="6"/>
  <c r="F101" i="6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H22" i="6"/>
  <c r="F22" i="6"/>
  <c r="G23" i="1"/>
  <c r="E23" i="1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F96" i="6"/>
  <c r="H96" i="6"/>
  <c r="F97" i="6"/>
  <c r="H97" i="6"/>
  <c r="F98" i="6"/>
  <c r="H98" i="6"/>
  <c r="F91" i="7"/>
  <c r="F20" i="7"/>
  <c r="E91" i="7"/>
  <c r="E20" i="7"/>
  <c r="F78" i="7"/>
  <c r="F19" i="7"/>
  <c r="E78" i="7"/>
  <c r="E19" i="7"/>
  <c r="F65" i="7"/>
  <c r="F18" i="7"/>
  <c r="E65" i="7"/>
  <c r="E18" i="7"/>
  <c r="F52" i="7"/>
  <c r="F17" i="7"/>
  <c r="E52" i="7"/>
  <c r="E17" i="7"/>
  <c r="F39" i="7"/>
  <c r="E39" i="7"/>
  <c r="F16" i="7"/>
  <c r="E16" i="7"/>
  <c r="H95" i="6"/>
  <c r="F95" i="6"/>
  <c r="H94" i="6"/>
  <c r="F94" i="6"/>
  <c r="H93" i="6"/>
  <c r="F93" i="6"/>
  <c r="G92" i="6"/>
  <c r="G20" i="6"/>
  <c r="E92" i="6"/>
  <c r="E20" i="6"/>
  <c r="F21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G79" i="6"/>
  <c r="G19" i="6"/>
  <c r="E79" i="6"/>
  <c r="E19" i="6"/>
  <c r="F1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G66" i="6"/>
  <c r="E66" i="6"/>
  <c r="E18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G53" i="6"/>
  <c r="G17" i="6"/>
  <c r="E53" i="6"/>
  <c r="E17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G40" i="6"/>
  <c r="G16" i="6"/>
  <c r="H16" i="6"/>
  <c r="E40" i="6"/>
  <c r="E16" i="6"/>
  <c r="F16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G18" i="6"/>
  <c r="H18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G95" i="1"/>
  <c r="F94" i="1"/>
  <c r="F21" i="1"/>
  <c r="G22" i="1"/>
  <c r="D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F81" i="1"/>
  <c r="F20" i="1"/>
  <c r="D81" i="1"/>
  <c r="D20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F68" i="1"/>
  <c r="F19" i="1"/>
  <c r="D68" i="1"/>
  <c r="D19" i="1"/>
  <c r="G56" i="1"/>
  <c r="E56" i="1"/>
  <c r="F55" i="1"/>
  <c r="F18" i="1"/>
  <c r="D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F42" i="1"/>
  <c r="F17" i="1"/>
  <c r="G17" i="1"/>
  <c r="D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D21" i="1"/>
  <c r="E22" i="1"/>
  <c r="D18" i="1"/>
  <c r="D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H17" i="6"/>
  <c r="F17" i="6"/>
  <c r="H20" i="6"/>
  <c r="H21" i="6"/>
  <c r="H19" i="6"/>
  <c r="E18" i="1"/>
  <c r="E19" i="1"/>
  <c r="G20" i="1"/>
  <c r="F18" i="6"/>
  <c r="F20" i="6"/>
  <c r="G18" i="1"/>
  <c r="G19" i="1"/>
  <c r="G21" i="1"/>
  <c r="E21" i="1"/>
  <c r="E20" i="1"/>
  <c r="F25" i="6" l="1"/>
  <c r="F26" i="6"/>
  <c r="G26" i="1"/>
  <c r="G27" i="1"/>
</calcChain>
</file>

<file path=xl/sharedStrings.xml><?xml version="1.0" encoding="utf-8"?>
<sst xmlns="http://schemas.openxmlformats.org/spreadsheetml/2006/main" count="768" uniqueCount="71">
  <si>
    <t xml:space="preserve">TRAFICO DE SALIDA </t>
  </si>
  <si>
    <t xml:space="preserve">Periodo </t>
  </si>
  <si>
    <t>Miles de Minutos</t>
  </si>
  <si>
    <t xml:space="preserve">Crecimiento Anual </t>
  </si>
  <si>
    <t xml:space="preserve"> Miles de llamadas</t>
  </si>
  <si>
    <t xml:space="preserve">Crecimiento Mensual </t>
  </si>
  <si>
    <t>Ene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</si>
  <si>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</si>
  <si>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</si>
  <si>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</si>
  <si>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</si>
  <si>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</si>
  <si>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</si>
  <si>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</si>
  <si>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</si>
  <si>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</si>
  <si>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</si>
  <si>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Feb</t>
  </si>
  <si>
    <t>Total 2010</t>
  </si>
  <si>
    <t>Total 2011</t>
  </si>
  <si>
    <t>Total 2012</t>
  </si>
  <si>
    <t>Total 2013</t>
  </si>
  <si>
    <t>ESTADÍSTICAS DE SERVICIO DE TELEFONÍA FIJA: TRÁFICO LOCAL</t>
  </si>
  <si>
    <t>INDICE</t>
  </si>
  <si>
    <t>&gt;</t>
  </si>
  <si>
    <t xml:space="preserve">2.1. Tráfico cursado por líneas de Telefonía Fija: Tráfico Local - Local </t>
  </si>
  <si>
    <t>www.subtel.cl</t>
  </si>
  <si>
    <t>Año</t>
  </si>
  <si>
    <t>Mes</t>
  </si>
  <si>
    <t>Total 2014</t>
  </si>
  <si>
    <t>TRÁFICO CURSADO POR LINEAS DE TELEFONÍA FIJA</t>
  </si>
  <si>
    <t>Miles de Minutos de Salida</t>
  </si>
  <si>
    <t>Miles de llamadas de Salida</t>
  </si>
  <si>
    <t>LOCAL - INTERNET</t>
  </si>
  <si>
    <t>Netline</t>
  </si>
  <si>
    <t>CMET</t>
  </si>
  <si>
    <t>Telsur</t>
  </si>
  <si>
    <t>Claro Comunicaciones</t>
  </si>
  <si>
    <t>Movistar</t>
  </si>
  <si>
    <t>CTR</t>
  </si>
  <si>
    <t>Entelphone</t>
  </si>
  <si>
    <t>Telestar</t>
  </si>
  <si>
    <t>RTC</t>
  </si>
  <si>
    <t>Stel Access</t>
  </si>
  <si>
    <t>GTD Manquehue</t>
  </si>
  <si>
    <t>Convergia</t>
  </si>
  <si>
    <t>Telcoy</t>
  </si>
  <si>
    <t>GTD Telesat</t>
  </si>
  <si>
    <t>VTR</t>
  </si>
  <si>
    <t>Fullcom</t>
  </si>
  <si>
    <t>Claro Serv. Empr.</t>
  </si>
  <si>
    <t>Netglobalis</t>
  </si>
  <si>
    <t>Total</t>
  </si>
  <si>
    <t>TRÁFICO LOCAL-LOCAL DE SALIDA</t>
  </si>
  <si>
    <t>TRÁFICO LOCAL-LOCAL DE SALIDA POR EMPRESA</t>
  </si>
  <si>
    <t>2.1.1. Tráfico cursado por líneas de Telefonía Fija: Tráfico Local - Local por Empresa</t>
  </si>
  <si>
    <t xml:space="preserve">2.3. Tráfico cursado por lineas de Telefonía Fija: Tráfico Local - Móvil </t>
  </si>
  <si>
    <t>2.4. Tráfico cursado por lineas de Telefonía Fija: Tráfico Local - Internet</t>
  </si>
  <si>
    <t>MILES DE MINUTOS</t>
  </si>
  <si>
    <t>2.3.1. Tráfico cursado por lineas de Telefonía Fija: Tráfico Local - Móvil por Empresa</t>
  </si>
  <si>
    <t>TRÁFICO LOCAL-MÓVIL DE SALIDA POR EMPRESA</t>
  </si>
  <si>
    <t>LOCAL - MÓVIL (SALIDA)</t>
  </si>
  <si>
    <t>Total 2015</t>
  </si>
  <si>
    <t>Total 2016</t>
  </si>
  <si>
    <t>Total 2017</t>
  </si>
  <si>
    <t>Total 2018</t>
  </si>
  <si>
    <t>Total 2019</t>
  </si>
  <si>
    <t>Total 2020</t>
  </si>
  <si>
    <t>Sub Total 2021</t>
  </si>
  <si>
    <t>VAR. ACUM. Q3.2020-Q3.2021</t>
  </si>
  <si>
    <t>PART. MERCADO ACUM. Q3.2021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</si>
</sst>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\ _€_-;\-* #,##0\ _€_-;_-* &quot;-&quot;??\ _€_-;_-@_-"/>
    <numFmt numFmtId="166" formatCode="0.0%"/>
    <numFmt numFmtId="167" formatCode="0.000%"/>
    <numFmt numFmtId="168" formatCode="#,##0_ ;\-#,##0\ "/>
    <numFmt numFmtId="169" formatCode="_-* #,##0.0\ _€_-;\-* #,##0.0\ _€_-;_-* &quot;-&quot;??\ _€_-;_-@_-"/>
    <numFmt numFmtId="170" formatCode="#,##0.0000"/>
    <numFmt numFmtId="171" formatCode="#,##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FF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color indexed="44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b/>
      <u/>
      <sz val="8"/>
      <color indexed="9"/>
      <name val="Arial"/>
      <family val="2"/>
    </font>
    <font>
      <u/>
      <sz val="8"/>
      <color indexed="10"/>
      <name val="Arial"/>
      <family val="2"/>
    </font>
    <font>
      <sz val="11"/>
      <color rgb="FF0070C0"/>
      <name val="Calibri"/>
      <family val="2"/>
      <scheme val="minor"/>
    </font>
    <font>
      <b/>
      <sz val="10"/>
      <color indexed="23"/>
      <name val="Arial"/>
      <family val="2"/>
    </font>
    <font>
      <u/>
      <sz val="8"/>
      <color indexed="23"/>
      <name val="Arial"/>
      <family val="2"/>
    </font>
    <font>
      <sz val="8"/>
      <color indexed="23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b/>
      <u/>
      <sz val="10"/>
      <name val="Arial"/>
      <family val="2"/>
    </font>
    <font>
      <sz val="9"/>
      <color indexed="44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2" fillId="0" borderId="0" xfId="0" applyFont="1" applyFill="1" applyBorder="1"/>
    <xf numFmtId="165" fontId="6" fillId="0" borderId="9" xfId="0" applyNumberFormat="1" applyFont="1" applyBorder="1"/>
    <xf numFmtId="0" fontId="6" fillId="0" borderId="9" xfId="0" applyFont="1" applyBorder="1"/>
    <xf numFmtId="165" fontId="0" fillId="0" borderId="0" xfId="0" applyNumberFormat="1"/>
    <xf numFmtId="10" fontId="6" fillId="0" borderId="12" xfId="2" applyNumberFormat="1" applyFont="1" applyBorder="1" applyAlignment="1">
      <alignment horizontal="center"/>
    </xf>
    <xf numFmtId="10" fontId="6" fillId="0" borderId="14" xfId="2" applyNumberFormat="1" applyFont="1" applyBorder="1" applyAlignment="1">
      <alignment horizontal="center"/>
    </xf>
    <xf numFmtId="0" fontId="5" fillId="0" borderId="9" xfId="0" applyFont="1" applyBorder="1" applyAlignment="1"/>
    <xf numFmtId="165" fontId="6" fillId="0" borderId="8" xfId="1" applyNumberFormat="1" applyFont="1" applyFill="1" applyBorder="1"/>
    <xf numFmtId="166" fontId="6" fillId="0" borderId="9" xfId="2" applyNumberFormat="1" applyFont="1" applyFill="1" applyBorder="1" applyAlignment="1">
      <alignment horizontal="center"/>
    </xf>
    <xf numFmtId="0" fontId="5" fillId="0" borderId="12" xfId="0" applyFont="1" applyBorder="1" applyAlignment="1"/>
    <xf numFmtId="165" fontId="6" fillId="0" borderId="11" xfId="1" applyNumberFormat="1" applyFont="1" applyFill="1" applyBorder="1"/>
    <xf numFmtId="166" fontId="6" fillId="0" borderId="12" xfId="2" applyNumberFormat="1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10" fontId="6" fillId="2" borderId="14" xfId="2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165" fontId="6" fillId="3" borderId="11" xfId="1" applyNumberFormat="1" applyFont="1" applyFill="1" applyBorder="1"/>
    <xf numFmtId="166" fontId="6" fillId="3" borderId="12" xfId="2" applyNumberFormat="1" applyFont="1" applyFill="1" applyBorder="1" applyAlignment="1">
      <alignment horizontal="center"/>
    </xf>
    <xf numFmtId="2" fontId="5" fillId="0" borderId="9" xfId="0" applyNumberFormat="1" applyFont="1" applyBorder="1" applyAlignment="1"/>
    <xf numFmtId="2" fontId="5" fillId="0" borderId="17" xfId="0" applyNumberFormat="1" applyFont="1" applyFill="1" applyBorder="1" applyAlignment="1">
      <alignment horizontal="left"/>
    </xf>
    <xf numFmtId="2" fontId="5" fillId="0" borderId="12" xfId="0" applyNumberFormat="1" applyFont="1" applyBorder="1" applyAlignment="1"/>
    <xf numFmtId="0" fontId="2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center"/>
    </xf>
    <xf numFmtId="0" fontId="10" fillId="0" borderId="0" xfId="3" applyFont="1" applyFill="1" applyAlignment="1" applyProtection="1"/>
    <xf numFmtId="0" fontId="11" fillId="0" borderId="0" xfId="3" applyFont="1" applyFill="1" applyBorder="1" applyAlignment="1" applyProtection="1">
      <alignment horizontal="left"/>
    </xf>
    <xf numFmtId="0" fontId="12" fillId="0" borderId="0" xfId="0" applyFont="1" applyFill="1"/>
    <xf numFmtId="0" fontId="13" fillId="0" borderId="0" xfId="0" applyFont="1" applyFill="1"/>
    <xf numFmtId="0" fontId="9" fillId="0" borderId="0" xfId="3" applyFill="1" applyAlignment="1" applyProtection="1"/>
    <xf numFmtId="0" fontId="14" fillId="0" borderId="0" xfId="3" applyFont="1" applyFill="1" applyBorder="1" applyAlignment="1" applyProtection="1"/>
    <xf numFmtId="0" fontId="15" fillId="0" borderId="0" xfId="0" applyFont="1" applyFill="1" applyBorder="1"/>
    <xf numFmtId="0" fontId="14" fillId="0" borderId="0" xfId="3" applyFont="1" applyFill="1" applyAlignment="1" applyProtection="1"/>
    <xf numFmtId="0" fontId="16" fillId="0" borderId="0" xfId="0" applyFont="1" applyFill="1"/>
    <xf numFmtId="0" fontId="17" fillId="0" borderId="0" xfId="3" applyFont="1" applyFill="1" applyBorder="1" applyAlignment="1" applyProtection="1">
      <alignment horizontal="left"/>
    </xf>
    <xf numFmtId="0" fontId="17" fillId="0" borderId="0" xfId="3" applyFont="1" applyFill="1" applyAlignment="1" applyProtection="1"/>
    <xf numFmtId="0" fontId="4" fillId="0" borderId="0" xfId="0" applyFont="1" applyFill="1"/>
    <xf numFmtId="0" fontId="18" fillId="0" borderId="0" xfId="3" applyFont="1" applyFill="1" applyAlignment="1" applyProtection="1">
      <alignment horizontal="right"/>
    </xf>
    <xf numFmtId="0" fontId="18" fillId="0" borderId="0" xfId="3" applyFont="1" applyFill="1" applyAlignment="1" applyProtection="1">
      <alignment horizontal="left"/>
    </xf>
    <xf numFmtId="165" fontId="6" fillId="0" borderId="9" xfId="1" applyNumberFormat="1" applyFont="1" applyFill="1" applyBorder="1"/>
    <xf numFmtId="165" fontId="6" fillId="0" borderId="12" xfId="1" applyNumberFormat="1" applyFont="1" applyFill="1" applyBorder="1"/>
    <xf numFmtId="165" fontId="6" fillId="0" borderId="11" xfId="0" applyNumberFormat="1" applyFont="1" applyFill="1" applyBorder="1"/>
    <xf numFmtId="165" fontId="6" fillId="0" borderId="12" xfId="0" applyNumberFormat="1" applyFont="1" applyFill="1" applyBorder="1"/>
    <xf numFmtId="165" fontId="6" fillId="0" borderId="13" xfId="0" applyNumberFormat="1" applyFont="1" applyFill="1" applyBorder="1"/>
    <xf numFmtId="165" fontId="6" fillId="0" borderId="14" xfId="0" applyNumberFormat="1" applyFont="1" applyFill="1" applyBorder="1"/>
    <xf numFmtId="165" fontId="6" fillId="3" borderId="12" xfId="1" applyNumberFormat="1" applyFont="1" applyFill="1" applyBorder="1"/>
    <xf numFmtId="0" fontId="19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Alignment="1">
      <alignment horizontal="center"/>
    </xf>
    <xf numFmtId="0" fontId="5" fillId="0" borderId="9" xfId="0" applyFont="1" applyFill="1" applyBorder="1" applyAlignment="1"/>
    <xf numFmtId="0" fontId="5" fillId="0" borderId="12" xfId="0" applyFont="1" applyFill="1" applyBorder="1" applyAlignment="1"/>
    <xf numFmtId="2" fontId="5" fillId="0" borderId="16" xfId="0" applyNumberFormat="1" applyFont="1" applyBorder="1" applyAlignment="1"/>
    <xf numFmtId="2" fontId="5" fillId="0" borderId="17" xfId="0" applyNumberFormat="1" applyFont="1" applyBorder="1" applyAlignment="1"/>
    <xf numFmtId="0" fontId="0" fillId="0" borderId="0" xfId="0" applyNumberFormat="1"/>
    <xf numFmtId="2" fontId="5" fillId="0" borderId="18" xfId="0" applyNumberFormat="1" applyFont="1" applyFill="1" applyBorder="1" applyAlignment="1">
      <alignment horizontal="left"/>
    </xf>
    <xf numFmtId="3" fontId="0" fillId="0" borderId="8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0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3" fontId="0" fillId="0" borderId="9" xfId="0" applyNumberFormat="1" applyBorder="1"/>
    <xf numFmtId="3" fontId="0" fillId="0" borderId="12" xfId="0" applyNumberFormat="1" applyBorder="1"/>
    <xf numFmtId="3" fontId="0" fillId="0" borderId="14" xfId="0" applyNumberFormat="1" applyBorder="1"/>
    <xf numFmtId="3" fontId="20" fillId="0" borderId="17" xfId="0" applyNumberFormat="1" applyFont="1" applyBorder="1"/>
    <xf numFmtId="3" fontId="20" fillId="0" borderId="18" xfId="0" applyNumberFormat="1" applyFont="1" applyBorder="1"/>
    <xf numFmtId="3" fontId="20" fillId="0" borderId="16" xfId="0" applyNumberFormat="1" applyFont="1" applyBorder="1"/>
    <xf numFmtId="3" fontId="0" fillId="0" borderId="0" xfId="0" applyNumberForma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4" borderId="18" xfId="0" applyNumberFormat="1" applyFont="1" applyFill="1" applyBorder="1" applyAlignment="1">
      <alignment horizontal="left"/>
    </xf>
    <xf numFmtId="2" fontId="5" fillId="4" borderId="18" xfId="0" applyNumberFormat="1" applyFont="1" applyFill="1" applyBorder="1" applyAlignment="1"/>
    <xf numFmtId="166" fontId="6" fillId="4" borderId="14" xfId="2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3" fontId="20" fillId="0" borderId="0" xfId="0" applyNumberFormat="1" applyFont="1" applyBorder="1"/>
    <xf numFmtId="0" fontId="5" fillId="4" borderId="14" xfId="0" applyFont="1" applyFill="1" applyBorder="1" applyAlignment="1"/>
    <xf numFmtId="168" fontId="6" fillId="0" borderId="8" xfId="0" applyNumberFormat="1" applyFont="1" applyBorder="1" applyAlignment="1">
      <alignment horizontal="center"/>
    </xf>
    <xf numFmtId="168" fontId="6" fillId="0" borderId="11" xfId="0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15" xfId="0" applyNumberFormat="1" applyFont="1" applyBorder="1" applyAlignment="1">
      <alignment horizontal="center"/>
    </xf>
    <xf numFmtId="168" fontId="6" fillId="0" borderId="10" xfId="0" applyNumberFormat="1" applyFont="1" applyBorder="1" applyAlignment="1">
      <alignment horizontal="center"/>
    </xf>
    <xf numFmtId="168" fontId="6" fillId="0" borderId="8" xfId="1" applyNumberFormat="1" applyFont="1" applyFill="1" applyBorder="1" applyAlignment="1">
      <alignment horizontal="center"/>
    </xf>
    <xf numFmtId="168" fontId="6" fillId="0" borderId="11" xfId="1" applyNumberFormat="1" applyFont="1" applyFill="1" applyBorder="1" applyAlignment="1">
      <alignment horizontal="center"/>
    </xf>
    <xf numFmtId="168" fontId="6" fillId="3" borderId="11" xfId="1" applyNumberFormat="1" applyFont="1" applyFill="1" applyBorder="1" applyAlignment="1">
      <alignment horizontal="center"/>
    </xf>
    <xf numFmtId="168" fontId="6" fillId="0" borderId="10" xfId="1" applyNumberFormat="1" applyFont="1" applyFill="1" applyBorder="1" applyAlignment="1">
      <alignment horizontal="center"/>
    </xf>
    <xf numFmtId="168" fontId="6" fillId="0" borderId="0" xfId="1" applyNumberFormat="1" applyFont="1" applyFill="1" applyBorder="1" applyAlignment="1">
      <alignment horizontal="center"/>
    </xf>
    <xf numFmtId="168" fontId="6" fillId="3" borderId="0" xfId="1" applyNumberFormat="1" applyFont="1" applyFill="1" applyBorder="1" applyAlignment="1">
      <alignment horizontal="center"/>
    </xf>
    <xf numFmtId="168" fontId="5" fillId="4" borderId="13" xfId="1" applyNumberFormat="1" applyFont="1" applyFill="1" applyBorder="1" applyAlignment="1">
      <alignment horizontal="center"/>
    </xf>
    <xf numFmtId="165" fontId="5" fillId="4" borderId="13" xfId="1" applyNumberFormat="1" applyFont="1" applyFill="1" applyBorder="1"/>
    <xf numFmtId="165" fontId="5" fillId="4" borderId="14" xfId="1" applyNumberFormat="1" applyFont="1" applyFill="1" applyBorder="1"/>
    <xf numFmtId="166" fontId="5" fillId="4" borderId="14" xfId="2" applyNumberFormat="1" applyFont="1" applyFill="1" applyBorder="1" applyAlignment="1">
      <alignment horizontal="center"/>
    </xf>
    <xf numFmtId="168" fontId="5" fillId="4" borderId="15" xfId="1" applyNumberFormat="1" applyFont="1" applyFill="1" applyBorder="1" applyAlignment="1">
      <alignment horizontal="center"/>
    </xf>
    <xf numFmtId="168" fontId="5" fillId="2" borderId="13" xfId="1" applyNumberFormat="1" applyFont="1" applyFill="1" applyBorder="1" applyAlignment="1">
      <alignment horizontal="center"/>
    </xf>
    <xf numFmtId="166" fontId="5" fillId="2" borderId="14" xfId="2" applyNumberFormat="1" applyFont="1" applyFill="1" applyBorder="1" applyAlignment="1">
      <alignment horizontal="center"/>
    </xf>
    <xf numFmtId="168" fontId="5" fillId="2" borderId="15" xfId="1" applyNumberFormat="1" applyFont="1" applyFill="1" applyBorder="1" applyAlignment="1">
      <alignment horizontal="center"/>
    </xf>
    <xf numFmtId="165" fontId="5" fillId="2" borderId="13" xfId="1" applyNumberFormat="1" applyFont="1" applyFill="1" applyBorder="1"/>
    <xf numFmtId="165" fontId="5" fillId="2" borderId="14" xfId="1" applyNumberFormat="1" applyFont="1" applyFill="1" applyBorder="1"/>
    <xf numFmtId="168" fontId="0" fillId="0" borderId="0" xfId="0" applyNumberFormat="1"/>
    <xf numFmtId="0" fontId="22" fillId="5" borderId="3" xfId="0" applyFont="1" applyFill="1" applyBorder="1" applyAlignment="1">
      <alignment horizontal="center" vertical="center"/>
    </xf>
    <xf numFmtId="166" fontId="22" fillId="5" borderId="2" xfId="2" applyNumberFormat="1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166" fontId="21" fillId="5" borderId="2" xfId="2" applyNumberFormat="1" applyFont="1" applyFill="1" applyBorder="1" applyAlignment="1">
      <alignment vertical="center"/>
    </xf>
    <xf numFmtId="166" fontId="21" fillId="5" borderId="3" xfId="2" applyNumberFormat="1" applyFont="1" applyFill="1" applyBorder="1" applyAlignment="1">
      <alignment vertical="center"/>
    </xf>
    <xf numFmtId="0" fontId="22" fillId="5" borderId="1" xfId="0" applyFont="1" applyFill="1" applyBorder="1" applyAlignment="1">
      <alignment horizontal="left" vertical="center"/>
    </xf>
    <xf numFmtId="10" fontId="21" fillId="5" borderId="2" xfId="2" applyNumberFormat="1" applyFont="1" applyFill="1" applyBorder="1" applyAlignment="1">
      <alignment vertical="center"/>
    </xf>
    <xf numFmtId="167" fontId="21" fillId="5" borderId="2" xfId="2" applyNumberFormat="1" applyFont="1" applyFill="1" applyBorder="1" applyAlignment="1">
      <alignment vertical="center"/>
    </xf>
    <xf numFmtId="0" fontId="22" fillId="5" borderId="2" xfId="0" applyFont="1" applyFill="1" applyBorder="1" applyAlignment="1">
      <alignment horizontal="center"/>
    </xf>
    <xf numFmtId="166" fontId="21" fillId="5" borderId="2" xfId="2" applyNumberFormat="1" applyFont="1" applyFill="1" applyBorder="1" applyAlignment="1">
      <alignment horizontal="right" vertical="center"/>
    </xf>
    <xf numFmtId="166" fontId="21" fillId="5" borderId="3" xfId="2" applyNumberFormat="1" applyFont="1" applyFill="1" applyBorder="1" applyAlignment="1">
      <alignment horizontal="right" vertical="center"/>
    </xf>
    <xf numFmtId="0" fontId="3" fillId="5" borderId="19" xfId="0" applyFont="1" applyFill="1" applyBorder="1" applyAlignment="1">
      <alignment horizontal="center" vertical="center"/>
    </xf>
    <xf numFmtId="0" fontId="22" fillId="5" borderId="1" xfId="0" applyFont="1" applyFill="1" applyBorder="1"/>
    <xf numFmtId="169" fontId="5" fillId="4" borderId="14" xfId="1" applyNumberFormat="1" applyFont="1" applyFill="1" applyBorder="1"/>
    <xf numFmtId="170" fontId="0" fillId="0" borderId="0" xfId="0" applyNumberFormat="1"/>
    <xf numFmtId="171" fontId="0" fillId="0" borderId="0" xfId="0" applyNumberForma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3" xfId="0" applyFont="1" applyFill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9" fontId="5" fillId="4" borderId="13" xfId="1" applyNumberFormat="1" applyFont="1" applyFill="1" applyBorder="1"/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/>
                </a:solidFill>
              </a:defRPr>
            </a:pPr>
            <a:r>
              <a:rPr lang="en-US">
                <a:solidFill>
                  <a:schemeClr val="tx2"/>
                </a:solidFill>
              </a:rPr>
              <a:t>Tráfico Local-Local </a:t>
            </a:r>
            <a:r>
              <a:rPr lang="en-US" sz="800">
                <a:solidFill>
                  <a:schemeClr val="tx2"/>
                </a:solidFill>
              </a:rPr>
              <a:t>Miles de Minutos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'2.1. L-L'!$D$6</c:f>
              <c:strCache>
                <c:ptCount val="1"/>
                <c:pt idx="0">
                  <c:v>Miles de Minutos</c:v>
                </c:pt>
              </c:strCache>
            </c:strRef>
          </c:tx>
          <c:invertIfNegative val="0"/>
          <c:cat>
            <c:strRef>
              <c:f>'2.1. L-L'!$B$7:$C$27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'2.1. L-L'!$D$7:$D$27</c:f>
              <c:numCache>
                <c:formatCode>#,##0_ ;\-#,##0\ </c:formatCode>
                <c:ptCount val="21"/>
                <c:pt idx="0">
                  <c:v>15708021.691749996</c:v>
                </c:pt>
                <c:pt idx="1">
                  <c:v>14792112.010566676</c:v>
                </c:pt>
                <c:pt idx="2">
                  <c:v>13741512.577849995</c:v>
                </c:pt>
                <c:pt idx="3">
                  <c:v>12697840.35603334</c:v>
                </c:pt>
                <c:pt idx="4">
                  <c:v>12471681.102950007</c:v>
                </c:pt>
                <c:pt idx="5">
                  <c:v>11497364.137233324</c:v>
                </c:pt>
                <c:pt idx="6">
                  <c:v>11250082.401716674</c:v>
                </c:pt>
                <c:pt idx="7">
                  <c:v>10981107.318099998</c:v>
                </c:pt>
                <c:pt idx="8">
                  <c:v>10792163.023016667</c:v>
                </c:pt>
                <c:pt idx="9">
                  <c:v>9925576.3135999907</c:v>
                </c:pt>
                <c:pt idx="10">
                  <c:v>9070767.1237000264</c:v>
                </c:pt>
                <c:pt idx="11">
                  <c:v>8283065.6024166821</c:v>
                </c:pt>
                <c:pt idx="12">
                  <c:v>7428037.5836833268</c:v>
                </c:pt>
                <c:pt idx="13">
                  <c:v>6310456.4722833438</c:v>
                </c:pt>
                <c:pt idx="14">
                  <c:v>6026527.5315866703</c:v>
                </c:pt>
                <c:pt idx="15">
                  <c:v>5731826.3478133446</c:v>
                </c:pt>
                <c:pt idx="16">
                  <c:v>4599625.3623500094</c:v>
                </c:pt>
                <c:pt idx="17">
                  <c:v>3595888.6939500016</c:v>
                </c:pt>
                <c:pt idx="18">
                  <c:v>2491247.1655500028</c:v>
                </c:pt>
                <c:pt idx="19">
                  <c:v>1765464.0351728341</c:v>
                </c:pt>
                <c:pt idx="20">
                  <c:v>1457202.1890833322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915000"/>
        <c:axId val="830918136"/>
      </c:barChart>
      <c:catAx>
        <c:axId val="83091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CL"/>
          </a:p>
        </c:txPr>
        <c:crossAx val="830918136"/>
        <c:crosses val="autoZero"/>
        <c:auto val="1"/>
        <c:lblAlgn val="ctr"/>
        <c:lblOffset val="100"/>
        <c:noMultiLvlLbl val="0"/>
      </c:catAx>
      <c:valAx>
        <c:axId val="830918136"/>
        <c:scaling>
          <c:orientation val="minMax"/>
        </c:scaling>
        <c:delete val="0"/>
        <c:axPos val="l"/>
        <c:majorGridlines/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sz="790" baseline="0"/>
            </a:pPr>
            <a:endParaRPr lang="es-CL"/>
          </a:p>
        </c:txPr>
        <c:crossAx val="8309150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2"/>
              </a:solidFill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/>
                </a:solidFill>
              </a:defRPr>
            </a:pPr>
            <a:r>
              <a:rPr lang="en-US">
                <a:solidFill>
                  <a:schemeClr val="tx2"/>
                </a:solidFill>
              </a:rPr>
              <a:t>Tráfico Local-Móvil </a:t>
            </a:r>
            <a:r>
              <a:rPr lang="en-US" sz="800">
                <a:solidFill>
                  <a:schemeClr val="tx2"/>
                </a:solidFill>
              </a:rPr>
              <a:t>Miles de Minutos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'2.3. L-M'!$E$5</c:f>
              <c:strCache>
                <c:ptCount val="1"/>
                <c:pt idx="0">
                  <c:v>Miles de Minutos</c:v>
                </c:pt>
              </c:strCache>
            </c:strRef>
          </c:tx>
          <c:invertIfNegative val="0"/>
          <c:cat>
            <c:strRef>
              <c:f>'2.3. L-M'!$C$6:$D$26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'2.3. L-M'!$E$6:$E$26</c:f>
              <c:numCache>
                <c:formatCode>#,##0_ ;\-#,##0\ </c:formatCode>
                <c:ptCount val="21"/>
                <c:pt idx="0">
                  <c:v>1627028</c:v>
                </c:pt>
                <c:pt idx="1">
                  <c:v>1752982</c:v>
                </c:pt>
                <c:pt idx="2">
                  <c:v>1700120</c:v>
                </c:pt>
                <c:pt idx="3">
                  <c:v>1497591</c:v>
                </c:pt>
                <c:pt idx="4">
                  <c:v>1562293</c:v>
                </c:pt>
                <c:pt idx="5">
                  <c:v>1690428</c:v>
                </c:pt>
                <c:pt idx="6">
                  <c:v>1668463.4230833338</c:v>
                </c:pt>
                <c:pt idx="7">
                  <c:v>1397811.018533333</c:v>
                </c:pt>
                <c:pt idx="8">
                  <c:v>1314507.0337499997</c:v>
                </c:pt>
                <c:pt idx="9">
                  <c:v>1120321.3498166667</c:v>
                </c:pt>
                <c:pt idx="10">
                  <c:v>1037043.9378833331</c:v>
                </c:pt>
                <c:pt idx="11">
                  <c:v>944322.02861666679</c:v>
                </c:pt>
                <c:pt idx="12">
                  <c:v>826511.14478333306</c:v>
                </c:pt>
                <c:pt idx="13">
                  <c:v>844044.58264999965</c:v>
                </c:pt>
                <c:pt idx="14">
                  <c:v>973602.63632866659</c:v>
                </c:pt>
                <c:pt idx="15">
                  <c:v>1296335.9517166666</c:v>
                </c:pt>
                <c:pt idx="16">
                  <c:v>1477242.6605500001</c:v>
                </c:pt>
                <c:pt idx="17">
                  <c:v>1554908.5253000001</c:v>
                </c:pt>
                <c:pt idx="18">
                  <c:v>1360456.7582166668</c:v>
                </c:pt>
                <c:pt idx="19">
                  <c:v>1148683.5240666661</c:v>
                </c:pt>
                <c:pt idx="20">
                  <c:v>1127216.8180333329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917744"/>
        <c:axId val="830916176"/>
      </c:barChart>
      <c:catAx>
        <c:axId val="83091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CL"/>
          </a:p>
        </c:txPr>
        <c:crossAx val="830916176"/>
        <c:crosses val="autoZero"/>
        <c:auto val="1"/>
        <c:lblAlgn val="ctr"/>
        <c:lblOffset val="100"/>
        <c:noMultiLvlLbl val="0"/>
      </c:catAx>
      <c:valAx>
        <c:axId val="830916176"/>
        <c:scaling>
          <c:orientation val="minMax"/>
        </c:scaling>
        <c:delete val="0"/>
        <c:axPos val="l"/>
        <c:majorGridlines/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sz="790" baseline="0"/>
            </a:pPr>
            <a:endParaRPr lang="es-CL"/>
          </a:p>
        </c:txPr>
        <c:crossAx val="830917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</xdr:col>
      <xdr:colOff>0</xdr:colOff>
      <xdr:row>6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 rot="5400000">
          <a:off x="795337" y="671513"/>
          <a:ext cx="942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104775</xdr:colOff>
      <xdr:row>0</xdr:row>
      <xdr:rowOff>133350</xdr:rowOff>
    </xdr:from>
    <xdr:to>
      <xdr:col>0</xdr:col>
      <xdr:colOff>1200150</xdr:colOff>
      <xdr:row>5</xdr:row>
      <xdr:rowOff>180975</xdr:rowOff>
    </xdr:to>
    <xdr:pic>
      <xdr:nvPicPr>
        <xdr:cNvPr id="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3335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866774</xdr:colOff>
      <xdr:row>4</xdr:row>
      <xdr:rowOff>0</xdr:rowOff>
    </xdr:from>
    <xdr:to>
      <xdr:col>15</xdr:col>
      <xdr:colOff>419100</xdr:colOff>
      <xdr:row>20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47625</xdr:rowOff>
    </xdr:from>
    <xdr:to>
      <xdr:col>0</xdr:col>
      <xdr:colOff>1143000</xdr:colOff>
      <xdr:row>5</xdr:row>
      <xdr:rowOff>76200</xdr:rowOff>
    </xdr:to>
    <xdr:pic>
      <xdr:nvPicPr>
        <xdr:cNvPr id="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187</xdr:row>
      <xdr:rowOff>0</xdr:rowOff>
    </xdr:from>
    <xdr:to>
      <xdr:col>5</xdr:col>
      <xdr:colOff>26187</xdr:colOff>
      <xdr:row>198</xdr:row>
      <xdr:rowOff>171450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514475" y="26850975"/>
          <a:ext cx="3169437" cy="2266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09/11/21.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 todo el tráfico entre las compañías locales  incluyendo tráfico normal y de servicios complementarios. No incluye tráfico conmutado de internet.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Minutos efectivos en miles, los que se construyen a partir de la información de segundos, informados por las compañías locales dividido por 60.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al tráfico cursado durante el mes informado.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187</xdr:row>
      <xdr:rowOff>0</xdr:rowOff>
    </xdr:from>
    <xdr:to>
      <xdr:col>10</xdr:col>
      <xdr:colOff>363416</xdr:colOff>
      <xdr:row>198</xdr:row>
      <xdr:rowOff>178778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5419725" y="26850975"/>
          <a:ext cx="3516191" cy="22742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Telestar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presenta errores en el tráfico del mes de Julio 2013 y posiblemente en algunos meses de los años 2013 y 2014, por lo tanto estas cifras son provisorias.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Netglobalis, CTR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y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Convergia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presentan posibles errores en los tráficos de algunos meses de los años 2013 y 2014, por lo tanto estas cifras son provisorias.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118</xdr:row>
      <xdr:rowOff>0</xdr:rowOff>
    </xdr:from>
    <xdr:to>
      <xdr:col>5</xdr:col>
      <xdr:colOff>178587</xdr:colOff>
      <xdr:row>129</xdr:row>
      <xdr:rowOff>171450</xdr:rowOff>
    </xdr:to>
    <xdr:sp macro="" textlink="">
      <xdr:nvSpPr>
        <xdr:cNvPr id="2" name="Text Box 66"/>
        <xdr:cNvSpPr txBox="1">
          <a:spLocks noChangeArrowheads="1"/>
        </xdr:cNvSpPr>
      </xdr:nvSpPr>
      <xdr:spPr bwMode="auto">
        <a:xfrm>
          <a:off x="762000" y="8905875"/>
          <a:ext cx="3226587" cy="2266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09/11/21.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 todo el tráfico entre las compañías locales  incluyendo tráfico normal y de servicios complementarios. No incluye tráfico conmutado de internet.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Minutos efectivos en miles, los que se construyen a partir de la información de segundos, informados por las compañías locales dividido por 60.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al tráfico cursado durante el mes informado.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118</xdr:row>
      <xdr:rowOff>0</xdr:rowOff>
    </xdr:from>
    <xdr:to>
      <xdr:col>10</xdr:col>
      <xdr:colOff>468191</xdr:colOff>
      <xdr:row>129</xdr:row>
      <xdr:rowOff>178778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572000" y="8905875"/>
          <a:ext cx="3516191" cy="22742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Telestar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presenta errores en el tráfico del mes de Julio 2013 y posiblemente en algunos meses de los años 2013 y 2014, por lo tanto estas cifras son provisorias.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Netglobalis, CTR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Convergia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presentan posibles errores en los tráficos de algunos meses de los años 2013 y 2014, por lo tanto estas cifras son provisorias.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38100</xdr:colOff>
      <xdr:row>0</xdr:row>
      <xdr:rowOff>28575</xdr:rowOff>
    </xdr:from>
    <xdr:to>
      <xdr:col>0</xdr:col>
      <xdr:colOff>1133475</xdr:colOff>
      <xdr:row>5</xdr:row>
      <xdr:rowOff>76200</xdr:rowOff>
    </xdr:to>
    <xdr:pic>
      <xdr:nvPicPr>
        <xdr:cNvPr id="5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1095375</xdr:colOff>
      <xdr:row>4</xdr:row>
      <xdr:rowOff>238125</xdr:rowOff>
    </xdr:to>
    <xdr:pic>
      <xdr:nvPicPr>
        <xdr:cNvPr id="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185</xdr:row>
      <xdr:rowOff>0</xdr:rowOff>
    </xdr:from>
    <xdr:to>
      <xdr:col>6</xdr:col>
      <xdr:colOff>26187</xdr:colOff>
      <xdr:row>196</xdr:row>
      <xdr:rowOff>171450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514475" y="26850975"/>
          <a:ext cx="3169437" cy="2266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09/11/21.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 todo el tráfico entre las compañías locales y móviles, incluyendo tráfico normal y de servicios complementarios . No incluye tráfico conmutado de internet.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Minutos efectivos en miles, los que se construyen a partir de la información de segundos, informados por las compañías locales dividido por 60.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al tráfico cursado durante el mes informado.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542925</xdr:colOff>
      <xdr:row>185</xdr:row>
      <xdr:rowOff>0</xdr:rowOff>
    </xdr:from>
    <xdr:to>
      <xdr:col>10</xdr:col>
      <xdr:colOff>677741</xdr:colOff>
      <xdr:row>196</xdr:row>
      <xdr:rowOff>178778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5267325" y="19183350"/>
          <a:ext cx="3516191" cy="22742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Netline, Telestar, RTC, Netglobalis, CTR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Convergia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presentan posibles errores en los tráficos de algunos meses de los años 2013, 2014 2015 y 2020, por lo tanto estas cifras son provisorias.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16</xdr:col>
      <xdr:colOff>552450</xdr:colOff>
      <xdr:row>20</xdr:row>
      <xdr:rowOff>0</xdr:rowOff>
    </xdr:to>
    <xdr:graphicFrame macro="">
      <xdr:nvGraphicFramePr>
        <xdr:cNvPr id="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118</xdr:row>
      <xdr:rowOff>0</xdr:rowOff>
    </xdr:from>
    <xdr:to>
      <xdr:col>10</xdr:col>
      <xdr:colOff>468191</xdr:colOff>
      <xdr:row>129</xdr:row>
      <xdr:rowOff>178778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5191125" y="9124950"/>
          <a:ext cx="3516191" cy="22742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Netline, Telestar, RTC, Netglobalis, CTR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Convergia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presentan posibles errores en los tráficos de algunos meses de los años 2013, 2014,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2015 y 2020,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por lo tanto estas cifras son provisorias.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38100</xdr:colOff>
      <xdr:row>0</xdr:row>
      <xdr:rowOff>28575</xdr:rowOff>
    </xdr:from>
    <xdr:to>
      <xdr:col>0</xdr:col>
      <xdr:colOff>1133475</xdr:colOff>
      <xdr:row>5</xdr:row>
      <xdr:rowOff>76200</xdr:rowOff>
    </xdr:to>
    <xdr:pic>
      <xdr:nvPicPr>
        <xdr:cNvPr id="4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5</xdr:col>
      <xdr:colOff>73812</xdr:colOff>
      <xdr:row>129</xdr:row>
      <xdr:rowOff>171450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1266825" y="9124950"/>
          <a:ext cx="3236112" cy="2266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09/11/21.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 todo el tráfico entre las compañías locales y móviles, incluyendo tráfico normal y de servicios complementarios . No incluye tráfico conmutado de internet.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Minutos efectivos en miles, los que se construyen a partir de la información de segundos, informados por las compañías locales dividido por 60.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al tráfico cursado durante el mes informado.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1095375</xdr:colOff>
      <xdr:row>4</xdr:row>
      <xdr:rowOff>228600</xdr:rowOff>
    </xdr:to>
    <xdr:pic>
      <xdr:nvPicPr>
        <xdr:cNvPr id="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182</xdr:row>
      <xdr:rowOff>0</xdr:rowOff>
    </xdr:from>
    <xdr:to>
      <xdr:col>5</xdr:col>
      <xdr:colOff>333375</xdr:colOff>
      <xdr:row>193</xdr:row>
      <xdr:rowOff>171450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514475" y="19183350"/>
          <a:ext cx="2857500" cy="2266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09/11/21.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 todo el tráfico conmutado de internet.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Minutos efectivos en miles, los que se construyen a partir de la información de segundos, informados por las compañías locales dividido por 60.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al tráfico cursado durante el mes informado.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182</xdr:row>
      <xdr:rowOff>0</xdr:rowOff>
    </xdr:from>
    <xdr:to>
      <xdr:col>9</xdr:col>
      <xdr:colOff>363416</xdr:colOff>
      <xdr:row>193</xdr:row>
      <xdr:rowOff>178778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5419725" y="26850975"/>
          <a:ext cx="3516191" cy="22742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ubtel.c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workbookViewId="0">
      <selection activeCell="D15" sqref="D15"/>
    </sheetView>
  </sheetViews>
  <sheetFormatPr baseColWidth="10" defaultColWidth="0" defaultRowHeight="15" customHeight="1" zeroHeight="1" x14ac:dyDescent="0.25"/>
  <cols>
    <col min="1" max="1" width="19" customWidth="1"/>
    <col min="2" max="2" width="3" customWidth="1"/>
    <col min="3" max="12" width="11.42578125" customWidth="1"/>
    <col min="13" max="16384" width="11.42578125" hidden="1"/>
  </cols>
  <sheetData>
    <row r="1" spans="2:8" x14ac:dyDescent="0.25"/>
    <row r="2" spans="2:8" x14ac:dyDescent="0.25"/>
    <row r="3" spans="2:8" x14ac:dyDescent="0.25">
      <c r="B3" s="23" t="s">
        <v>22</v>
      </c>
      <c r="C3" s="24"/>
      <c r="D3" s="25"/>
      <c r="E3" s="25"/>
      <c r="F3" s="25"/>
      <c r="G3" s="26"/>
      <c r="H3" s="26"/>
    </row>
    <row r="4" spans="2:8" x14ac:dyDescent="0.25">
      <c r="B4" s="24"/>
      <c r="C4" s="24"/>
      <c r="D4" s="25"/>
      <c r="E4" s="25"/>
      <c r="F4" s="25"/>
      <c r="G4" s="26"/>
      <c r="H4" s="26"/>
    </row>
    <row r="5" spans="2:8" x14ac:dyDescent="0.25">
      <c r="B5" s="25"/>
      <c r="C5" s="25"/>
      <c r="D5" s="25"/>
      <c r="E5" s="25"/>
      <c r="F5" s="25"/>
      <c r="G5" s="26"/>
      <c r="H5" s="26"/>
    </row>
    <row r="6" spans="2:8" x14ac:dyDescent="0.25">
      <c r="B6" s="26"/>
      <c r="C6" s="27" t="s">
        <v>23</v>
      </c>
      <c r="D6" s="26"/>
      <c r="E6" s="26"/>
      <c r="F6" s="26"/>
      <c r="G6" s="26"/>
      <c r="H6" s="26"/>
    </row>
    <row r="7" spans="2:8" x14ac:dyDescent="0.25">
      <c r="B7" s="28"/>
      <c r="C7" s="28"/>
      <c r="D7" s="26"/>
      <c r="E7" s="26"/>
      <c r="F7" s="26"/>
      <c r="G7" s="26"/>
      <c r="H7" s="26"/>
    </row>
    <row r="8" spans="2:8" x14ac:dyDescent="0.25">
      <c r="B8" s="29"/>
      <c r="C8" s="30"/>
      <c r="D8" s="26"/>
      <c r="E8" s="26"/>
      <c r="F8" s="26"/>
      <c r="G8" s="26"/>
      <c r="H8" s="26"/>
    </row>
    <row r="9" spans="2:8" x14ac:dyDescent="0.25">
      <c r="B9" s="31" t="s">
        <v>24</v>
      </c>
      <c r="C9" s="32" t="s">
        <v>25</v>
      </c>
      <c r="D9" s="33"/>
      <c r="E9" s="33"/>
      <c r="F9" s="33"/>
      <c r="G9" s="34"/>
      <c r="H9" s="34"/>
    </row>
    <row r="10" spans="2:8" x14ac:dyDescent="0.25">
      <c r="B10" s="31" t="s">
        <v>24</v>
      </c>
      <c r="C10" s="32" t="s">
        <v>55</v>
      </c>
      <c r="D10" s="33"/>
      <c r="E10" s="33"/>
      <c r="F10" s="33"/>
      <c r="G10" s="34"/>
      <c r="H10" s="34"/>
    </row>
    <row r="11" spans="2:8" x14ac:dyDescent="0.25">
      <c r="B11" s="31" t="s">
        <v>24</v>
      </c>
      <c r="C11" s="32" t="s">
        <v>56</v>
      </c>
      <c r="D11" s="35"/>
      <c r="E11" s="35"/>
      <c r="F11" s="35"/>
      <c r="G11" s="35"/>
      <c r="H11" s="35"/>
    </row>
    <row r="12" spans="2:8" x14ac:dyDescent="0.25">
      <c r="B12" s="31" t="s">
        <v>24</v>
      </c>
      <c r="C12" s="32" t="s">
        <v>59</v>
      </c>
      <c r="D12" s="35"/>
      <c r="E12" s="35"/>
      <c r="F12" s="35"/>
      <c r="G12" s="35"/>
      <c r="H12" s="35"/>
    </row>
    <row r="13" spans="2:8" x14ac:dyDescent="0.25">
      <c r="B13" s="31" t="s">
        <v>24</v>
      </c>
      <c r="C13" s="32" t="s">
        <v>57</v>
      </c>
      <c r="D13" s="35"/>
      <c r="E13" s="35"/>
      <c r="F13" s="35"/>
      <c r="G13" s="35"/>
      <c r="H13" s="35"/>
    </row>
    <row r="14" spans="2:8" x14ac:dyDescent="0.25">
      <c r="B14" s="31"/>
      <c r="C14" s="32"/>
      <c r="D14" s="35"/>
      <c r="E14" s="35"/>
      <c r="F14" s="35"/>
      <c r="G14" s="35"/>
      <c r="H14" s="35"/>
    </row>
    <row r="15" spans="2:8" x14ac:dyDescent="0.25">
      <c r="B15" s="36"/>
      <c r="C15" s="37"/>
      <c r="D15" s="38"/>
      <c r="E15" s="38"/>
      <c r="F15" s="38"/>
      <c r="G15" s="38"/>
      <c r="H15" s="38"/>
    </row>
    <row r="16" spans="2:8" x14ac:dyDescent="0.25">
      <c r="B16" s="39"/>
      <c r="C16" s="39"/>
      <c r="D16" s="39"/>
      <c r="E16" s="39"/>
      <c r="F16" s="39"/>
      <c r="G16" s="39"/>
      <c r="H16" s="39"/>
    </row>
    <row r="17" spans="2:8" x14ac:dyDescent="0.25">
      <c r="B17" s="39"/>
      <c r="C17" s="39"/>
      <c r="D17" s="39"/>
      <c r="E17" s="39"/>
      <c r="F17" s="39"/>
      <c r="G17" s="40"/>
      <c r="H17" s="41" t="s">
        <v>26</v>
      </c>
    </row>
    <row r="18" spans="2:8" x14ac:dyDescent="0.25">
      <c r="B18" s="39"/>
      <c r="C18" s="39"/>
      <c r="D18" s="39"/>
      <c r="E18" s="39"/>
      <c r="F18" s="39"/>
      <c r="G18" s="39"/>
      <c r="H18" s="39"/>
    </row>
    <row r="19" spans="2:8" x14ac:dyDescent="0.25"/>
    <row r="20" spans="2:8" x14ac:dyDescent="0.25"/>
    <row r="21" spans="2:8" ht="15" customHeight="1" x14ac:dyDescent="0.25"/>
  </sheetData>
  <hyperlinks>
    <hyperlink ref="H17" r:id="rId1"/>
    <hyperlink ref="C9" location="'2.1. L-L'!A1" display="2.1. Tráfico cursado por líneas de Telefonía Fija: Tráfico Local - Local "/>
    <hyperlink ref="C11" location="'2.3. L-M'!A1" display="2.3. Tráfico cursado por lineas de Telefonía Fija: Tráfico Local - Móvil "/>
    <hyperlink ref="C13" location="'2.4. NAC-INT'!A1" display="2.4. Tráfico cursado por lineas de telefonía fija: Tráfico Local - Internet"/>
    <hyperlink ref="C10" location="'2.1.1. L-L_EMP'!A1" display="2.1.1. Tráfico cursado por líneas de Telefonía Fija: Tráfico Local - Local por Empresa"/>
    <hyperlink ref="C12" location="'2.3.1. L-M_EMP'!A1" display="2.3.1. Tráfico cursado por lineas de Telefonía Fija: Tráfico Local - Móvil por Empresa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showGridLines="0" topLeftCell="A170" zoomScale="106" zoomScaleNormal="106" workbookViewId="0">
      <selection activeCell="F173" sqref="F173:F181"/>
    </sheetView>
  </sheetViews>
  <sheetFormatPr baseColWidth="10" defaultColWidth="0" defaultRowHeight="0" customHeight="1" zeroHeight="1" x14ac:dyDescent="0.25"/>
  <cols>
    <col min="1" max="1" width="19" customWidth="1"/>
    <col min="2" max="2" width="17.5703125" customWidth="1"/>
    <col min="3" max="3" width="7.7109375" customWidth="1"/>
    <col min="4" max="4" width="15.28515625" customWidth="1"/>
    <col min="5" max="5" width="11.42578125" customWidth="1"/>
    <col min="6" max="6" width="15.28515625" customWidth="1"/>
    <col min="7" max="7" width="11.42578125" customWidth="1"/>
    <col min="8" max="8" width="13" bestFit="1" customWidth="1"/>
    <col min="9" max="16" width="11.42578125" customWidth="1"/>
    <col min="17" max="17" width="0" hidden="1" customWidth="1"/>
    <col min="18" max="16384" width="11.42578125" hidden="1"/>
  </cols>
  <sheetData>
    <row r="1" spans="2:8" ht="15" x14ac:dyDescent="0.25"/>
    <row r="2" spans="2:8" ht="15" x14ac:dyDescent="0.25">
      <c r="B2" s="1" t="s">
        <v>53</v>
      </c>
    </row>
    <row r="3" spans="2:8" ht="15" x14ac:dyDescent="0.25"/>
    <row r="4" spans="2:8" ht="15.75" thickBot="1" x14ac:dyDescent="0.3"/>
    <row r="5" spans="2:8" ht="15.75" thickBot="1" x14ac:dyDescent="0.3">
      <c r="B5" s="136" t="s">
        <v>0</v>
      </c>
      <c r="C5" s="137"/>
      <c r="D5" s="137"/>
      <c r="E5" s="137"/>
      <c r="F5" s="137"/>
      <c r="G5" s="138"/>
    </row>
    <row r="6" spans="2:8" ht="24.75" thickBot="1" x14ac:dyDescent="0.3">
      <c r="B6" s="132" t="s">
        <v>1</v>
      </c>
      <c r="C6" s="133"/>
      <c r="D6" s="110" t="s">
        <v>2</v>
      </c>
      <c r="E6" s="111" t="s">
        <v>3</v>
      </c>
      <c r="F6" s="112" t="s">
        <v>4</v>
      </c>
      <c r="G6" s="111" t="s">
        <v>3</v>
      </c>
    </row>
    <row r="7" spans="2:8" ht="15" x14ac:dyDescent="0.25">
      <c r="B7" s="139">
        <v>2000</v>
      </c>
      <c r="C7" s="140"/>
      <c r="D7" s="85">
        <v>15708021.691749996</v>
      </c>
      <c r="E7" s="2"/>
      <c r="F7" s="89">
        <v>5678981.2960000001</v>
      </c>
      <c r="G7" s="3"/>
      <c r="H7" s="4"/>
    </row>
    <row r="8" spans="2:8" ht="15" x14ac:dyDescent="0.25">
      <c r="B8" s="134">
        <v>2001</v>
      </c>
      <c r="C8" s="135"/>
      <c r="D8" s="86">
        <v>14792112.010566676</v>
      </c>
      <c r="E8" s="5">
        <f t="shared" ref="E8:E20" si="0">(D8-D7)/D7</f>
        <v>-5.8308404403615267E-2</v>
      </c>
      <c r="F8" s="87">
        <v>5620715.9970000004</v>
      </c>
      <c r="G8" s="5">
        <f t="shared" ref="G8:G20" si="1">(F8-F7)/F7</f>
        <v>-1.0259815266699137E-2</v>
      </c>
      <c r="H8" s="4"/>
    </row>
    <row r="9" spans="2:8" ht="15" x14ac:dyDescent="0.25">
      <c r="B9" s="134">
        <v>2002</v>
      </c>
      <c r="C9" s="135"/>
      <c r="D9" s="86">
        <v>13741512.577849995</v>
      </c>
      <c r="E9" s="5">
        <f t="shared" si="0"/>
        <v>-7.1024302139288148E-2</v>
      </c>
      <c r="F9" s="87">
        <v>5462129.9740000004</v>
      </c>
      <c r="G9" s="5">
        <f t="shared" si="1"/>
        <v>-2.8214558978721521E-2</v>
      </c>
      <c r="H9" s="4"/>
    </row>
    <row r="10" spans="2:8" ht="15" x14ac:dyDescent="0.25">
      <c r="B10" s="134">
        <v>2003</v>
      </c>
      <c r="C10" s="135"/>
      <c r="D10" s="86">
        <v>12697840.35603334</v>
      </c>
      <c r="E10" s="5">
        <f t="shared" si="0"/>
        <v>-7.5950315942580809E-2</v>
      </c>
      <c r="F10" s="87">
        <v>5411589.9890000001</v>
      </c>
      <c r="G10" s="5">
        <f t="shared" si="1"/>
        <v>-9.2527979452288901E-3</v>
      </c>
      <c r="H10" s="4"/>
    </row>
    <row r="11" spans="2:8" ht="15" x14ac:dyDescent="0.25">
      <c r="B11" s="134">
        <v>2004</v>
      </c>
      <c r="C11" s="135"/>
      <c r="D11" s="86">
        <v>12471681.102950007</v>
      </c>
      <c r="E11" s="5">
        <f t="shared" si="0"/>
        <v>-1.7810843950000876E-2</v>
      </c>
      <c r="F11" s="87">
        <v>5378729.6029999787</v>
      </c>
      <c r="G11" s="5">
        <f t="shared" si="1"/>
        <v>-6.0722238874001584E-3</v>
      </c>
      <c r="H11" s="4"/>
    </row>
    <row r="12" spans="2:8" ht="15" x14ac:dyDescent="0.25">
      <c r="B12" s="134">
        <v>2005</v>
      </c>
      <c r="C12" s="135"/>
      <c r="D12" s="86">
        <v>11497364.137233324</v>
      </c>
      <c r="E12" s="5">
        <f t="shared" si="0"/>
        <v>-7.8122344347485037E-2</v>
      </c>
      <c r="F12" s="87">
        <v>5052219.5689999713</v>
      </c>
      <c r="G12" s="5">
        <f t="shared" si="1"/>
        <v>-6.0703931615728915E-2</v>
      </c>
      <c r="H12" s="4"/>
    </row>
    <row r="13" spans="2:8" ht="15" x14ac:dyDescent="0.25">
      <c r="B13" s="134">
        <v>2006</v>
      </c>
      <c r="C13" s="135"/>
      <c r="D13" s="86">
        <v>11250082.401716674</v>
      </c>
      <c r="E13" s="5">
        <f t="shared" si="0"/>
        <v>-2.1507689289917142E-2</v>
      </c>
      <c r="F13" s="87">
        <v>4931183.9799999585</v>
      </c>
      <c r="G13" s="5">
        <f t="shared" si="1"/>
        <v>-2.3956913856768566E-2</v>
      </c>
      <c r="H13" s="4"/>
    </row>
    <row r="14" spans="2:8" ht="15" x14ac:dyDescent="0.25">
      <c r="B14" s="134">
        <v>2007</v>
      </c>
      <c r="C14" s="135"/>
      <c r="D14" s="86">
        <v>10981107.318099998</v>
      </c>
      <c r="E14" s="5">
        <f t="shared" si="0"/>
        <v>-2.3908721199733821E-2</v>
      </c>
      <c r="F14" s="87">
        <v>4647575.7599999215</v>
      </c>
      <c r="G14" s="5">
        <f t="shared" si="1"/>
        <v>-5.7513210042517901E-2</v>
      </c>
      <c r="H14" s="4"/>
    </row>
    <row r="15" spans="2:8" ht="15" x14ac:dyDescent="0.25">
      <c r="B15" s="134">
        <v>2008</v>
      </c>
      <c r="C15" s="135"/>
      <c r="D15" s="86">
        <v>10792163.023016667</v>
      </c>
      <c r="E15" s="5">
        <f t="shared" si="0"/>
        <v>-1.7206306213936807E-2</v>
      </c>
      <c r="F15" s="87">
        <v>4470568.2949999012</v>
      </c>
      <c r="G15" s="5">
        <f t="shared" si="1"/>
        <v>-3.8085977322513474E-2</v>
      </c>
      <c r="H15" s="4"/>
    </row>
    <row r="16" spans="2:8" ht="15" x14ac:dyDescent="0.25">
      <c r="B16" s="134">
        <v>2009</v>
      </c>
      <c r="C16" s="135"/>
      <c r="D16" s="86">
        <v>9925576.3135999907</v>
      </c>
      <c r="E16" s="5">
        <f t="shared" si="0"/>
        <v>-8.0297777893874392E-2</v>
      </c>
      <c r="F16" s="87">
        <v>4041736.5789999194</v>
      </c>
      <c r="G16" s="5">
        <f t="shared" si="1"/>
        <v>-9.5923311691627183E-2</v>
      </c>
      <c r="H16" s="4"/>
    </row>
    <row r="17" spans="2:8" ht="15" x14ac:dyDescent="0.25">
      <c r="B17" s="134">
        <v>2010</v>
      </c>
      <c r="C17" s="135"/>
      <c r="D17" s="86">
        <f>+D42</f>
        <v>9070767.1237000264</v>
      </c>
      <c r="E17" s="5">
        <f t="shared" si="0"/>
        <v>-8.6121869692211986E-2</v>
      </c>
      <c r="F17" s="87">
        <f>+F42</f>
        <v>3620091.324999894</v>
      </c>
      <c r="G17" s="5">
        <f t="shared" si="1"/>
        <v>-0.10432279436290144</v>
      </c>
      <c r="H17" s="4"/>
    </row>
    <row r="18" spans="2:8" ht="15" x14ac:dyDescent="0.25">
      <c r="B18" s="134">
        <v>2011</v>
      </c>
      <c r="C18" s="135"/>
      <c r="D18" s="87">
        <f>+D55</f>
        <v>8283065.6024166821</v>
      </c>
      <c r="E18" s="5">
        <f t="shared" si="0"/>
        <v>-8.6839570517166537E-2</v>
      </c>
      <c r="F18" s="87">
        <f>+F55</f>
        <v>3282365.006999922</v>
      </c>
      <c r="G18" s="5">
        <f t="shared" si="1"/>
        <v>-9.3292209416838925E-2</v>
      </c>
      <c r="H18" s="4"/>
    </row>
    <row r="19" spans="2:8" ht="15" x14ac:dyDescent="0.25">
      <c r="B19" s="134">
        <v>2012</v>
      </c>
      <c r="C19" s="135"/>
      <c r="D19" s="87">
        <f>+D68</f>
        <v>7428037.5836833268</v>
      </c>
      <c r="E19" s="5">
        <f t="shared" si="0"/>
        <v>-0.10322603487335542</v>
      </c>
      <c r="F19" s="87">
        <f>+F68</f>
        <v>2921814.5299999379</v>
      </c>
      <c r="G19" s="5">
        <f t="shared" si="1"/>
        <v>-0.10984472361577083</v>
      </c>
      <c r="H19" s="4"/>
    </row>
    <row r="20" spans="2:8" ht="15" x14ac:dyDescent="0.25">
      <c r="B20" s="134">
        <v>2013</v>
      </c>
      <c r="C20" s="135"/>
      <c r="D20" s="87">
        <f>+D81</f>
        <v>6310456.4722833438</v>
      </c>
      <c r="E20" s="5">
        <f t="shared" si="0"/>
        <v>-0.15045442336679862</v>
      </c>
      <c r="F20" s="87">
        <f>+F81</f>
        <v>2534814.2979999287</v>
      </c>
      <c r="G20" s="5">
        <f t="shared" si="1"/>
        <v>-0.13245201843801407</v>
      </c>
      <c r="H20" s="4"/>
    </row>
    <row r="21" spans="2:8" ht="15" x14ac:dyDescent="0.25">
      <c r="B21" s="134">
        <v>2014</v>
      </c>
      <c r="C21" s="135"/>
      <c r="D21" s="87">
        <f>+D94</f>
        <v>6026527.5315866703</v>
      </c>
      <c r="E21" s="5">
        <f t="shared" ref="E21:E26" si="2">(D21-D20)/D20</f>
        <v>-4.4993407678785249E-2</v>
      </c>
      <c r="F21" s="87">
        <f>+F94</f>
        <v>2318365.131299926</v>
      </c>
      <c r="G21" s="5">
        <f t="shared" ref="G21:G26" si="3">(F21-F20)/F20</f>
        <v>-8.5390541970190831E-2</v>
      </c>
      <c r="H21" s="4"/>
    </row>
    <row r="22" spans="2:8" ht="15" x14ac:dyDescent="0.25">
      <c r="B22" s="134">
        <v>2015</v>
      </c>
      <c r="C22" s="135"/>
      <c r="D22" s="87">
        <f>+D107</f>
        <v>5731826.3478133446</v>
      </c>
      <c r="E22" s="5">
        <f t="shared" si="2"/>
        <v>-4.8900661654446391E-2</v>
      </c>
      <c r="F22" s="87">
        <f>+F107</f>
        <v>2145830.1845599399</v>
      </c>
      <c r="G22" s="5">
        <f t="shared" si="3"/>
        <v>-7.4420954840381137E-2</v>
      </c>
      <c r="H22" s="4"/>
    </row>
    <row r="23" spans="2:8" ht="15" x14ac:dyDescent="0.25">
      <c r="B23" s="134">
        <v>2016</v>
      </c>
      <c r="C23" s="135"/>
      <c r="D23" s="87">
        <f>+D120</f>
        <v>4599625.3623500094</v>
      </c>
      <c r="E23" s="5">
        <f t="shared" si="2"/>
        <v>-0.19752883579511488</v>
      </c>
      <c r="F23" s="87">
        <f>+F120</f>
        <v>1733203.6609999652</v>
      </c>
      <c r="G23" s="5">
        <f t="shared" si="3"/>
        <v>-0.19229225431209734</v>
      </c>
      <c r="H23" s="4"/>
    </row>
    <row r="24" spans="2:8" ht="15" x14ac:dyDescent="0.25">
      <c r="B24" s="134">
        <v>2017</v>
      </c>
      <c r="C24" s="135"/>
      <c r="D24" s="87">
        <f>+D133</f>
        <v>3595888.6939500016</v>
      </c>
      <c r="E24" s="5">
        <f t="shared" si="2"/>
        <v>-0.21822139616327044</v>
      </c>
      <c r="F24" s="87">
        <f>+F133</f>
        <v>1366617.7859999686</v>
      </c>
      <c r="G24" s="5">
        <f t="shared" si="3"/>
        <v>-0.21150767405400944</v>
      </c>
      <c r="H24" s="4"/>
    </row>
    <row r="25" spans="2:8" ht="14.45" customHeight="1" x14ac:dyDescent="0.25">
      <c r="B25" s="134">
        <v>2018</v>
      </c>
      <c r="C25" s="135"/>
      <c r="D25" s="87">
        <f>+D146</f>
        <v>2491247.1655500028</v>
      </c>
      <c r="E25" s="5">
        <f t="shared" si="2"/>
        <v>-0.30719569553377229</v>
      </c>
      <c r="F25" s="87">
        <f>+F146</f>
        <v>937621.0109999628</v>
      </c>
      <c r="G25" s="5">
        <f t="shared" si="3"/>
        <v>-0.31391130672728979</v>
      </c>
      <c r="H25" s="4"/>
    </row>
    <row r="26" spans="2:8" ht="14.45" customHeight="1" x14ac:dyDescent="0.25">
      <c r="B26" s="134">
        <v>2019</v>
      </c>
      <c r="C26" s="135"/>
      <c r="D26" s="87">
        <f>+D159</f>
        <v>1765464.0351728341</v>
      </c>
      <c r="E26" s="5">
        <f t="shared" si="2"/>
        <v>-0.29133324882958156</v>
      </c>
      <c r="F26" s="87">
        <f>+F159</f>
        <v>692308.45713996107</v>
      </c>
      <c r="G26" s="5">
        <f t="shared" si="3"/>
        <v>-0.26163295295439093</v>
      </c>
      <c r="H26" s="4"/>
    </row>
    <row r="27" spans="2:8" ht="14.45" customHeight="1" thickBot="1" x14ac:dyDescent="0.3">
      <c r="B27" s="130">
        <v>2020</v>
      </c>
      <c r="C27" s="131"/>
      <c r="D27" s="88">
        <f>+D172</f>
        <v>1457202.1890833322</v>
      </c>
      <c r="E27" s="6">
        <f t="shared" ref="E27" si="4">(D27-D26)/D26</f>
        <v>-0.17460669826634212</v>
      </c>
      <c r="F27" s="88">
        <f>+F172</f>
        <v>453921.54000000987</v>
      </c>
      <c r="G27" s="6">
        <f t="shared" ref="G27" si="5">(F27-F26)/F26</f>
        <v>-0.34433627768287906</v>
      </c>
      <c r="H27" s="4"/>
    </row>
    <row r="28" spans="2:8" ht="15.75" thickBot="1" x14ac:dyDescent="0.3">
      <c r="B28" s="136" t="s">
        <v>0</v>
      </c>
      <c r="C28" s="137"/>
      <c r="D28" s="137"/>
      <c r="E28" s="137"/>
      <c r="F28" s="137"/>
      <c r="G28" s="138"/>
    </row>
    <row r="29" spans="2:8" ht="24.75" thickBot="1" x14ac:dyDescent="0.3">
      <c r="B29" s="132" t="s">
        <v>1</v>
      </c>
      <c r="C29" s="133"/>
      <c r="D29" s="110" t="s">
        <v>2</v>
      </c>
      <c r="E29" s="111" t="s">
        <v>5</v>
      </c>
      <c r="F29" s="112" t="s">
        <v>4</v>
      </c>
      <c r="G29" s="111" t="s">
        <v>5</v>
      </c>
    </row>
    <row r="30" spans="2:8" ht="15" x14ac:dyDescent="0.25">
      <c r="B30" s="17">
        <v>2010</v>
      </c>
      <c r="C30" s="7" t="s">
        <v>6</v>
      </c>
      <c r="D30" s="90">
        <v>741345.36444999883</v>
      </c>
      <c r="E30" s="9"/>
      <c r="F30" s="93">
        <v>305455.80799998879</v>
      </c>
      <c r="G30" s="9"/>
    </row>
    <row r="31" spans="2:8" ht="15" x14ac:dyDescent="0.25">
      <c r="B31" s="16"/>
      <c r="C31" s="10" t="s">
        <v>17</v>
      </c>
      <c r="D31" s="91">
        <v>646069.34666666761</v>
      </c>
      <c r="E31" s="12">
        <f t="shared" ref="E31:E41" si="6">+D31/D30-1</f>
        <v>-0.1285177224437305</v>
      </c>
      <c r="F31" s="94">
        <v>267858.86299999285</v>
      </c>
      <c r="G31" s="12">
        <f t="shared" ref="G31:G41" si="7">+F31/F30-1</f>
        <v>-0.12308472785692559</v>
      </c>
    </row>
    <row r="32" spans="2:8" ht="15" x14ac:dyDescent="0.25">
      <c r="B32" s="16"/>
      <c r="C32" s="10" t="s">
        <v>7</v>
      </c>
      <c r="D32" s="91">
        <v>839902.04203333263</v>
      </c>
      <c r="E32" s="12">
        <f t="shared" si="6"/>
        <v>0.30001840571252303</v>
      </c>
      <c r="F32" s="94">
        <v>327133.51499999379</v>
      </c>
      <c r="G32" s="12">
        <f t="shared" si="7"/>
        <v>0.22129061303453113</v>
      </c>
    </row>
    <row r="33" spans="2:7" ht="15" x14ac:dyDescent="0.25">
      <c r="B33" s="16"/>
      <c r="C33" s="10" t="s">
        <v>8</v>
      </c>
      <c r="D33" s="91">
        <v>761892.14478334016</v>
      </c>
      <c r="E33" s="12">
        <f t="shared" si="6"/>
        <v>-9.2879756621542464E-2</v>
      </c>
      <c r="F33" s="94">
        <v>304669.01399999287</v>
      </c>
      <c r="G33" s="12">
        <f t="shared" si="7"/>
        <v>-6.8670741363817012E-2</v>
      </c>
    </row>
    <row r="34" spans="2:7" ht="15" x14ac:dyDescent="0.25">
      <c r="B34" s="16"/>
      <c r="C34" s="10" t="s">
        <v>9</v>
      </c>
      <c r="D34" s="91">
        <v>768502.98421666864</v>
      </c>
      <c r="E34" s="12">
        <f t="shared" si="6"/>
        <v>8.6768704449740053E-3</v>
      </c>
      <c r="F34" s="94">
        <v>306035.98399999138</v>
      </c>
      <c r="G34" s="12">
        <f t="shared" si="7"/>
        <v>4.4867378603803409E-3</v>
      </c>
    </row>
    <row r="35" spans="2:7" ht="15" x14ac:dyDescent="0.25">
      <c r="B35" s="16"/>
      <c r="C35" s="10" t="s">
        <v>10</v>
      </c>
      <c r="D35" s="91">
        <v>754767.40991666447</v>
      </c>
      <c r="E35" s="12">
        <f t="shared" si="6"/>
        <v>-1.7873156750334296E-2</v>
      </c>
      <c r="F35" s="94">
        <v>299286.52299999143</v>
      </c>
      <c r="G35" s="12">
        <f t="shared" si="7"/>
        <v>-2.2054468601313659E-2</v>
      </c>
    </row>
    <row r="36" spans="2:7" ht="15" x14ac:dyDescent="0.25">
      <c r="B36" s="16"/>
      <c r="C36" s="10" t="s">
        <v>11</v>
      </c>
      <c r="D36" s="91">
        <v>767121.38378333393</v>
      </c>
      <c r="E36" s="12">
        <f t="shared" si="6"/>
        <v>1.6367921699260268E-2</v>
      </c>
      <c r="F36" s="94">
        <v>305892.79199999257</v>
      </c>
      <c r="G36" s="12">
        <f t="shared" si="7"/>
        <v>2.2073392860397334E-2</v>
      </c>
    </row>
    <row r="37" spans="2:7" ht="15" x14ac:dyDescent="0.25">
      <c r="B37" s="16"/>
      <c r="C37" s="10" t="s">
        <v>12</v>
      </c>
      <c r="D37" s="91">
        <v>801329.36503334017</v>
      </c>
      <c r="E37" s="12">
        <f t="shared" si="6"/>
        <v>4.4592657659075163E-2</v>
      </c>
      <c r="F37" s="94">
        <v>314147.85299998958</v>
      </c>
      <c r="G37" s="12">
        <f t="shared" si="7"/>
        <v>2.6986778426597358E-2</v>
      </c>
    </row>
    <row r="38" spans="2:7" ht="15" x14ac:dyDescent="0.25">
      <c r="B38" s="16"/>
      <c r="C38" s="10" t="s">
        <v>13</v>
      </c>
      <c r="D38" s="91">
        <v>729688.49055000069</v>
      </c>
      <c r="E38" s="12">
        <f t="shared" si="6"/>
        <v>-8.9402532353670572E-2</v>
      </c>
      <c r="F38" s="94">
        <v>288298.57099999057</v>
      </c>
      <c r="G38" s="12">
        <f t="shared" si="7"/>
        <v>-8.2283809210053294E-2</v>
      </c>
    </row>
    <row r="39" spans="2:7" ht="15" x14ac:dyDescent="0.25">
      <c r="B39" s="16"/>
      <c r="C39" s="10" t="s">
        <v>14</v>
      </c>
      <c r="D39" s="91">
        <v>738826.50873333681</v>
      </c>
      <c r="E39" s="12">
        <f t="shared" si="6"/>
        <v>1.2523177084029946E-2</v>
      </c>
      <c r="F39" s="94">
        <v>293059.71799999056</v>
      </c>
      <c r="G39" s="12">
        <f t="shared" si="7"/>
        <v>1.6514639609504611E-2</v>
      </c>
    </row>
    <row r="40" spans="2:7" ht="15" x14ac:dyDescent="0.25">
      <c r="B40" s="16"/>
      <c r="C40" s="10" t="s">
        <v>15</v>
      </c>
      <c r="D40" s="91">
        <v>765781.32815000415</v>
      </c>
      <c r="E40" s="12">
        <f t="shared" si="6"/>
        <v>3.6483286804204429E-2</v>
      </c>
      <c r="F40" s="94">
        <v>300280.58699998731</v>
      </c>
      <c r="G40" s="12">
        <f t="shared" si="7"/>
        <v>2.4639582161875229E-2</v>
      </c>
    </row>
    <row r="41" spans="2:7" ht="15" x14ac:dyDescent="0.25">
      <c r="B41" s="16"/>
      <c r="C41" s="10" t="s">
        <v>16</v>
      </c>
      <c r="D41" s="91">
        <v>755540.75538333773</v>
      </c>
      <c r="E41" s="12">
        <f t="shared" si="6"/>
        <v>-1.3372711491158817E-2</v>
      </c>
      <c r="F41" s="94">
        <v>307972.09699999209</v>
      </c>
      <c r="G41" s="12">
        <f t="shared" si="7"/>
        <v>2.5614409765374324E-2</v>
      </c>
    </row>
    <row r="42" spans="2:7" ht="15.75" thickBot="1" x14ac:dyDescent="0.3">
      <c r="B42" s="13" t="s">
        <v>18</v>
      </c>
      <c r="C42" s="14"/>
      <c r="D42" s="101">
        <f>SUM(D30:D41)</f>
        <v>9070767.1237000264</v>
      </c>
      <c r="E42" s="102"/>
      <c r="F42" s="103">
        <f>SUM(F30:F41)</f>
        <v>3620091.324999894</v>
      </c>
      <c r="G42" s="15"/>
    </row>
    <row r="43" spans="2:7" ht="15" x14ac:dyDescent="0.25">
      <c r="B43" s="16">
        <v>2011</v>
      </c>
      <c r="C43" s="10" t="s">
        <v>6</v>
      </c>
      <c r="D43" s="91">
        <v>690442.01145000302</v>
      </c>
      <c r="E43" s="12">
        <f>+D43/D41-1</f>
        <v>-8.6161790041763719E-2</v>
      </c>
      <c r="F43" s="94">
        <v>275169.99499999016</v>
      </c>
      <c r="G43" s="12">
        <f>+F43/F41-1</f>
        <v>-0.106509980350599</v>
      </c>
    </row>
    <row r="44" spans="2:7" ht="15" x14ac:dyDescent="0.25">
      <c r="B44" s="16"/>
      <c r="C44" s="10" t="s">
        <v>17</v>
      </c>
      <c r="D44" s="91">
        <v>568385.51491666667</v>
      </c>
      <c r="E44" s="12">
        <f t="shared" ref="E44:E54" si="8">+D44/D43-1</f>
        <v>-0.17678022847567532</v>
      </c>
      <c r="F44" s="94">
        <v>231503.14999999251</v>
      </c>
      <c r="G44" s="12">
        <f t="shared" ref="G44:G54" si="9">+F44/F43-1</f>
        <v>-0.15869043061907684</v>
      </c>
    </row>
    <row r="45" spans="2:7" ht="15" x14ac:dyDescent="0.25">
      <c r="B45" s="16"/>
      <c r="C45" s="10" t="s">
        <v>7</v>
      </c>
      <c r="D45" s="91">
        <v>739238.64650000341</v>
      </c>
      <c r="E45" s="12">
        <f t="shared" si="8"/>
        <v>0.30059374684871454</v>
      </c>
      <c r="F45" s="94">
        <v>292379.72499999171</v>
      </c>
      <c r="G45" s="12">
        <f t="shared" si="9"/>
        <v>0.26296218863545118</v>
      </c>
    </row>
    <row r="46" spans="2:7" ht="15" x14ac:dyDescent="0.25">
      <c r="B46" s="16"/>
      <c r="C46" s="10" t="s">
        <v>8</v>
      </c>
      <c r="D46" s="91">
        <v>693764.61941666761</v>
      </c>
      <c r="E46" s="12">
        <f t="shared" si="8"/>
        <v>-6.151467770068153E-2</v>
      </c>
      <c r="F46" s="94">
        <v>272783.43699999159</v>
      </c>
      <c r="G46" s="12">
        <f t="shared" si="9"/>
        <v>-6.7023416209864295E-2</v>
      </c>
    </row>
    <row r="47" spans="2:7" ht="15" x14ac:dyDescent="0.25">
      <c r="B47" s="16"/>
      <c r="C47" s="10" t="s">
        <v>9</v>
      </c>
      <c r="D47" s="91">
        <v>728938.97591666435</v>
      </c>
      <c r="E47" s="12">
        <f t="shared" si="8"/>
        <v>5.0700706717462962E-2</v>
      </c>
      <c r="F47" s="94">
        <v>286508.98799999058</v>
      </c>
      <c r="G47" s="12">
        <f t="shared" si="9"/>
        <v>5.0316658338751763E-2</v>
      </c>
    </row>
    <row r="48" spans="2:7" ht="15" x14ac:dyDescent="0.25">
      <c r="B48" s="16"/>
      <c r="C48" s="10" t="s">
        <v>10</v>
      </c>
      <c r="D48" s="91">
        <v>706945.38543333882</v>
      </c>
      <c r="E48" s="12">
        <f t="shared" si="8"/>
        <v>-3.017205995284844E-2</v>
      </c>
      <c r="F48" s="94">
        <v>276515.43899999146</v>
      </c>
      <c r="G48" s="12">
        <f t="shared" si="9"/>
        <v>-3.4880403123686454E-2</v>
      </c>
    </row>
    <row r="49" spans="2:7" ht="15" x14ac:dyDescent="0.25">
      <c r="B49" s="16"/>
      <c r="C49" s="10" t="s">
        <v>11</v>
      </c>
      <c r="D49" s="91">
        <v>685921.14928333752</v>
      </c>
      <c r="E49" s="12">
        <f t="shared" si="8"/>
        <v>-2.973954789607125E-2</v>
      </c>
      <c r="F49" s="94">
        <v>266630.42899999541</v>
      </c>
      <c r="G49" s="12">
        <f t="shared" si="9"/>
        <v>-3.5748492148376387E-2</v>
      </c>
    </row>
    <row r="50" spans="2:7" ht="15" x14ac:dyDescent="0.25">
      <c r="B50" s="16"/>
      <c r="C50" s="10" t="s">
        <v>12</v>
      </c>
      <c r="D50" s="91">
        <v>718908.39636666747</v>
      </c>
      <c r="E50" s="12">
        <f t="shared" si="8"/>
        <v>4.8091893824524279E-2</v>
      </c>
      <c r="F50" s="94">
        <v>283641.90599999682</v>
      </c>
      <c r="G50" s="12">
        <f t="shared" si="9"/>
        <v>6.3801708843973293E-2</v>
      </c>
    </row>
    <row r="51" spans="2:7" ht="15" x14ac:dyDescent="0.25">
      <c r="B51" s="16"/>
      <c r="C51" s="10" t="s">
        <v>13</v>
      </c>
      <c r="D51" s="91">
        <v>690563.53168333147</v>
      </c>
      <c r="E51" s="12">
        <f t="shared" si="8"/>
        <v>-3.9427644504626325E-2</v>
      </c>
      <c r="F51" s="94">
        <v>276300.93999999494</v>
      </c>
      <c r="G51" s="12">
        <f t="shared" si="9"/>
        <v>-2.588110517069353E-2</v>
      </c>
    </row>
    <row r="52" spans="2:7" ht="15" x14ac:dyDescent="0.25">
      <c r="B52" s="16"/>
      <c r="C52" s="10" t="s">
        <v>14</v>
      </c>
      <c r="D52" s="91">
        <v>672562.56531666825</v>
      </c>
      <c r="E52" s="12">
        <f t="shared" si="8"/>
        <v>-2.6067067750860984E-2</v>
      </c>
      <c r="F52" s="94">
        <v>266368.9419999948</v>
      </c>
      <c r="G52" s="12">
        <f t="shared" si="9"/>
        <v>-3.594630550297917E-2</v>
      </c>
    </row>
    <row r="53" spans="2:7" ht="15" x14ac:dyDescent="0.25">
      <c r="B53" s="16"/>
      <c r="C53" s="10" t="s">
        <v>15</v>
      </c>
      <c r="D53" s="91">
        <v>709479.24728333473</v>
      </c>
      <c r="E53" s="12">
        <f t="shared" si="8"/>
        <v>5.4889587780260651E-2</v>
      </c>
      <c r="F53" s="94">
        <v>279030.9029999958</v>
      </c>
      <c r="G53" s="12">
        <f t="shared" si="9"/>
        <v>4.7535425507682749E-2</v>
      </c>
    </row>
    <row r="54" spans="2:7" ht="15" x14ac:dyDescent="0.25">
      <c r="B54" s="16"/>
      <c r="C54" s="10" t="s">
        <v>16</v>
      </c>
      <c r="D54" s="91">
        <v>677915.5588499998</v>
      </c>
      <c r="E54" s="12">
        <f t="shared" si="8"/>
        <v>-4.4488529515409159E-2</v>
      </c>
      <c r="F54" s="94">
        <v>275531.15299999667</v>
      </c>
      <c r="G54" s="12">
        <f t="shared" si="9"/>
        <v>-1.2542517557631139E-2</v>
      </c>
    </row>
    <row r="55" spans="2:7" ht="15.75" thickBot="1" x14ac:dyDescent="0.3">
      <c r="B55" s="13" t="s">
        <v>19</v>
      </c>
      <c r="C55" s="14"/>
      <c r="D55" s="101">
        <f>SUM(D43:D54)</f>
        <v>8283065.6024166821</v>
      </c>
      <c r="E55" s="102"/>
      <c r="F55" s="103">
        <f>SUM(F43:F54)</f>
        <v>3282365.006999922</v>
      </c>
      <c r="G55" s="15"/>
    </row>
    <row r="56" spans="2:7" ht="15" x14ac:dyDescent="0.25">
      <c r="B56" s="16">
        <v>2012</v>
      </c>
      <c r="C56" s="10" t="s">
        <v>6</v>
      </c>
      <c r="D56" s="91">
        <v>654446.03600000148</v>
      </c>
      <c r="E56" s="12">
        <f>+D56/D54-1</f>
        <v>-3.4620127158331404E-2</v>
      </c>
      <c r="F56" s="94">
        <v>256723.47099999577</v>
      </c>
      <c r="G56" s="12">
        <f>+F56/F54-1</f>
        <v>-6.8259729599437047E-2</v>
      </c>
    </row>
    <row r="57" spans="2:7" ht="15" x14ac:dyDescent="0.25">
      <c r="B57" s="16"/>
      <c r="C57" s="10" t="s">
        <v>17</v>
      </c>
      <c r="D57" s="91">
        <v>575315.89029999718</v>
      </c>
      <c r="E57" s="12">
        <f t="shared" ref="E57:E66" si="10">+D57/D56-1</f>
        <v>-0.12091164335512017</v>
      </c>
      <c r="F57" s="94">
        <v>225443.08999999627</v>
      </c>
      <c r="G57" s="12">
        <f t="shared" ref="G57:G66" si="11">+F57/F56-1</f>
        <v>-0.12184464816619756</v>
      </c>
    </row>
    <row r="58" spans="2:7" ht="15" x14ac:dyDescent="0.25">
      <c r="B58" s="16"/>
      <c r="C58" s="10" t="s">
        <v>7</v>
      </c>
      <c r="D58" s="91">
        <v>687565.56071666826</v>
      </c>
      <c r="E58" s="12">
        <f t="shared" si="10"/>
        <v>0.19510962987331837</v>
      </c>
      <c r="F58" s="94">
        <v>268224.99399999355</v>
      </c>
      <c r="G58" s="12">
        <f t="shared" si="11"/>
        <v>0.18976808736962392</v>
      </c>
    </row>
    <row r="59" spans="2:7" ht="15" x14ac:dyDescent="0.25">
      <c r="B59" s="16"/>
      <c r="C59" s="10" t="s">
        <v>8</v>
      </c>
      <c r="D59" s="91">
        <v>622613.90943333227</v>
      </c>
      <c r="E59" s="12">
        <f t="shared" si="10"/>
        <v>-9.4466120751648952E-2</v>
      </c>
      <c r="F59" s="94">
        <v>239902.87999999642</v>
      </c>
      <c r="G59" s="12">
        <f t="shared" si="11"/>
        <v>-0.10559088315236498</v>
      </c>
    </row>
    <row r="60" spans="2:7" ht="15" x14ac:dyDescent="0.25">
      <c r="B60" s="16"/>
      <c r="C60" s="10" t="s">
        <v>9</v>
      </c>
      <c r="D60" s="91">
        <v>655872.03819999332</v>
      </c>
      <c r="E60" s="12">
        <f t="shared" si="10"/>
        <v>5.34169382706704E-2</v>
      </c>
      <c r="F60" s="94">
        <v>255815.42899999482</v>
      </c>
      <c r="G60" s="12">
        <f t="shared" si="11"/>
        <v>6.632912868740326E-2</v>
      </c>
    </row>
    <row r="61" spans="2:7" ht="15" x14ac:dyDescent="0.25">
      <c r="B61" s="16"/>
      <c r="C61" s="10" t="s">
        <v>10</v>
      </c>
      <c r="D61" s="91">
        <v>609244.02546666993</v>
      </c>
      <c r="E61" s="12">
        <f t="shared" si="10"/>
        <v>-7.1093155398561536E-2</v>
      </c>
      <c r="F61" s="94">
        <v>239290.11999999578</v>
      </c>
      <c r="G61" s="12">
        <f t="shared" si="11"/>
        <v>-6.459856258317942E-2</v>
      </c>
    </row>
    <row r="62" spans="2:7" ht="15" x14ac:dyDescent="0.25">
      <c r="B62" s="16"/>
      <c r="C62" s="10" t="s">
        <v>11</v>
      </c>
      <c r="D62" s="91">
        <v>623400.23053333559</v>
      </c>
      <c r="E62" s="12">
        <f t="shared" si="10"/>
        <v>2.3235689600439313E-2</v>
      </c>
      <c r="F62" s="94">
        <v>243120.02299999524</v>
      </c>
      <c r="G62" s="12">
        <f t="shared" si="11"/>
        <v>1.6005270088040202E-2</v>
      </c>
    </row>
    <row r="63" spans="2:7" ht="15" x14ac:dyDescent="0.25">
      <c r="B63" s="16"/>
      <c r="C63" s="10" t="s">
        <v>12</v>
      </c>
      <c r="D63" s="91">
        <v>649481.88071666437</v>
      </c>
      <c r="E63" s="12">
        <f t="shared" si="10"/>
        <v>4.1837729448728656E-2</v>
      </c>
      <c r="F63" s="94">
        <v>255078.75999999102</v>
      </c>
      <c r="G63" s="12">
        <f t="shared" si="11"/>
        <v>4.9188614135644571E-2</v>
      </c>
    </row>
    <row r="64" spans="2:7" ht="15" x14ac:dyDescent="0.25">
      <c r="B64" s="16"/>
      <c r="C64" s="10" t="s">
        <v>13</v>
      </c>
      <c r="D64" s="91">
        <v>542166.69601666718</v>
      </c>
      <c r="E64" s="12">
        <f t="shared" si="10"/>
        <v>-0.16523199166323366</v>
      </c>
      <c r="F64" s="94">
        <v>215629.28699999416</v>
      </c>
      <c r="G64" s="12">
        <f t="shared" si="11"/>
        <v>-0.15465604819467615</v>
      </c>
    </row>
    <row r="65" spans="2:7" ht="15" x14ac:dyDescent="0.25">
      <c r="B65" s="16"/>
      <c r="C65" s="10" t="s">
        <v>14</v>
      </c>
      <c r="D65" s="91">
        <v>643925.16591666208</v>
      </c>
      <c r="E65" s="12">
        <f t="shared" si="10"/>
        <v>0.1876885294645001</v>
      </c>
      <c r="F65" s="94">
        <v>253549.17999999656</v>
      </c>
      <c r="G65" s="12">
        <f t="shared" si="11"/>
        <v>0.17585687699279662</v>
      </c>
    </row>
    <row r="66" spans="2:7" ht="15" x14ac:dyDescent="0.25">
      <c r="B66" s="16"/>
      <c r="C66" s="10" t="s">
        <v>15</v>
      </c>
      <c r="D66" s="92">
        <v>589598.08315000182</v>
      </c>
      <c r="E66" s="19">
        <f t="shared" si="10"/>
        <v>-8.436862797452982E-2</v>
      </c>
      <c r="F66" s="95">
        <v>229490.42699999487</v>
      </c>
      <c r="G66" s="19">
        <f t="shared" si="11"/>
        <v>-9.4887914841617738E-2</v>
      </c>
    </row>
    <row r="67" spans="2:7" ht="15" x14ac:dyDescent="0.25">
      <c r="B67" s="16"/>
      <c r="C67" s="10" t="s">
        <v>16</v>
      </c>
      <c r="D67" s="92">
        <v>574408.06723333371</v>
      </c>
      <c r="E67" s="19">
        <f>+D67/D66-1</f>
        <v>-2.5763340062968876E-2</v>
      </c>
      <c r="F67" s="95">
        <v>239546.8689999941</v>
      </c>
      <c r="G67" s="19">
        <f>+F67/F66-1</f>
        <v>4.3820747259315729E-2</v>
      </c>
    </row>
    <row r="68" spans="2:7" ht="15.75" thickBot="1" x14ac:dyDescent="0.3">
      <c r="B68" s="13" t="s">
        <v>20</v>
      </c>
      <c r="C68" s="14"/>
      <c r="D68" s="101">
        <f>SUM(D56:D67)</f>
        <v>7428037.5836833268</v>
      </c>
      <c r="E68" s="102"/>
      <c r="F68" s="101">
        <f>SUM(F56:F67)</f>
        <v>2921814.5299999379</v>
      </c>
      <c r="G68" s="15"/>
    </row>
    <row r="69" spans="2:7" ht="15" x14ac:dyDescent="0.25">
      <c r="B69" s="17">
        <v>2013</v>
      </c>
      <c r="C69" s="20" t="s">
        <v>6</v>
      </c>
      <c r="D69" s="91">
        <v>565664.35853333422</v>
      </c>
      <c r="E69" s="12">
        <f>+D69/D67-1</f>
        <v>-1.522212029875214E-2</v>
      </c>
      <c r="F69" s="94">
        <v>230428.9449999943</v>
      </c>
      <c r="G69" s="12">
        <f>+F69/F67-1</f>
        <v>-3.8063215094662817E-2</v>
      </c>
    </row>
    <row r="70" spans="2:7" ht="15" x14ac:dyDescent="0.25">
      <c r="B70" s="21"/>
      <c r="C70" s="22" t="s">
        <v>17</v>
      </c>
      <c r="D70" s="91">
        <v>441244.86511666741</v>
      </c>
      <c r="E70" s="12">
        <f>+D70/D69-1</f>
        <v>-0.21995285992432712</v>
      </c>
      <c r="F70" s="94">
        <v>184216.03999999212</v>
      </c>
      <c r="G70" s="12">
        <f>+F70/F69-1</f>
        <v>-0.20055164944665838</v>
      </c>
    </row>
    <row r="71" spans="2:7" ht="15" x14ac:dyDescent="0.25">
      <c r="B71" s="21"/>
      <c r="C71" s="22" t="s">
        <v>7</v>
      </c>
      <c r="D71" s="91">
        <v>515028.54366666818</v>
      </c>
      <c r="E71" s="12">
        <f t="shared" ref="E71:E80" si="12">+D71/D70-1</f>
        <v>0.16721708145088998</v>
      </c>
      <c r="F71" s="94">
        <v>203631.99399999672</v>
      </c>
      <c r="G71" s="12">
        <f t="shared" ref="G71:G80" si="13">+F71/F70-1</f>
        <v>0.10539773843800693</v>
      </c>
    </row>
    <row r="72" spans="2:7" ht="15" x14ac:dyDescent="0.25">
      <c r="B72" s="16"/>
      <c r="C72" s="22" t="s">
        <v>8</v>
      </c>
      <c r="D72" s="91">
        <v>523141.94095000048</v>
      </c>
      <c r="E72" s="12">
        <f t="shared" si="12"/>
        <v>1.5753296362120528E-2</v>
      </c>
      <c r="F72" s="94">
        <v>203866.67299999562</v>
      </c>
      <c r="G72" s="12">
        <f t="shared" si="13"/>
        <v>1.1524662475137504E-3</v>
      </c>
    </row>
    <row r="73" spans="2:7" ht="15" x14ac:dyDescent="0.25">
      <c r="B73" s="21"/>
      <c r="C73" s="22" t="s">
        <v>9</v>
      </c>
      <c r="D73" s="91">
        <v>536456.53306666925</v>
      </c>
      <c r="E73" s="12">
        <f t="shared" si="12"/>
        <v>2.5451203725876281E-2</v>
      </c>
      <c r="F73" s="94">
        <v>214628.81899999373</v>
      </c>
      <c r="G73" s="12">
        <f t="shared" si="13"/>
        <v>5.279011935412492E-2</v>
      </c>
    </row>
    <row r="74" spans="2:7" ht="15" x14ac:dyDescent="0.25">
      <c r="B74" s="21"/>
      <c r="C74" s="22" t="s">
        <v>10</v>
      </c>
      <c r="D74" s="91">
        <v>532065.13118333125</v>
      </c>
      <c r="E74" s="12">
        <f t="shared" si="12"/>
        <v>-8.1859416609849633E-3</v>
      </c>
      <c r="F74" s="94">
        <v>214356.44499999363</v>
      </c>
      <c r="G74" s="12">
        <f t="shared" si="13"/>
        <v>-1.2690467257340243E-3</v>
      </c>
    </row>
    <row r="75" spans="2:7" ht="15" x14ac:dyDescent="0.25">
      <c r="B75" s="21"/>
      <c r="C75" s="22" t="s">
        <v>11</v>
      </c>
      <c r="D75" s="91">
        <v>553894.68815000018</v>
      </c>
      <c r="E75" s="12">
        <f t="shared" si="12"/>
        <v>4.1027978883185323E-2</v>
      </c>
      <c r="F75" s="94">
        <v>223815.99099999468</v>
      </c>
      <c r="G75" s="12">
        <f t="shared" si="13"/>
        <v>4.4129981722739187E-2</v>
      </c>
    </row>
    <row r="76" spans="2:7" ht="15" x14ac:dyDescent="0.25">
      <c r="B76" s="21"/>
      <c r="C76" s="22" t="s">
        <v>12</v>
      </c>
      <c r="D76" s="91">
        <v>550072.17418333318</v>
      </c>
      <c r="E76" s="12">
        <f t="shared" si="12"/>
        <v>-6.9011565708170242E-3</v>
      </c>
      <c r="F76" s="94">
        <v>219918.43299999469</v>
      </c>
      <c r="G76" s="12">
        <f t="shared" si="13"/>
        <v>-1.7414117653461458E-2</v>
      </c>
    </row>
    <row r="77" spans="2:7" ht="15" x14ac:dyDescent="0.25">
      <c r="B77" s="21"/>
      <c r="C77" s="22" t="s">
        <v>13</v>
      </c>
      <c r="D77" s="91">
        <v>491245.04138333717</v>
      </c>
      <c r="E77" s="12">
        <f t="shared" si="12"/>
        <v>-0.10694438941096041</v>
      </c>
      <c r="F77" s="94">
        <v>197829.73299999288</v>
      </c>
      <c r="G77" s="12">
        <f t="shared" si="13"/>
        <v>-0.10044042101737938</v>
      </c>
    </row>
    <row r="78" spans="2:7" ht="15" x14ac:dyDescent="0.25">
      <c r="B78" s="21"/>
      <c r="C78" s="22" t="s">
        <v>14</v>
      </c>
      <c r="D78" s="91">
        <v>561869.74188333645</v>
      </c>
      <c r="E78" s="12">
        <f t="shared" si="12"/>
        <v>0.14376674480239315</v>
      </c>
      <c r="F78" s="94">
        <v>221894.06799999418</v>
      </c>
      <c r="G78" s="12">
        <f t="shared" si="13"/>
        <v>0.12164164928636967</v>
      </c>
    </row>
    <row r="79" spans="2:7" ht="15" x14ac:dyDescent="0.25">
      <c r="B79" s="21"/>
      <c r="C79" s="22" t="s">
        <v>15</v>
      </c>
      <c r="D79" s="92">
        <v>521668.49413332995</v>
      </c>
      <c r="E79" s="12">
        <f t="shared" si="12"/>
        <v>-7.1549052659884427E-2</v>
      </c>
      <c r="F79" s="95">
        <v>208511.20899999246</v>
      </c>
      <c r="G79" s="12">
        <f t="shared" si="13"/>
        <v>-6.0311927761863671E-2</v>
      </c>
    </row>
    <row r="80" spans="2:7" ht="15" x14ac:dyDescent="0.25">
      <c r="B80" s="21"/>
      <c r="C80" s="22" t="s">
        <v>16</v>
      </c>
      <c r="D80" s="92">
        <v>518104.96003333578</v>
      </c>
      <c r="E80" s="12">
        <f t="shared" si="12"/>
        <v>-6.8310318527371461E-3</v>
      </c>
      <c r="F80" s="95">
        <v>211715.94799999389</v>
      </c>
      <c r="G80" s="12">
        <f t="shared" si="13"/>
        <v>1.5369624565370721E-2</v>
      </c>
    </row>
    <row r="81" spans="2:7" ht="15.75" thickBot="1" x14ac:dyDescent="0.3">
      <c r="B81" s="13" t="s">
        <v>21</v>
      </c>
      <c r="C81" s="14"/>
      <c r="D81" s="101">
        <f>SUM(D69:D80)</f>
        <v>6310456.4722833438</v>
      </c>
      <c r="E81" s="102"/>
      <c r="F81" s="101">
        <f>SUM(F69:F80)</f>
        <v>2534814.2979999287</v>
      </c>
      <c r="G81" s="15"/>
    </row>
    <row r="82" spans="2:7" ht="15" x14ac:dyDescent="0.25">
      <c r="B82" s="17">
        <v>2014</v>
      </c>
      <c r="C82" s="20" t="s">
        <v>6</v>
      </c>
      <c r="D82" s="91">
        <v>477973.97083333106</v>
      </c>
      <c r="E82" s="12">
        <f>+D82/D80-1</f>
        <v>-7.7457257304432314E-2</v>
      </c>
      <c r="F82" s="94">
        <v>193641.13399999257</v>
      </c>
      <c r="G82" s="12">
        <f>+F82/F80-1</f>
        <v>-8.5372945074510098E-2</v>
      </c>
    </row>
    <row r="83" spans="2:7" ht="15" x14ac:dyDescent="0.25">
      <c r="B83" s="21"/>
      <c r="C83" s="22" t="s">
        <v>17</v>
      </c>
      <c r="D83" s="91">
        <v>445050.06085000088</v>
      </c>
      <c r="E83" s="12">
        <f>+D83/D82-1</f>
        <v>-6.888222370337127E-2</v>
      </c>
      <c r="F83" s="94">
        <v>174658.76899999444</v>
      </c>
      <c r="G83" s="12">
        <f>+F83/F82-1</f>
        <v>-9.8028577956989493E-2</v>
      </c>
    </row>
    <row r="84" spans="2:7" ht="15" x14ac:dyDescent="0.25">
      <c r="B84" s="21"/>
      <c r="C84" s="22" t="s">
        <v>7</v>
      </c>
      <c r="D84" s="91">
        <v>520450.48328333418</v>
      </c>
      <c r="E84" s="12">
        <f t="shared" ref="E84:E90" si="14">+D84/D83-1</f>
        <v>0.16942009240337152</v>
      </c>
      <c r="F84" s="94">
        <v>199114.62499999485</v>
      </c>
      <c r="G84" s="12">
        <f t="shared" ref="G84:G90" si="15">+F84/F83-1</f>
        <v>0.14002077387824241</v>
      </c>
    </row>
    <row r="85" spans="2:7" ht="15" x14ac:dyDescent="0.25">
      <c r="B85" s="21"/>
      <c r="C85" s="22" t="s">
        <v>8</v>
      </c>
      <c r="D85" s="91">
        <v>504835.65366666828</v>
      </c>
      <c r="E85" s="12">
        <f t="shared" si="14"/>
        <v>-3.0002526884320591E-2</v>
      </c>
      <c r="F85" s="94">
        <v>194306.06699999509</v>
      </c>
      <c r="G85" s="12">
        <f t="shared" si="15"/>
        <v>-2.4149697692974037E-2</v>
      </c>
    </row>
    <row r="86" spans="2:7" ht="15" x14ac:dyDescent="0.25">
      <c r="B86" s="21"/>
      <c r="C86" s="22" t="s">
        <v>9</v>
      </c>
      <c r="D86" s="91">
        <v>495096.53203332942</v>
      </c>
      <c r="E86" s="12">
        <f t="shared" si="14"/>
        <v>-1.9291667620150665E-2</v>
      </c>
      <c r="F86" s="94">
        <v>189878.14499999504</v>
      </c>
      <c r="G86" s="12">
        <f t="shared" si="15"/>
        <v>-2.2788387765576901E-2</v>
      </c>
    </row>
    <row r="87" spans="2:7" ht="15" x14ac:dyDescent="0.25">
      <c r="B87" s="21"/>
      <c r="C87" s="22" t="s">
        <v>10</v>
      </c>
      <c r="D87" s="91">
        <v>493877.45224999805</v>
      </c>
      <c r="E87" s="12">
        <f t="shared" si="14"/>
        <v>-2.462307256172247E-3</v>
      </c>
      <c r="F87" s="94">
        <v>189186.15399999448</v>
      </c>
      <c r="G87" s="12">
        <f t="shared" si="15"/>
        <v>-3.6443951988290868E-3</v>
      </c>
    </row>
    <row r="88" spans="2:7" ht="15" x14ac:dyDescent="0.25">
      <c r="B88" s="21"/>
      <c r="C88" s="22" t="s">
        <v>11</v>
      </c>
      <c r="D88" s="91">
        <v>511713.60834999674</v>
      </c>
      <c r="E88" s="12">
        <f t="shared" si="14"/>
        <v>3.6114538168813048E-2</v>
      </c>
      <c r="F88" s="94">
        <v>192880.38299999372</v>
      </c>
      <c r="G88" s="12">
        <f t="shared" si="15"/>
        <v>1.9526952273681397E-2</v>
      </c>
    </row>
    <row r="89" spans="2:7" ht="15" x14ac:dyDescent="0.25">
      <c r="B89" s="21"/>
      <c r="C89" s="22" t="s">
        <v>12</v>
      </c>
      <c r="D89" s="92">
        <v>520082.43400000135</v>
      </c>
      <c r="E89" s="12">
        <f t="shared" si="14"/>
        <v>1.6354510635332886E-2</v>
      </c>
      <c r="F89" s="95">
        <v>197082.12399999538</v>
      </c>
      <c r="G89" s="12">
        <f t="shared" si="15"/>
        <v>2.1784180094674532E-2</v>
      </c>
    </row>
    <row r="90" spans="2:7" ht="15" x14ac:dyDescent="0.25">
      <c r="B90" s="21"/>
      <c r="C90" s="22" t="s">
        <v>13</v>
      </c>
      <c r="D90" s="92">
        <v>492286.53868333512</v>
      </c>
      <c r="E90" s="12">
        <f t="shared" si="14"/>
        <v>-5.3445172341018088E-2</v>
      </c>
      <c r="F90" s="95">
        <v>190545.31899999228</v>
      </c>
      <c r="G90" s="12">
        <f t="shared" si="15"/>
        <v>-3.3167924453682329E-2</v>
      </c>
    </row>
    <row r="91" spans="2:7" ht="15" x14ac:dyDescent="0.25">
      <c r="B91" s="21"/>
      <c r="C91" s="22" t="s">
        <v>14</v>
      </c>
      <c r="D91" s="91">
        <v>528342.3025300029</v>
      </c>
      <c r="E91" s="12">
        <f>+D91/D90-1</f>
        <v>7.3241417372699624E-2</v>
      </c>
      <c r="F91" s="94">
        <v>201530.40049999105</v>
      </c>
      <c r="G91" s="12">
        <f>+F91/F90-1</f>
        <v>5.7650754989154063E-2</v>
      </c>
    </row>
    <row r="92" spans="2:7" ht="15" x14ac:dyDescent="0.25">
      <c r="B92" s="21"/>
      <c r="C92" s="22" t="s">
        <v>15</v>
      </c>
      <c r="D92" s="92">
        <v>521878.96566000278</v>
      </c>
      <c r="E92" s="12">
        <f>+D92/D91-1</f>
        <v>-1.2233237503508576E-2</v>
      </c>
      <c r="F92" s="95">
        <v>195053.68639999389</v>
      </c>
      <c r="G92" s="12">
        <f>+F92/F91-1</f>
        <v>-3.213765309813621E-2</v>
      </c>
    </row>
    <row r="93" spans="2:7" ht="15" x14ac:dyDescent="0.25">
      <c r="B93" s="21"/>
      <c r="C93" s="22" t="s">
        <v>16</v>
      </c>
      <c r="D93" s="92">
        <v>514939.52944666869</v>
      </c>
      <c r="E93" s="12">
        <f>+D93/D92-1</f>
        <v>-1.3297022240699063E-2</v>
      </c>
      <c r="F93" s="95">
        <v>200488.32439999326</v>
      </c>
      <c r="G93" s="12">
        <f>+F93/F92-1</f>
        <v>2.7862267564913612E-2</v>
      </c>
    </row>
    <row r="94" spans="2:7" ht="15.75" thickBot="1" x14ac:dyDescent="0.3">
      <c r="B94" s="13" t="s">
        <v>29</v>
      </c>
      <c r="C94" s="14"/>
      <c r="D94" s="101">
        <f>SUM(D82:D93)</f>
        <v>6026527.5315866703</v>
      </c>
      <c r="E94" s="102"/>
      <c r="F94" s="101">
        <f>SUM(F82:F93)</f>
        <v>2318365.131299926</v>
      </c>
      <c r="G94" s="15"/>
    </row>
    <row r="95" spans="2:7" ht="15" x14ac:dyDescent="0.25">
      <c r="B95" s="17">
        <v>2015</v>
      </c>
      <c r="C95" s="54" t="s">
        <v>6</v>
      </c>
      <c r="D95" s="90">
        <v>490611.11479666771</v>
      </c>
      <c r="E95" s="9">
        <f>+D95/D93-1</f>
        <v>-4.7245187558514368E-2</v>
      </c>
      <c r="F95" s="93">
        <v>185713.79255999436</v>
      </c>
      <c r="G95" s="9">
        <f>+F95/F93-1</f>
        <v>-7.3692729410627988E-2</v>
      </c>
    </row>
    <row r="96" spans="2:7" ht="15" x14ac:dyDescent="0.25">
      <c r="B96" s="21"/>
      <c r="C96" s="55" t="s">
        <v>17</v>
      </c>
      <c r="D96" s="91">
        <v>409173.41301666567</v>
      </c>
      <c r="E96" s="12">
        <f t="shared" ref="E96:E105" si="16">+D96/D95-1</f>
        <v>-0.16599237017643531</v>
      </c>
      <c r="F96" s="94">
        <v>157835.89599999512</v>
      </c>
      <c r="G96" s="12">
        <f t="shared" ref="G96:G105" si="17">+F96/F95-1</f>
        <v>-0.15011214932242234</v>
      </c>
    </row>
    <row r="97" spans="2:7" ht="15" x14ac:dyDescent="0.25">
      <c r="B97" s="21"/>
      <c r="C97" s="55" t="s">
        <v>7</v>
      </c>
      <c r="D97" s="91">
        <v>537490.55888333742</v>
      </c>
      <c r="E97" s="12">
        <f t="shared" si="16"/>
        <v>0.31360088848550238</v>
      </c>
      <c r="F97" s="94">
        <v>197583.79699999493</v>
      </c>
      <c r="G97" s="12">
        <f t="shared" si="17"/>
        <v>0.25183055317151082</v>
      </c>
    </row>
    <row r="98" spans="2:7" ht="15" x14ac:dyDescent="0.25">
      <c r="B98" s="21"/>
      <c r="C98" s="55" t="s">
        <v>8</v>
      </c>
      <c r="D98" s="91">
        <v>507112.76894999977</v>
      </c>
      <c r="E98" s="12">
        <f t="shared" si="16"/>
        <v>-5.6517811208533608E-2</v>
      </c>
      <c r="F98" s="94">
        <v>187689.93499999458</v>
      </c>
      <c r="G98" s="12">
        <f t="shared" si="17"/>
        <v>-5.0074257860327487E-2</v>
      </c>
    </row>
    <row r="99" spans="2:7" ht="15" x14ac:dyDescent="0.25">
      <c r="B99" s="21"/>
      <c r="C99" s="55" t="s">
        <v>9</v>
      </c>
      <c r="D99" s="91">
        <v>473560.54931666917</v>
      </c>
      <c r="E99" s="12">
        <f t="shared" si="16"/>
        <v>-6.6163231706434789E-2</v>
      </c>
      <c r="F99" s="94">
        <v>176971.68799999307</v>
      </c>
      <c r="G99" s="12">
        <f t="shared" si="17"/>
        <v>-5.7106136245408279E-2</v>
      </c>
    </row>
    <row r="100" spans="2:7" ht="15" x14ac:dyDescent="0.25">
      <c r="B100" s="21"/>
      <c r="C100" s="55" t="s">
        <v>10</v>
      </c>
      <c r="D100" s="91">
        <v>479251.57211666735</v>
      </c>
      <c r="E100" s="12">
        <f t="shared" si="16"/>
        <v>1.2017518790807369E-2</v>
      </c>
      <c r="F100" s="94">
        <v>180013.25599999478</v>
      </c>
      <c r="G100" s="12">
        <f t="shared" si="17"/>
        <v>1.7186749103064614E-2</v>
      </c>
    </row>
    <row r="101" spans="2:7" ht="15" x14ac:dyDescent="0.25">
      <c r="B101" s="21"/>
      <c r="C101" s="55" t="s">
        <v>11</v>
      </c>
      <c r="D101" s="91">
        <v>491709.72610000026</v>
      </c>
      <c r="E101" s="12">
        <f t="shared" si="16"/>
        <v>2.5995019543306075E-2</v>
      </c>
      <c r="F101" s="94">
        <v>184537.43099999541</v>
      </c>
      <c r="G101" s="12">
        <f t="shared" si="17"/>
        <v>2.5132454689896555E-2</v>
      </c>
    </row>
    <row r="102" spans="2:7" ht="15" x14ac:dyDescent="0.25">
      <c r="B102" s="21"/>
      <c r="C102" s="55" t="s">
        <v>12</v>
      </c>
      <c r="D102" s="91">
        <v>496778.54510000075</v>
      </c>
      <c r="E102" s="12">
        <f t="shared" si="16"/>
        <v>1.0308559564611075E-2</v>
      </c>
      <c r="F102" s="94">
        <v>182185.08599999486</v>
      </c>
      <c r="G102" s="12">
        <f t="shared" si="17"/>
        <v>-1.2747251260914139E-2</v>
      </c>
    </row>
    <row r="103" spans="2:7" ht="15" x14ac:dyDescent="0.25">
      <c r="B103" s="21"/>
      <c r="C103" s="55" t="s">
        <v>13</v>
      </c>
      <c r="D103" s="91">
        <v>468651.34036666644</v>
      </c>
      <c r="E103" s="12">
        <f t="shared" si="16"/>
        <v>-5.6619201877312064E-2</v>
      </c>
      <c r="F103" s="94">
        <v>174801.13199999515</v>
      </c>
      <c r="G103" s="12">
        <f t="shared" si="17"/>
        <v>-4.0529958637777419E-2</v>
      </c>
    </row>
    <row r="104" spans="2:7" ht="15" x14ac:dyDescent="0.25">
      <c r="B104" s="16"/>
      <c r="C104" s="55" t="s">
        <v>14</v>
      </c>
      <c r="D104" s="91">
        <v>483905.64743333426</v>
      </c>
      <c r="E104" s="12">
        <f t="shared" si="16"/>
        <v>3.2549372535098486E-2</v>
      </c>
      <c r="F104" s="94">
        <v>179543.18299999644</v>
      </c>
      <c r="G104" s="12">
        <f t="shared" si="17"/>
        <v>2.7128262533227865E-2</v>
      </c>
    </row>
    <row r="105" spans="2:7" ht="15" x14ac:dyDescent="0.25">
      <c r="B105" s="21"/>
      <c r="C105" s="55" t="s">
        <v>15</v>
      </c>
      <c r="D105" s="91">
        <v>452991.83590000164</v>
      </c>
      <c r="E105" s="12">
        <f t="shared" si="16"/>
        <v>-6.388396518474504E-2</v>
      </c>
      <c r="F105" s="94">
        <v>169857.23199999626</v>
      </c>
      <c r="G105" s="12">
        <f t="shared" si="17"/>
        <v>-5.3947751388591425E-2</v>
      </c>
    </row>
    <row r="106" spans="2:7" ht="15" x14ac:dyDescent="0.25">
      <c r="B106" s="21"/>
      <c r="C106" s="55" t="s">
        <v>16</v>
      </c>
      <c r="D106" s="91">
        <v>440589.27583333454</v>
      </c>
      <c r="E106" s="12">
        <f>+D106/D105-1</f>
        <v>-2.7379213230246724E-2</v>
      </c>
      <c r="F106" s="94">
        <v>169097.75599999493</v>
      </c>
      <c r="G106" s="12">
        <f>+F106/F105-1</f>
        <v>-4.4712608998677128E-3</v>
      </c>
    </row>
    <row r="107" spans="2:7" ht="15.75" thickBot="1" x14ac:dyDescent="0.3">
      <c r="B107" s="13" t="s">
        <v>62</v>
      </c>
      <c r="C107" s="14"/>
      <c r="D107" s="101">
        <f>SUM(D95:D106)</f>
        <v>5731826.3478133446</v>
      </c>
      <c r="E107" s="102"/>
      <c r="F107" s="101">
        <f>SUM(F95:F106)</f>
        <v>2145830.1845599399</v>
      </c>
      <c r="G107" s="15"/>
    </row>
    <row r="108" spans="2:7" ht="15" x14ac:dyDescent="0.25">
      <c r="B108" s="17">
        <v>2016</v>
      </c>
      <c r="C108" s="54" t="s">
        <v>6</v>
      </c>
      <c r="D108" s="90">
        <v>436963.30420000217</v>
      </c>
      <c r="E108" s="9">
        <f>+D108/D106-1</f>
        <v>-8.2298227220219955E-3</v>
      </c>
      <c r="F108" s="93">
        <v>162908.15499999377</v>
      </c>
      <c r="G108" s="9">
        <f>+F108/F106-1</f>
        <v>-3.6603685030576871E-2</v>
      </c>
    </row>
    <row r="109" spans="2:7" ht="15" x14ac:dyDescent="0.25">
      <c r="B109" s="21"/>
      <c r="C109" s="55" t="s">
        <v>17</v>
      </c>
      <c r="D109" s="91">
        <v>380559.66055000026</v>
      </c>
      <c r="E109" s="12">
        <f>+D109/D108-1</f>
        <v>-0.12908096196605434</v>
      </c>
      <c r="F109" s="94">
        <v>146133.04199999728</v>
      </c>
      <c r="G109" s="12">
        <f>+F109/F108-1</f>
        <v>-0.10297282539353003</v>
      </c>
    </row>
    <row r="110" spans="2:7" ht="15" x14ac:dyDescent="0.25">
      <c r="B110" s="21"/>
      <c r="C110" s="55" t="s">
        <v>7</v>
      </c>
      <c r="D110" s="91">
        <v>433608.49766666692</v>
      </c>
      <c r="E110" s="12">
        <f>+D110/D109-1</f>
        <v>0.13939690044919195</v>
      </c>
      <c r="F110" s="94">
        <v>162437.12299999801</v>
      </c>
      <c r="G110" s="12">
        <f>+F110/F109-1</f>
        <v>0.1115701197816783</v>
      </c>
    </row>
    <row r="111" spans="2:7" ht="15" x14ac:dyDescent="0.25">
      <c r="B111" s="21"/>
      <c r="C111" s="55" t="s">
        <v>8</v>
      </c>
      <c r="D111" s="91">
        <v>413342.0827166682</v>
      </c>
      <c r="E111" s="12">
        <f t="shared" ref="E111:E113" si="18">+D111/D110-1</f>
        <v>-4.6738970889768749E-2</v>
      </c>
      <c r="F111" s="94">
        <v>154137.85399999685</v>
      </c>
      <c r="G111" s="12">
        <f t="shared" ref="G111:G113" si="19">+F111/F110-1</f>
        <v>-5.1092193993126034E-2</v>
      </c>
    </row>
    <row r="112" spans="2:7" ht="15" x14ac:dyDescent="0.25">
      <c r="B112" s="21"/>
      <c r="C112" s="55" t="s">
        <v>9</v>
      </c>
      <c r="D112" s="91">
        <v>407827.22356666694</v>
      </c>
      <c r="E112" s="12">
        <f t="shared" si="18"/>
        <v>-1.3342118745217402E-2</v>
      </c>
      <c r="F112" s="94">
        <v>153903.26199999481</v>
      </c>
      <c r="G112" s="12">
        <f t="shared" si="19"/>
        <v>-1.521962281906708E-3</v>
      </c>
    </row>
    <row r="113" spans="2:7" ht="15" x14ac:dyDescent="0.25">
      <c r="B113" s="21"/>
      <c r="C113" s="55" t="s">
        <v>10</v>
      </c>
      <c r="D113" s="91">
        <v>381534.88431666838</v>
      </c>
      <c r="E113" s="12">
        <f t="shared" si="18"/>
        <v>-6.4469308890313881E-2</v>
      </c>
      <c r="F113" s="94">
        <v>146756.12199999744</v>
      </c>
      <c r="G113" s="12">
        <f t="shared" si="19"/>
        <v>-4.6439171640154098E-2</v>
      </c>
    </row>
    <row r="114" spans="2:7" ht="15" x14ac:dyDescent="0.25">
      <c r="B114" s="21"/>
      <c r="C114" s="55" t="s">
        <v>11</v>
      </c>
      <c r="D114" s="91">
        <v>370429.29923333379</v>
      </c>
      <c r="E114" s="12">
        <f>+D114/D113-1</f>
        <v>-2.9107653165777458E-2</v>
      </c>
      <c r="F114" s="94">
        <v>141074.07799999695</v>
      </c>
      <c r="G114" s="12">
        <f>+F114/F113-1</f>
        <v>-3.8717594350173634E-2</v>
      </c>
    </row>
    <row r="115" spans="2:7" ht="15" x14ac:dyDescent="0.25">
      <c r="B115" s="21"/>
      <c r="C115" s="55" t="s">
        <v>12</v>
      </c>
      <c r="D115" s="91">
        <v>378251.71988333261</v>
      </c>
      <c r="E115" s="12">
        <f t="shared" ref="E115:E116" si="20">+D115/D114-1</f>
        <v>2.1117175844860725E-2</v>
      </c>
      <c r="F115" s="94">
        <v>140134.24799999766</v>
      </c>
      <c r="G115" s="12">
        <f t="shared" ref="G115:G116" si="21">+F115/F114-1</f>
        <v>-6.6619609592579732E-3</v>
      </c>
    </row>
    <row r="116" spans="2:7" ht="15" x14ac:dyDescent="0.25">
      <c r="B116" s="21"/>
      <c r="C116" s="55" t="s">
        <v>13</v>
      </c>
      <c r="D116" s="91">
        <v>357785.8856333333</v>
      </c>
      <c r="E116" s="12">
        <f t="shared" si="20"/>
        <v>-5.4106387821083235E-2</v>
      </c>
      <c r="F116" s="94">
        <v>133389.71499999854</v>
      </c>
      <c r="G116" s="12">
        <f t="shared" si="21"/>
        <v>-4.8129084048028292E-2</v>
      </c>
    </row>
    <row r="117" spans="2:7" ht="15" x14ac:dyDescent="0.25">
      <c r="B117" s="21"/>
      <c r="C117" s="55" t="s">
        <v>14</v>
      </c>
      <c r="D117" s="91">
        <v>346849.29813333566</v>
      </c>
      <c r="E117" s="12">
        <f>+D117/D116-1</f>
        <v>-3.0567408998368628E-2</v>
      </c>
      <c r="F117" s="94">
        <v>128976.83099999663</v>
      </c>
      <c r="G117" s="12">
        <f>+F117/F116-1</f>
        <v>-3.3082640591907353E-2</v>
      </c>
    </row>
    <row r="118" spans="2:7" ht="15" x14ac:dyDescent="0.25">
      <c r="B118" s="21"/>
      <c r="C118" s="55" t="s">
        <v>15</v>
      </c>
      <c r="D118" s="91">
        <v>350662.13003333443</v>
      </c>
      <c r="E118" s="12">
        <f t="shared" ref="E118:E119" si="22">+D118/D117-1</f>
        <v>1.0992762333724038E-2</v>
      </c>
      <c r="F118" s="94">
        <v>130280.8059999994</v>
      </c>
      <c r="G118" s="12">
        <f t="shared" ref="G118:G119" si="23">+F118/F117-1</f>
        <v>1.0110149163168769E-2</v>
      </c>
    </row>
    <row r="119" spans="2:7" ht="15" x14ac:dyDescent="0.25">
      <c r="B119" s="21"/>
      <c r="C119" s="55" t="s">
        <v>16</v>
      </c>
      <c r="D119" s="91">
        <v>341811.37641666777</v>
      </c>
      <c r="E119" s="12">
        <f t="shared" si="22"/>
        <v>-2.5240118218141427E-2</v>
      </c>
      <c r="F119" s="94">
        <v>133072.42499999815</v>
      </c>
      <c r="G119" s="12">
        <f t="shared" si="23"/>
        <v>2.1427707470575319E-2</v>
      </c>
    </row>
    <row r="120" spans="2:7" ht="15.75" thickBot="1" x14ac:dyDescent="0.3">
      <c r="B120" s="78" t="s">
        <v>63</v>
      </c>
      <c r="C120" s="79"/>
      <c r="D120" s="96">
        <f>SUM(D108:D119)</f>
        <v>4599625.3623500094</v>
      </c>
      <c r="E120" s="80"/>
      <c r="F120" s="96">
        <f>SUM(F108:F119)</f>
        <v>1733203.6609999652</v>
      </c>
      <c r="G120" s="80"/>
    </row>
    <row r="121" spans="2:7" ht="15" x14ac:dyDescent="0.25">
      <c r="B121" s="17">
        <v>2017</v>
      </c>
      <c r="C121" s="54" t="s">
        <v>6</v>
      </c>
      <c r="D121" s="90">
        <v>340156.28895000112</v>
      </c>
      <c r="E121" s="9">
        <f>+D121/D119-1</f>
        <v>-4.8421076092245441E-3</v>
      </c>
      <c r="F121" s="93">
        <v>127795.16699999859</v>
      </c>
      <c r="G121" s="9">
        <f>+F121/F119-1</f>
        <v>-3.965703638450746E-2</v>
      </c>
    </row>
    <row r="122" spans="2:7" ht="15" x14ac:dyDescent="0.25">
      <c r="B122" s="21"/>
      <c r="C122" s="55" t="s">
        <v>17</v>
      </c>
      <c r="D122" s="91">
        <v>285885.74993333389</v>
      </c>
      <c r="E122" s="12">
        <f t="shared" ref="E122:E129" si="24">+D122/D121-1</f>
        <v>-0.15954589340150149</v>
      </c>
      <c r="F122" s="94">
        <v>108743.06999999654</v>
      </c>
      <c r="G122" s="12">
        <f t="shared" ref="G122:G129" si="25">+F122/F121-1</f>
        <v>-0.14908307917467845</v>
      </c>
    </row>
    <row r="123" spans="2:7" ht="15" x14ac:dyDescent="0.25">
      <c r="B123" s="21"/>
      <c r="C123" s="55" t="s">
        <v>7</v>
      </c>
      <c r="D123" s="91">
        <v>350610.5250499993</v>
      </c>
      <c r="E123" s="12">
        <f t="shared" si="24"/>
        <v>0.22640084415455708</v>
      </c>
      <c r="F123" s="94">
        <v>129403.23999999715</v>
      </c>
      <c r="G123" s="12">
        <f t="shared" si="25"/>
        <v>0.18999068170506184</v>
      </c>
    </row>
    <row r="124" spans="2:7" ht="15" x14ac:dyDescent="0.25">
      <c r="B124" s="16"/>
      <c r="C124" s="55" t="s">
        <v>8</v>
      </c>
      <c r="D124" s="91">
        <v>319220.69851666631</v>
      </c>
      <c r="E124" s="12">
        <f t="shared" si="24"/>
        <v>-8.9529048019470037E-2</v>
      </c>
      <c r="F124" s="94">
        <v>118806.50799999702</v>
      </c>
      <c r="G124" s="12">
        <f t="shared" si="25"/>
        <v>-8.1889232448896676E-2</v>
      </c>
    </row>
    <row r="125" spans="2:7" ht="15" x14ac:dyDescent="0.25">
      <c r="B125" s="21"/>
      <c r="C125" s="55" t="s">
        <v>9</v>
      </c>
      <c r="D125" s="91">
        <v>320294.89033333183</v>
      </c>
      <c r="E125" s="12">
        <f t="shared" si="24"/>
        <v>3.3650443773132199E-3</v>
      </c>
      <c r="F125" s="94">
        <v>123920.90499999799</v>
      </c>
      <c r="G125" s="12">
        <f t="shared" si="25"/>
        <v>4.3048121572608622E-2</v>
      </c>
    </row>
    <row r="126" spans="2:7" ht="15" x14ac:dyDescent="0.25">
      <c r="B126" s="21"/>
      <c r="C126" s="55" t="s">
        <v>10</v>
      </c>
      <c r="D126" s="91">
        <v>294186.57289999962</v>
      </c>
      <c r="E126" s="12">
        <f t="shared" si="24"/>
        <v>-8.1513374772108294E-2</v>
      </c>
      <c r="F126" s="94">
        <v>112905.11499999624</v>
      </c>
      <c r="G126" s="12">
        <f t="shared" si="25"/>
        <v>-8.8893718134175459E-2</v>
      </c>
    </row>
    <row r="127" spans="2:7" ht="15" x14ac:dyDescent="0.25">
      <c r="B127" s="21"/>
      <c r="C127" s="55" t="s">
        <v>11</v>
      </c>
      <c r="D127" s="91">
        <v>295136.17373333359</v>
      </c>
      <c r="E127" s="12">
        <f t="shared" si="24"/>
        <v>3.2278863850687678E-3</v>
      </c>
      <c r="F127" s="94">
        <v>114026.61099999605</v>
      </c>
      <c r="G127" s="12">
        <f t="shared" si="25"/>
        <v>9.9330840768361295E-3</v>
      </c>
    </row>
    <row r="128" spans="2:7" ht="15" x14ac:dyDescent="0.25">
      <c r="B128" s="21"/>
      <c r="C128" s="55" t="s">
        <v>12</v>
      </c>
      <c r="D128" s="91">
        <v>306065.86191666551</v>
      </c>
      <c r="E128" s="12">
        <f t="shared" si="24"/>
        <v>3.7032695941932481E-2</v>
      </c>
      <c r="F128" s="94">
        <v>117490.37699999871</v>
      </c>
      <c r="G128" s="12">
        <f t="shared" si="25"/>
        <v>3.0376821424630274E-2</v>
      </c>
    </row>
    <row r="129" spans="2:7" ht="15" x14ac:dyDescent="0.25">
      <c r="B129" s="16"/>
      <c r="C129" s="55" t="s">
        <v>13</v>
      </c>
      <c r="D129" s="91">
        <v>265543.17671666661</v>
      </c>
      <c r="E129" s="12">
        <f t="shared" si="24"/>
        <v>-0.13239857900595353</v>
      </c>
      <c r="F129" s="94">
        <v>101768.88199999651</v>
      </c>
      <c r="G129" s="12">
        <f t="shared" si="25"/>
        <v>-0.1338109162761677</v>
      </c>
    </row>
    <row r="130" spans="2:7" ht="15" x14ac:dyDescent="0.25">
      <c r="B130" s="21"/>
      <c r="C130" s="55" t="s">
        <v>14</v>
      </c>
      <c r="D130" s="91">
        <v>278395.8206333355</v>
      </c>
      <c r="E130" s="12">
        <f t="shared" ref="E130:E132" si="26">+D130/D129-1</f>
        <v>4.8401333732565055E-2</v>
      </c>
      <c r="F130" s="94">
        <v>106040.3019999981</v>
      </c>
      <c r="G130" s="12">
        <f t="shared" ref="G130:G132" si="27">+F130/F129-1</f>
        <v>4.1971768934257803E-2</v>
      </c>
    </row>
    <row r="131" spans="2:7" ht="15" x14ac:dyDescent="0.25">
      <c r="B131" s="21"/>
      <c r="C131" s="55" t="s">
        <v>15</v>
      </c>
      <c r="D131" s="91">
        <v>280203.21196666703</v>
      </c>
      <c r="E131" s="12">
        <f t="shared" si="26"/>
        <v>6.4921640318442719E-3</v>
      </c>
      <c r="F131" s="94">
        <v>104483.56599999721</v>
      </c>
      <c r="G131" s="12">
        <f t="shared" si="27"/>
        <v>-1.4680607001674839E-2</v>
      </c>
    </row>
    <row r="132" spans="2:7" ht="15" x14ac:dyDescent="0.25">
      <c r="B132" s="16"/>
      <c r="C132" s="55" t="s">
        <v>16</v>
      </c>
      <c r="D132" s="91">
        <v>260189.72330000161</v>
      </c>
      <c r="E132" s="12">
        <f t="shared" si="26"/>
        <v>-7.1424908109355423E-2</v>
      </c>
      <c r="F132" s="94">
        <v>101234.0429999984</v>
      </c>
      <c r="G132" s="12">
        <f t="shared" si="27"/>
        <v>-3.1100804886377009E-2</v>
      </c>
    </row>
    <row r="133" spans="2:7" ht="15.75" thickBot="1" x14ac:dyDescent="0.3">
      <c r="B133" s="78" t="s">
        <v>64</v>
      </c>
      <c r="C133" s="79"/>
      <c r="D133" s="96">
        <f>SUM(D121:D132)</f>
        <v>3595888.6939500016</v>
      </c>
      <c r="E133" s="99"/>
      <c r="F133" s="100">
        <f>SUM(F121:F132)</f>
        <v>1366617.7859999686</v>
      </c>
      <c r="G133" s="99"/>
    </row>
    <row r="134" spans="2:7" ht="15" x14ac:dyDescent="0.25">
      <c r="B134" s="17">
        <v>2018</v>
      </c>
      <c r="C134" s="54" t="s">
        <v>6</v>
      </c>
      <c r="D134" s="90">
        <v>246926.42681666734</v>
      </c>
      <c r="E134" s="9">
        <f>+D134/D132-1</f>
        <v>-5.0975481718167459E-2</v>
      </c>
      <c r="F134" s="93">
        <v>92511.623999997406</v>
      </c>
      <c r="G134" s="9">
        <f>+F134/F132-1</f>
        <v>-8.6160927110271901E-2</v>
      </c>
    </row>
    <row r="135" spans="2:7" ht="15" x14ac:dyDescent="0.25">
      <c r="B135" s="21"/>
      <c r="C135" s="55" t="s">
        <v>17</v>
      </c>
      <c r="D135" s="91">
        <v>200274.40368333505</v>
      </c>
      <c r="E135" s="12">
        <f t="shared" ref="E135:E136" si="28">+D135/D134-1</f>
        <v>-0.18893086388023383</v>
      </c>
      <c r="F135" s="94">
        <v>76309.937999995876</v>
      </c>
      <c r="G135" s="12">
        <f t="shared" ref="G135:G136" si="29">+F135/F134-1</f>
        <v>-0.17513135430421134</v>
      </c>
    </row>
    <row r="136" spans="2:7" ht="15" x14ac:dyDescent="0.25">
      <c r="B136" s="21"/>
      <c r="C136" s="55" t="s">
        <v>7</v>
      </c>
      <c r="D136" s="91">
        <v>248778.07815000007</v>
      </c>
      <c r="E136" s="12">
        <f t="shared" si="28"/>
        <v>0.24218608855955881</v>
      </c>
      <c r="F136" s="94">
        <v>91473.955999998376</v>
      </c>
      <c r="G136" s="12">
        <f t="shared" si="29"/>
        <v>0.19871616197622011</v>
      </c>
    </row>
    <row r="137" spans="2:7" ht="15" x14ac:dyDescent="0.25">
      <c r="B137" s="16"/>
      <c r="C137" s="55" t="s">
        <v>8</v>
      </c>
      <c r="D137" s="91">
        <v>231253.84371666654</v>
      </c>
      <c r="E137" s="12">
        <f>+D137/D135-1</f>
        <v>0.15468496953966615</v>
      </c>
      <c r="F137" s="94">
        <v>83967.566999995805</v>
      </c>
      <c r="G137" s="12">
        <f>+F137/F135-1</f>
        <v>0.10034903972796227</v>
      </c>
    </row>
    <row r="138" spans="2:7" ht="15" x14ac:dyDescent="0.25">
      <c r="B138" s="21"/>
      <c r="C138" s="55" t="s">
        <v>9</v>
      </c>
      <c r="D138" s="91">
        <v>224084.52435000072</v>
      </c>
      <c r="E138" s="12">
        <f t="shared" ref="E138:E141" si="30">+D138/D137-1</f>
        <v>-3.1001946827961535E-2</v>
      </c>
      <c r="F138" s="94">
        <v>82593.556999998502</v>
      </c>
      <c r="G138" s="12">
        <f t="shared" ref="G138:G141" si="31">+F138/F137-1</f>
        <v>-1.6363579999851274E-2</v>
      </c>
    </row>
    <row r="139" spans="2:7" ht="15" x14ac:dyDescent="0.25">
      <c r="B139" s="21"/>
      <c r="C139" s="55" t="s">
        <v>10</v>
      </c>
      <c r="D139" s="91">
        <v>212953.30945000058</v>
      </c>
      <c r="E139" s="12">
        <f t="shared" si="30"/>
        <v>-4.9674179563663823E-2</v>
      </c>
      <c r="F139" s="94">
        <v>79975.798999995561</v>
      </c>
      <c r="G139" s="12">
        <f t="shared" si="31"/>
        <v>-3.1694457716635038E-2</v>
      </c>
    </row>
    <row r="140" spans="2:7" ht="15" x14ac:dyDescent="0.25">
      <c r="B140" s="21"/>
      <c r="C140" s="55" t="s">
        <v>11</v>
      </c>
      <c r="D140" s="91">
        <v>202311.0639333328</v>
      </c>
      <c r="E140" s="12">
        <f t="shared" si="30"/>
        <v>-4.9974548618914372E-2</v>
      </c>
      <c r="F140" s="94">
        <v>76312.160999998261</v>
      </c>
      <c r="G140" s="12">
        <f t="shared" si="31"/>
        <v>-4.580933289578637E-2</v>
      </c>
    </row>
    <row r="141" spans="2:7" ht="15" x14ac:dyDescent="0.25">
      <c r="B141" s="21"/>
      <c r="C141" s="55" t="s">
        <v>12</v>
      </c>
      <c r="D141" s="91">
        <v>211960.70416666681</v>
      </c>
      <c r="E141" s="12">
        <f t="shared" si="30"/>
        <v>4.769704654666751E-2</v>
      </c>
      <c r="F141" s="94">
        <v>81476.241999997932</v>
      </c>
      <c r="G141" s="12">
        <f t="shared" si="31"/>
        <v>6.7670485704104166E-2</v>
      </c>
    </row>
    <row r="142" spans="2:7" ht="15" x14ac:dyDescent="0.25">
      <c r="B142" s="21"/>
      <c r="C142" s="55" t="s">
        <v>13</v>
      </c>
      <c r="D142" s="91">
        <v>168955.30608333289</v>
      </c>
      <c r="E142" s="12">
        <f>+D142/D140-1</f>
        <v>-0.16487362184498011</v>
      </c>
      <c r="F142" s="94">
        <v>64749.05499999904</v>
      </c>
      <c r="G142" s="12">
        <f>+F142/F140-1</f>
        <v>-0.15152376565511605</v>
      </c>
    </row>
    <row r="143" spans="2:7" ht="15" x14ac:dyDescent="0.25">
      <c r="B143" s="16"/>
      <c r="C143" s="55" t="s">
        <v>14</v>
      </c>
      <c r="D143" s="91">
        <v>194840.72528333435</v>
      </c>
      <c r="E143" s="12">
        <f>+D143/D141-1</f>
        <v>-8.0769588639745482E-2</v>
      </c>
      <c r="F143" s="94">
        <v>74747.518999996697</v>
      </c>
      <c r="G143" s="12">
        <f>+F143/F141-1</f>
        <v>-8.258509271943848E-2</v>
      </c>
    </row>
    <row r="144" spans="2:7" ht="15" x14ac:dyDescent="0.25">
      <c r="B144" s="21"/>
      <c r="C144" s="55" t="s">
        <v>15</v>
      </c>
      <c r="D144" s="91">
        <v>179136.63134999954</v>
      </c>
      <c r="E144" s="12">
        <f t="shared" ref="E144:E145" si="32">+D144/D143-1</f>
        <v>-8.0599648305035632E-2</v>
      </c>
      <c r="F144" s="94">
        <v>68080.964999993696</v>
      </c>
      <c r="G144" s="12">
        <f t="shared" ref="G144:G145" si="33">+F144/F143-1</f>
        <v>-8.9187629090449083E-2</v>
      </c>
    </row>
    <row r="145" spans="2:7" ht="15" x14ac:dyDescent="0.25">
      <c r="B145" s="21"/>
      <c r="C145" s="55" t="s">
        <v>16</v>
      </c>
      <c r="D145" s="91">
        <v>169772.1485666662</v>
      </c>
      <c r="E145" s="12">
        <f t="shared" si="32"/>
        <v>-5.2275644086646311E-2</v>
      </c>
      <c r="F145" s="94">
        <v>65422.627999995726</v>
      </c>
      <c r="G145" s="12">
        <f t="shared" si="33"/>
        <v>-3.9046699763997439E-2</v>
      </c>
    </row>
    <row r="146" spans="2:7" ht="15.75" thickBot="1" x14ac:dyDescent="0.3">
      <c r="B146" s="78" t="s">
        <v>65</v>
      </c>
      <c r="C146" s="79"/>
      <c r="D146" s="96">
        <f>SUM(D134:D145)</f>
        <v>2491247.1655500028</v>
      </c>
      <c r="E146" s="99"/>
      <c r="F146" s="100">
        <f>SUM(F134:F145)</f>
        <v>937621.0109999628</v>
      </c>
      <c r="G146" s="99"/>
    </row>
    <row r="147" spans="2:7" ht="15" x14ac:dyDescent="0.25">
      <c r="B147" s="17">
        <v>2019</v>
      </c>
      <c r="C147" s="54" t="s">
        <v>6</v>
      </c>
      <c r="D147" s="90">
        <v>170420.51053333265</v>
      </c>
      <c r="E147" s="9">
        <f>+D147/D145-1</f>
        <v>3.819012553827994E-3</v>
      </c>
      <c r="F147" s="93">
        <v>65805.826999994679</v>
      </c>
      <c r="G147" s="9">
        <f>+F147/F145-1</f>
        <v>5.8572853416860582E-3</v>
      </c>
    </row>
    <row r="148" spans="2:7" ht="15" x14ac:dyDescent="0.25">
      <c r="B148" s="21"/>
      <c r="C148" s="55" t="s">
        <v>17</v>
      </c>
      <c r="D148" s="91">
        <v>137557.03043333374</v>
      </c>
      <c r="E148" s="12">
        <f t="shared" ref="E148:E155" si="34">+D148/D147-1</f>
        <v>-0.19283758743095136</v>
      </c>
      <c r="F148" s="94">
        <v>56156.222999995276</v>
      </c>
      <c r="G148" s="12">
        <f t="shared" ref="G148:G155" si="35">+F148/F147-1</f>
        <v>-0.14663753105025457</v>
      </c>
    </row>
    <row r="149" spans="2:7" ht="15" x14ac:dyDescent="0.25">
      <c r="B149" s="21"/>
      <c r="C149" s="55" t="s">
        <v>7</v>
      </c>
      <c r="D149" s="91">
        <v>168074.2616500007</v>
      </c>
      <c r="E149" s="12">
        <f t="shared" si="34"/>
        <v>0.22185148313053293</v>
      </c>
      <c r="F149" s="94">
        <v>64375.085999994364</v>
      </c>
      <c r="G149" s="12">
        <f t="shared" si="35"/>
        <v>0.14635711878271773</v>
      </c>
    </row>
    <row r="150" spans="2:7" ht="15" x14ac:dyDescent="0.25">
      <c r="B150" s="21"/>
      <c r="C150" s="55" t="s">
        <v>8</v>
      </c>
      <c r="D150" s="91">
        <v>149071.17416666707</v>
      </c>
      <c r="E150" s="12">
        <f t="shared" si="34"/>
        <v>-0.11306363804177122</v>
      </c>
      <c r="F150" s="94">
        <v>66511.169699997452</v>
      </c>
      <c r="G150" s="12">
        <f t="shared" si="35"/>
        <v>3.3181838390138552E-2</v>
      </c>
    </row>
    <row r="151" spans="2:7" ht="15" x14ac:dyDescent="0.25">
      <c r="B151" s="21"/>
      <c r="C151" s="55" t="s">
        <v>9</v>
      </c>
      <c r="D151" s="91">
        <v>155433.93167283354</v>
      </c>
      <c r="E151" s="12">
        <f t="shared" si="34"/>
        <v>4.2682681891622165E-2</v>
      </c>
      <c r="F151" s="94">
        <v>60465.88947999743</v>
      </c>
      <c r="G151" s="12">
        <f t="shared" si="35"/>
        <v>-9.0891202895207135E-2</v>
      </c>
    </row>
    <row r="152" spans="2:7" ht="15" x14ac:dyDescent="0.25">
      <c r="B152" s="21"/>
      <c r="C152" s="55" t="s">
        <v>10</v>
      </c>
      <c r="D152" s="91">
        <v>149193.15061666752</v>
      </c>
      <c r="E152" s="12">
        <f t="shared" si="34"/>
        <v>-4.015069932929427E-2</v>
      </c>
      <c r="F152" s="94">
        <v>58317.248999995405</v>
      </c>
      <c r="G152" s="12">
        <f t="shared" si="35"/>
        <v>-3.5534753535922281E-2</v>
      </c>
    </row>
    <row r="153" spans="2:7" ht="15" x14ac:dyDescent="0.25">
      <c r="B153" s="21"/>
      <c r="C153" s="55" t="s">
        <v>11</v>
      </c>
      <c r="D153" s="91">
        <v>149575.83449999939</v>
      </c>
      <c r="E153" s="12">
        <f t="shared" si="34"/>
        <v>2.5650231377920552E-3</v>
      </c>
      <c r="F153" s="94">
        <v>59185.845999996593</v>
      </c>
      <c r="G153" s="12">
        <f t="shared" si="35"/>
        <v>1.4894341123691479E-2</v>
      </c>
    </row>
    <row r="154" spans="2:7" ht="15" x14ac:dyDescent="0.25">
      <c r="B154" s="21"/>
      <c r="C154" s="55" t="s">
        <v>12</v>
      </c>
      <c r="D154" s="91">
        <v>141995.23498333315</v>
      </c>
      <c r="E154" s="12">
        <f t="shared" si="34"/>
        <v>-5.0680643313852025E-2</v>
      </c>
      <c r="F154" s="94">
        <v>56121.763959996046</v>
      </c>
      <c r="G154" s="12">
        <f t="shared" si="35"/>
        <v>-5.1770520269334708E-2</v>
      </c>
    </row>
    <row r="155" spans="2:7" ht="15" x14ac:dyDescent="0.25">
      <c r="B155" s="21"/>
      <c r="C155" s="55" t="s">
        <v>13</v>
      </c>
      <c r="D155" s="91">
        <v>125279.67984999869</v>
      </c>
      <c r="E155" s="12">
        <f t="shared" si="34"/>
        <v>-0.11771912723195588</v>
      </c>
      <c r="F155" s="94">
        <v>49667.322999996955</v>
      </c>
      <c r="G155" s="12">
        <f t="shared" si="35"/>
        <v>-0.11500780632269247</v>
      </c>
    </row>
    <row r="156" spans="2:7" ht="15" x14ac:dyDescent="0.25">
      <c r="B156" s="21"/>
      <c r="C156" s="55" t="s">
        <v>14</v>
      </c>
      <c r="D156" s="91">
        <v>149877.20545000021</v>
      </c>
      <c r="E156" s="12">
        <f t="shared" ref="E156:E158" si="36">+D156/D155-1</f>
        <v>0.19634090404328064</v>
      </c>
      <c r="F156" s="94">
        <v>54345.216999998534</v>
      </c>
      <c r="G156" s="12">
        <f t="shared" ref="G156:G158" si="37">+F156/F155-1</f>
        <v>9.4184540608356571E-2</v>
      </c>
    </row>
    <row r="157" spans="2:7" ht="15" x14ac:dyDescent="0.25">
      <c r="B157" s="21"/>
      <c r="C157" s="55" t="s">
        <v>15</v>
      </c>
      <c r="D157" s="91">
        <v>138257.67713333367</v>
      </c>
      <c r="E157" s="12">
        <f t="shared" si="36"/>
        <v>-7.7526988055184098E-2</v>
      </c>
      <c r="F157" s="94">
        <v>50569.940999998325</v>
      </c>
      <c r="G157" s="12">
        <f t="shared" si="37"/>
        <v>-6.9468413384020766E-2</v>
      </c>
    </row>
    <row r="158" spans="2:7" ht="15" x14ac:dyDescent="0.25">
      <c r="B158" s="21"/>
      <c r="C158" s="55" t="s">
        <v>16</v>
      </c>
      <c r="D158" s="91">
        <v>130728.3441833336</v>
      </c>
      <c r="E158" s="12">
        <f t="shared" si="36"/>
        <v>-5.4458697022219504E-2</v>
      </c>
      <c r="F158" s="94">
        <v>50786.921999999911</v>
      </c>
      <c r="G158" s="12">
        <f t="shared" si="37"/>
        <v>4.2907109581478142E-3</v>
      </c>
    </row>
    <row r="159" spans="2:7" ht="15.75" thickBot="1" x14ac:dyDescent="0.3">
      <c r="B159" s="78" t="s">
        <v>66</v>
      </c>
      <c r="C159" s="79"/>
      <c r="D159" s="96">
        <f>SUM(D147:D158)</f>
        <v>1765464.0351728341</v>
      </c>
      <c r="E159" s="99"/>
      <c r="F159" s="96">
        <f>SUM(F147:F158)</f>
        <v>692308.45713996107</v>
      </c>
      <c r="G159" s="99"/>
    </row>
    <row r="160" spans="2:7" ht="15" x14ac:dyDescent="0.25">
      <c r="B160" s="17">
        <v>2020</v>
      </c>
      <c r="C160" s="54" t="s">
        <v>6</v>
      </c>
      <c r="D160" s="90">
        <v>127290.32576666727</v>
      </c>
      <c r="E160" s="9">
        <f>+D160/D158-1</f>
        <v>-2.6298951754830213E-2</v>
      </c>
      <c r="F160" s="93">
        <v>49275.775999998776</v>
      </c>
      <c r="G160" s="9">
        <f>+F160/F158-1</f>
        <v>-2.9754628563651409E-2</v>
      </c>
    </row>
    <row r="161" spans="2:7" ht="15" x14ac:dyDescent="0.25">
      <c r="B161" s="21"/>
      <c r="C161" s="55" t="s">
        <v>17</v>
      </c>
      <c r="D161" s="91">
        <v>103653.93468333366</v>
      </c>
      <c r="E161" s="12">
        <f t="shared" ref="E161:E171" si="38">+D161/D160-1</f>
        <v>-0.18568882545450383</v>
      </c>
      <c r="F161" s="94">
        <v>41078.915999999816</v>
      </c>
      <c r="G161" s="12">
        <f t="shared" ref="G161:G171" si="39">+F161/F160-1</f>
        <v>-0.16634664464744631</v>
      </c>
    </row>
    <row r="162" spans="2:7" ht="15" x14ac:dyDescent="0.25">
      <c r="B162" s="21"/>
      <c r="C162" s="55" t="s">
        <v>7</v>
      </c>
      <c r="D162" s="91">
        <v>144193.69394999978</v>
      </c>
      <c r="E162" s="12">
        <f t="shared" si="38"/>
        <v>0.39110680545332399</v>
      </c>
      <c r="F162" s="94">
        <v>45831.068999998708</v>
      </c>
      <c r="G162" s="12">
        <f t="shared" si="39"/>
        <v>0.11568350537776872</v>
      </c>
    </row>
    <row r="163" spans="2:7" ht="15" x14ac:dyDescent="0.25">
      <c r="B163" s="21"/>
      <c r="C163" s="55" t="s">
        <v>8</v>
      </c>
      <c r="D163" s="91">
        <v>138562.63048333302</v>
      </c>
      <c r="E163" s="12">
        <f t="shared" si="38"/>
        <v>-3.9052078578549865E-2</v>
      </c>
      <c r="F163" s="94">
        <v>36676.684000001587</v>
      </c>
      <c r="G163" s="12">
        <f t="shared" si="39"/>
        <v>-0.19974190433998773</v>
      </c>
    </row>
    <row r="164" spans="2:7" ht="15" x14ac:dyDescent="0.25">
      <c r="B164" s="21"/>
      <c r="C164" s="55" t="s">
        <v>9</v>
      </c>
      <c r="D164" s="91">
        <v>137785.44751666667</v>
      </c>
      <c r="E164" s="12">
        <f t="shared" si="38"/>
        <v>-5.6088929890792949E-3</v>
      </c>
      <c r="F164" s="94">
        <v>36229.225000001388</v>
      </c>
      <c r="G164" s="12">
        <f t="shared" si="39"/>
        <v>-1.220009420699486E-2</v>
      </c>
    </row>
    <row r="165" spans="2:7" ht="15" x14ac:dyDescent="0.25">
      <c r="B165" s="21"/>
      <c r="C165" s="55" t="s">
        <v>10</v>
      </c>
      <c r="D165" s="91">
        <v>135183.2268666662</v>
      </c>
      <c r="E165" s="12">
        <f t="shared" si="38"/>
        <v>-1.8886034025369036E-2</v>
      </c>
      <c r="F165" s="94">
        <v>38291.353000001574</v>
      </c>
      <c r="G165" s="12">
        <f t="shared" si="39"/>
        <v>5.6918910078813667E-2</v>
      </c>
    </row>
    <row r="166" spans="2:7" ht="15" x14ac:dyDescent="0.25">
      <c r="B166" s="21"/>
      <c r="C166" s="55" t="s">
        <v>11</v>
      </c>
      <c r="D166" s="91">
        <v>130056.35923333274</v>
      </c>
      <c r="E166" s="12">
        <f t="shared" si="38"/>
        <v>-3.7925323667485689E-2</v>
      </c>
      <c r="F166" s="94">
        <v>37252.427000001146</v>
      </c>
      <c r="G166" s="12">
        <f t="shared" si="39"/>
        <v>-2.7132130849499836E-2</v>
      </c>
    </row>
    <row r="167" spans="2:7" ht="15" x14ac:dyDescent="0.25">
      <c r="B167" s="21"/>
      <c r="C167" s="55" t="s">
        <v>12</v>
      </c>
      <c r="D167" s="91">
        <v>123786.85021666666</v>
      </c>
      <c r="E167" s="12">
        <f t="shared" si="38"/>
        <v>-4.8206093524562066E-2</v>
      </c>
      <c r="F167" s="94">
        <v>36246.136000001512</v>
      </c>
      <c r="G167" s="12">
        <f t="shared" si="39"/>
        <v>-2.7012763490539937E-2</v>
      </c>
    </row>
    <row r="168" spans="2:7" ht="15" x14ac:dyDescent="0.25">
      <c r="B168" s="21"/>
      <c r="C168" s="55" t="s">
        <v>13</v>
      </c>
      <c r="D168" s="91">
        <v>111061.23868333318</v>
      </c>
      <c r="E168" s="12">
        <f t="shared" si="38"/>
        <v>-0.10280261199844387</v>
      </c>
      <c r="F168" s="94">
        <v>33182.043000001475</v>
      </c>
      <c r="G168" s="12">
        <f t="shared" si="39"/>
        <v>-8.4535714372420578E-2</v>
      </c>
    </row>
    <row r="169" spans="2:7" ht="15" x14ac:dyDescent="0.25">
      <c r="B169" s="21"/>
      <c r="C169" s="55" t="s">
        <v>14</v>
      </c>
      <c r="D169" s="91">
        <v>109315.64819999978</v>
      </c>
      <c r="E169" s="12">
        <f t="shared" si="38"/>
        <v>-1.5717369120207381E-2</v>
      </c>
      <c r="F169" s="94">
        <v>34538.597000001166</v>
      </c>
      <c r="G169" s="12">
        <f t="shared" si="39"/>
        <v>4.0882172324339106E-2</v>
      </c>
    </row>
    <row r="170" spans="2:7" ht="15" x14ac:dyDescent="0.25">
      <c r="B170" s="21"/>
      <c r="C170" s="55" t="s">
        <v>15</v>
      </c>
      <c r="D170" s="91">
        <v>99822.077133333412</v>
      </c>
      <c r="E170" s="12">
        <f t="shared" si="38"/>
        <v>-8.6845490311664109E-2</v>
      </c>
      <c r="F170" s="94">
        <v>33782.571000001408</v>
      </c>
      <c r="G170" s="12">
        <f t="shared" si="39"/>
        <v>-2.1889308358406412E-2</v>
      </c>
    </row>
    <row r="171" spans="2:7" ht="15" x14ac:dyDescent="0.25">
      <c r="B171" s="21"/>
      <c r="C171" s="55" t="s">
        <v>16</v>
      </c>
      <c r="D171" s="91">
        <v>96490.756350000011</v>
      </c>
      <c r="E171" s="12">
        <f t="shared" si="38"/>
        <v>-3.3372585293769408E-2</v>
      </c>
      <c r="F171" s="94">
        <v>31536.743000001374</v>
      </c>
      <c r="G171" s="12">
        <f t="shared" si="39"/>
        <v>-6.6478895285972728E-2</v>
      </c>
    </row>
    <row r="172" spans="2:7" ht="15.75" thickBot="1" x14ac:dyDescent="0.3">
      <c r="B172" s="78" t="s">
        <v>67</v>
      </c>
      <c r="C172" s="79"/>
      <c r="D172" s="96">
        <f>SUM(D160:D171)</f>
        <v>1457202.1890833322</v>
      </c>
      <c r="E172" s="99"/>
      <c r="F172" s="96">
        <f>SUM(F160:F171)</f>
        <v>453921.54000000987</v>
      </c>
      <c r="G172" s="99"/>
    </row>
    <row r="173" spans="2:7" ht="15" x14ac:dyDescent="0.25">
      <c r="B173" s="17">
        <v>2021</v>
      </c>
      <c r="C173" s="54" t="s">
        <v>6</v>
      </c>
      <c r="D173" s="90">
        <v>93990.488833332784</v>
      </c>
      <c r="E173" s="9">
        <f>+D173/D171-1</f>
        <v>-2.591199003143918E-2</v>
      </c>
      <c r="F173" s="93">
        <v>29271.658000001611</v>
      </c>
      <c r="G173" s="9">
        <f>+F173/F171-1</f>
        <v>-7.1823681982621457E-2</v>
      </c>
    </row>
    <row r="174" spans="2:7" ht="15" x14ac:dyDescent="0.25">
      <c r="B174" s="21"/>
      <c r="C174" s="55" t="s">
        <v>17</v>
      </c>
      <c r="D174" s="91">
        <v>82078.233983333426</v>
      </c>
      <c r="E174" s="12">
        <f t="shared" ref="E174:E181" si="40">+D174/D173-1</f>
        <v>-0.12673893920397183</v>
      </c>
      <c r="F174" s="94">
        <v>26919.81700000184</v>
      </c>
      <c r="G174" s="12">
        <f t="shared" ref="G174:G181" si="41">+F174/F173-1</f>
        <v>-8.0345329260120502E-2</v>
      </c>
    </row>
    <row r="175" spans="2:7" ht="15" x14ac:dyDescent="0.25">
      <c r="B175" s="21"/>
      <c r="C175" s="55" t="s">
        <v>7</v>
      </c>
      <c r="D175" s="91">
        <v>99248.738166666633</v>
      </c>
      <c r="E175" s="12">
        <f t="shared" si="40"/>
        <v>0.20919680346460434</v>
      </c>
      <c r="F175" s="94">
        <v>32067.174000001811</v>
      </c>
      <c r="G175" s="12">
        <f t="shared" si="41"/>
        <v>0.19121069805190793</v>
      </c>
    </row>
    <row r="176" spans="2:7" ht="15" x14ac:dyDescent="0.25">
      <c r="B176" s="21"/>
      <c r="C176" s="55" t="s">
        <v>8</v>
      </c>
      <c r="D176" s="91">
        <v>82447.860433333175</v>
      </c>
      <c r="E176" s="12">
        <f t="shared" si="40"/>
        <v>-0.16928051725070847</v>
      </c>
      <c r="F176" s="94">
        <v>26403.387000001523</v>
      </c>
      <c r="G176" s="12">
        <f t="shared" si="41"/>
        <v>-0.17662257983818497</v>
      </c>
    </row>
    <row r="177" spans="2:7" ht="15" x14ac:dyDescent="0.25">
      <c r="B177" s="21"/>
      <c r="C177" s="55" t="s">
        <v>9</v>
      </c>
      <c r="D177" s="91">
        <v>78308.887783332772</v>
      </c>
      <c r="E177" s="12">
        <f t="shared" si="40"/>
        <v>-5.020109228118963E-2</v>
      </c>
      <c r="F177" s="94">
        <v>24834.832000001221</v>
      </c>
      <c r="G177" s="12">
        <f t="shared" si="41"/>
        <v>-5.9407340429476374E-2</v>
      </c>
    </row>
    <row r="178" spans="2:7" ht="15" x14ac:dyDescent="0.25">
      <c r="B178" s="21"/>
      <c r="C178" s="55" t="s">
        <v>10</v>
      </c>
      <c r="D178" s="91">
        <v>72753.85474999978</v>
      </c>
      <c r="E178" s="12">
        <f t="shared" si="40"/>
        <v>-7.0937452830422187E-2</v>
      </c>
      <c r="F178" s="94">
        <v>24971.269000001968</v>
      </c>
      <c r="G178" s="12">
        <f t="shared" si="41"/>
        <v>5.4937758387390012E-3</v>
      </c>
    </row>
    <row r="179" spans="2:7" ht="15" x14ac:dyDescent="0.25">
      <c r="B179" s="21"/>
      <c r="C179" s="55" t="s">
        <v>11</v>
      </c>
      <c r="D179" s="91">
        <v>68540.058750000098</v>
      </c>
      <c r="E179" s="12">
        <f t="shared" si="40"/>
        <v>-5.7918525615987315E-2</v>
      </c>
      <c r="F179" s="94">
        <v>23427.105000001426</v>
      </c>
      <c r="G179" s="12">
        <f t="shared" si="41"/>
        <v>-6.1837626273635538E-2</v>
      </c>
    </row>
    <row r="180" spans="2:7" ht="15" x14ac:dyDescent="0.25">
      <c r="B180" s="21"/>
      <c r="C180" s="55" t="s">
        <v>12</v>
      </c>
      <c r="D180" s="91">
        <v>65669.124149999887</v>
      </c>
      <c r="E180" s="12">
        <f t="shared" si="40"/>
        <v>-4.1886958551814901E-2</v>
      </c>
      <c r="F180" s="94">
        <v>22530.436000001268</v>
      </c>
      <c r="G180" s="12">
        <f t="shared" si="41"/>
        <v>-3.8274852996138642E-2</v>
      </c>
    </row>
    <row r="181" spans="2:7" ht="15" x14ac:dyDescent="0.25">
      <c r="B181" s="21"/>
      <c r="C181" s="55" t="s">
        <v>13</v>
      </c>
      <c r="D181" s="91">
        <v>58057.391416666542</v>
      </c>
      <c r="E181" s="12">
        <f t="shared" si="40"/>
        <v>-0.11591037389118819</v>
      </c>
      <c r="F181" s="94">
        <v>22005.856000001335</v>
      </c>
      <c r="G181" s="12">
        <f t="shared" si="41"/>
        <v>-2.3283171262194036E-2</v>
      </c>
    </row>
    <row r="182" spans="2:7" ht="15.75" thickBot="1" x14ac:dyDescent="0.3">
      <c r="B182" s="78" t="s">
        <v>68</v>
      </c>
      <c r="C182" s="79"/>
      <c r="D182" s="96">
        <f>SUM(D173:D181)</f>
        <v>701094.63826666516</v>
      </c>
      <c r="E182" s="99"/>
      <c r="F182" s="96">
        <f>SUM(F173:F181)</f>
        <v>232431.53400001404</v>
      </c>
      <c r="G182" s="99"/>
    </row>
    <row r="183" spans="2:7" ht="15.75" thickBot="1" x14ac:dyDescent="0.3">
      <c r="D183" s="4"/>
    </row>
    <row r="184" spans="2:7" ht="15.75" thickBot="1" x14ac:dyDescent="0.3">
      <c r="B184" s="126" t="s">
        <v>69</v>
      </c>
      <c r="C184" s="107"/>
      <c r="D184" s="108">
        <f>+D182/SUM(D160:D168)-1</f>
        <v>-0.39118561516172246</v>
      </c>
      <c r="E184" s="109"/>
      <c r="F184" s="108">
        <f>+F182/SUM(F160:F168)-1</f>
        <v>-0.34353174129610997</v>
      </c>
      <c r="G184" s="107"/>
    </row>
    <row r="185" spans="2:7" ht="15" x14ac:dyDescent="0.25">
      <c r="D185" s="106"/>
    </row>
    <row r="186" spans="2:7" ht="15" x14ac:dyDescent="0.25">
      <c r="D186" s="106"/>
    </row>
    <row r="187" spans="2:7" ht="15" x14ac:dyDescent="0.25">
      <c r="D187" s="106"/>
    </row>
    <row r="188" spans="2:7" ht="15" x14ac:dyDescent="0.25"/>
    <row r="189" spans="2:7" ht="15" x14ac:dyDescent="0.25"/>
    <row r="190" spans="2:7" ht="15" x14ac:dyDescent="0.25"/>
    <row r="191" spans="2:7" ht="15" x14ac:dyDescent="0.25"/>
    <row r="192" spans="2:7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customHeight="1" x14ac:dyDescent="0.25"/>
    <row r="205" ht="15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</sheetData>
  <mergeCells count="25">
    <mergeCell ref="B24:C24"/>
    <mergeCell ref="B26:C26"/>
    <mergeCell ref="B25:C25"/>
    <mergeCell ref="B10:C10"/>
    <mergeCell ref="B5:G5"/>
    <mergeCell ref="B6:C6"/>
    <mergeCell ref="B7:C7"/>
    <mergeCell ref="B8:C8"/>
    <mergeCell ref="B9:C9"/>
    <mergeCell ref="B27:C27"/>
    <mergeCell ref="B29:C29"/>
    <mergeCell ref="B21:C21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8:G28"/>
    <mergeCell ref="B22:C22"/>
    <mergeCell ref="B23:C23"/>
  </mergeCells>
  <pageMargins left="0.7" right="0.7" top="0.75" bottom="0.75" header="0.3" footer="0.3"/>
  <pageSetup orientation="portrait" r:id="rId1"/>
  <ignoredErrors>
    <ignoredError sqref="E17:E27 E137:G139 E140 G140 F17:F26" formula="1"/>
    <ignoredError sqref="E184" formulaRange="1"/>
    <ignoredError sqref="E135:E136 G135:G136 E144:E145 G144:G145 E157:E158 G157:G158 E164:E165 G164:G165" evalError="1"/>
    <ignoredError sqref="E141:E142 G141:G142" evalError="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showGridLines="0" topLeftCell="A4" workbookViewId="0">
      <pane xSplit="3" ySplit="5" topLeftCell="H93" activePane="bottomRight" state="frozen"/>
      <selection activeCell="A4" sqref="A4"/>
      <selection pane="topRight" activeCell="D4" sqref="D4"/>
      <selection pane="bottomLeft" activeCell="A9" sqref="A9"/>
      <selection pane="bottomRight" activeCell="W110" sqref="W110"/>
    </sheetView>
  </sheetViews>
  <sheetFormatPr baseColWidth="10" defaultColWidth="0" defaultRowHeight="15" zeroHeight="1" x14ac:dyDescent="0.25"/>
  <cols>
    <col min="1" max="1" width="19" customWidth="1"/>
    <col min="2" max="2" width="17.28515625" customWidth="1"/>
    <col min="3" max="3" width="10.7109375" customWidth="1"/>
    <col min="4" max="26" width="11.5703125" customWidth="1"/>
    <col min="27" max="16384" width="11.5703125" hidden="1"/>
  </cols>
  <sheetData>
    <row r="1" spans="2:23" x14ac:dyDescent="0.25"/>
    <row r="2" spans="2:23" x14ac:dyDescent="0.25"/>
    <row r="3" spans="2:23" x14ac:dyDescent="0.25">
      <c r="B3" s="1" t="s">
        <v>54</v>
      </c>
    </row>
    <row r="4" spans="2:23" x14ac:dyDescent="0.25">
      <c r="B4" s="1" t="s">
        <v>58</v>
      </c>
    </row>
    <row r="5" spans="2:23" x14ac:dyDescent="0.25"/>
    <row r="6" spans="2:23" x14ac:dyDescent="0.25"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</row>
    <row r="7" spans="2:23" ht="15.75" thickBot="1" x14ac:dyDescent="0.3"/>
    <row r="8" spans="2:23" ht="38.25" customHeight="1" thickBot="1" x14ac:dyDescent="0.3">
      <c r="B8" s="113" t="s">
        <v>27</v>
      </c>
      <c r="C8" s="114" t="s">
        <v>28</v>
      </c>
      <c r="D8" s="112" t="s">
        <v>34</v>
      </c>
      <c r="E8" s="112" t="s">
        <v>35</v>
      </c>
      <c r="F8" s="112" t="s">
        <v>36</v>
      </c>
      <c r="G8" s="112" t="s">
        <v>37</v>
      </c>
      <c r="H8" s="112" t="s">
        <v>38</v>
      </c>
      <c r="I8" s="112" t="s">
        <v>39</v>
      </c>
      <c r="J8" s="112" t="s">
        <v>40</v>
      </c>
      <c r="K8" s="112" t="s">
        <v>41</v>
      </c>
      <c r="L8" s="112" t="s">
        <v>42</v>
      </c>
      <c r="M8" s="112" t="s">
        <v>43</v>
      </c>
      <c r="N8" s="112" t="s">
        <v>44</v>
      </c>
      <c r="O8" s="112" t="s">
        <v>45</v>
      </c>
      <c r="P8" s="112" t="s">
        <v>46</v>
      </c>
      <c r="Q8" s="112" t="s">
        <v>47</v>
      </c>
      <c r="R8" s="112" t="s">
        <v>48</v>
      </c>
      <c r="S8" s="112" t="s">
        <v>50</v>
      </c>
      <c r="T8" s="112" t="s">
        <v>49</v>
      </c>
      <c r="U8" s="115" t="s">
        <v>51</v>
      </c>
      <c r="V8" s="116" t="s">
        <v>52</v>
      </c>
    </row>
    <row r="9" spans="2:23" x14ac:dyDescent="0.25">
      <c r="B9" s="17">
        <v>2013</v>
      </c>
      <c r="C9" s="73" t="s">
        <v>6</v>
      </c>
      <c r="D9" s="58">
        <v>292.71998333333329</v>
      </c>
      <c r="E9" s="59">
        <v>3037.3573333333347</v>
      </c>
      <c r="F9" s="59">
        <v>16002.514333333336</v>
      </c>
      <c r="G9" s="59">
        <v>24061.531816666709</v>
      </c>
      <c r="H9" s="59">
        <v>292169.87874999951</v>
      </c>
      <c r="I9" s="59">
        <v>721.6799999999995</v>
      </c>
      <c r="J9" s="59">
        <v>37528.035250000044</v>
      </c>
      <c r="K9" s="59">
        <v>736.86128333333318</v>
      </c>
      <c r="L9" s="59">
        <v>11.930666666666669</v>
      </c>
      <c r="M9" s="59">
        <v>199.99601666666658</v>
      </c>
      <c r="N9" s="59">
        <v>17176.794283333329</v>
      </c>
      <c r="O9" s="59">
        <v>90.329350000000019</v>
      </c>
      <c r="P9" s="59">
        <v>589.91584999999986</v>
      </c>
      <c r="Q9" s="59">
        <v>22498.739466666673</v>
      </c>
      <c r="R9" s="59">
        <v>134707.12403333333</v>
      </c>
      <c r="S9" s="59">
        <v>15107.899099999973</v>
      </c>
      <c r="T9" s="59">
        <v>413.53646666666674</v>
      </c>
      <c r="U9" s="59">
        <v>317.51455000000004</v>
      </c>
      <c r="V9" s="67">
        <f>SUM(D9:U9)</f>
        <v>565664.35853333271</v>
      </c>
      <c r="W9" s="70"/>
    </row>
    <row r="10" spans="2:23" x14ac:dyDescent="0.25">
      <c r="B10" s="21"/>
      <c r="C10" s="74" t="s">
        <v>17</v>
      </c>
      <c r="D10" s="60">
        <v>223.35489999999996</v>
      </c>
      <c r="E10" s="61">
        <v>2474.8020333333302</v>
      </c>
      <c r="F10" s="61">
        <v>13471.662183333317</v>
      </c>
      <c r="G10" s="61">
        <v>19915.164849999997</v>
      </c>
      <c r="H10" s="61">
        <v>230450.54399999953</v>
      </c>
      <c r="I10" s="61">
        <v>580.29053333333343</v>
      </c>
      <c r="J10" s="61">
        <v>29285.112233333333</v>
      </c>
      <c r="K10" s="61">
        <v>461.79236666666668</v>
      </c>
      <c r="L10" s="61">
        <v>10.568049999999999</v>
      </c>
      <c r="M10" s="61">
        <v>171.85790000000011</v>
      </c>
      <c r="N10" s="61">
        <v>12682.842100000005</v>
      </c>
      <c r="O10" s="61">
        <v>89.519833333333352</v>
      </c>
      <c r="P10" s="61">
        <v>525.48601666666684</v>
      </c>
      <c r="Q10" s="61">
        <v>17568.756916666647</v>
      </c>
      <c r="R10" s="61">
        <v>101242.04201666659</v>
      </c>
      <c r="S10" s="61">
        <v>11647.319849999996</v>
      </c>
      <c r="T10" s="61">
        <v>405.25533333333334</v>
      </c>
      <c r="U10" s="61">
        <v>38.494</v>
      </c>
      <c r="V10" s="67">
        <f t="shared" ref="V10:V41" si="0">SUM(D10:U10)</f>
        <v>441244.86511666607</v>
      </c>
      <c r="W10" s="70"/>
    </row>
    <row r="11" spans="2:23" x14ac:dyDescent="0.25">
      <c r="B11" s="21"/>
      <c r="C11" s="74" t="s">
        <v>7</v>
      </c>
      <c r="D11" s="60">
        <v>275.33935000000002</v>
      </c>
      <c r="E11" s="61">
        <v>2989.0044999999932</v>
      </c>
      <c r="F11" s="61">
        <v>15911.937983333326</v>
      </c>
      <c r="G11" s="61">
        <v>25280.919533333315</v>
      </c>
      <c r="H11" s="61">
        <v>253010.57433333315</v>
      </c>
      <c r="I11" s="61">
        <v>680.80233333333319</v>
      </c>
      <c r="J11" s="61">
        <v>36985.563516666574</v>
      </c>
      <c r="K11" s="61">
        <v>510.84898333333331</v>
      </c>
      <c r="L11" s="61">
        <v>9.7301333333333329</v>
      </c>
      <c r="M11" s="61">
        <v>208.07668333333339</v>
      </c>
      <c r="N11" s="61">
        <v>17626.870383333324</v>
      </c>
      <c r="O11" s="61">
        <v>75.953950000000006</v>
      </c>
      <c r="P11" s="61">
        <v>673.68945000000008</v>
      </c>
      <c r="Q11" s="61">
        <v>17850.340633333326</v>
      </c>
      <c r="R11" s="61">
        <v>128348.72804999985</v>
      </c>
      <c r="S11" s="61">
        <v>14123.263183333327</v>
      </c>
      <c r="T11" s="61">
        <v>425.51813333333325</v>
      </c>
      <c r="U11" s="61">
        <v>41.382533333333335</v>
      </c>
      <c r="V11" s="67">
        <f t="shared" si="0"/>
        <v>515028.5436666662</v>
      </c>
      <c r="W11" s="70"/>
    </row>
    <row r="12" spans="2:23" x14ac:dyDescent="0.25">
      <c r="B12" s="16"/>
      <c r="C12" s="74" t="s">
        <v>8</v>
      </c>
      <c r="D12" s="60">
        <v>288.69331666666653</v>
      </c>
      <c r="E12" s="61">
        <v>2987.3117500000026</v>
      </c>
      <c r="F12" s="61">
        <v>13995.160966666672</v>
      </c>
      <c r="G12" s="61">
        <v>25499.540583333332</v>
      </c>
      <c r="H12" s="61">
        <v>247771.62419999935</v>
      </c>
      <c r="I12" s="61">
        <v>590.54148333333251</v>
      </c>
      <c r="J12" s="61">
        <v>39845.456516666665</v>
      </c>
      <c r="K12" s="61">
        <v>535.72878333333335</v>
      </c>
      <c r="L12" s="61">
        <v>59.293583333333324</v>
      </c>
      <c r="M12" s="61">
        <v>201.32375000000002</v>
      </c>
      <c r="N12" s="61">
        <v>18533.973933333331</v>
      </c>
      <c r="O12" s="61">
        <v>75.29079999999999</v>
      </c>
      <c r="P12" s="61">
        <v>355.49326666666667</v>
      </c>
      <c r="Q12" s="61">
        <v>19035.665083333348</v>
      </c>
      <c r="R12" s="61">
        <v>137351.22276666664</v>
      </c>
      <c r="S12" s="61">
        <v>15145.368950000022</v>
      </c>
      <c r="T12" s="61">
        <v>468.06991666666676</v>
      </c>
      <c r="U12" s="61">
        <v>402.18129999999996</v>
      </c>
      <c r="V12" s="67">
        <f t="shared" si="0"/>
        <v>523141.94094999938</v>
      </c>
      <c r="W12" s="70"/>
    </row>
    <row r="13" spans="2:23" x14ac:dyDescent="0.25">
      <c r="B13" s="21"/>
      <c r="C13" s="74" t="s">
        <v>9</v>
      </c>
      <c r="D13" s="60">
        <v>255.1827333333332</v>
      </c>
      <c r="E13" s="61">
        <v>2649.0351333333374</v>
      </c>
      <c r="F13" s="61">
        <v>16926.76265000003</v>
      </c>
      <c r="G13" s="61">
        <v>26071.918883333346</v>
      </c>
      <c r="H13" s="61">
        <v>262347.77663333371</v>
      </c>
      <c r="I13" s="61">
        <v>463.43764999999991</v>
      </c>
      <c r="J13" s="61">
        <v>38028.982083333343</v>
      </c>
      <c r="K13" s="61">
        <v>501.0401833333334</v>
      </c>
      <c r="L13" s="61">
        <v>9.3352833333333258</v>
      </c>
      <c r="M13" s="61">
        <v>197.9025166666666</v>
      </c>
      <c r="N13" s="61">
        <v>17776.199383333333</v>
      </c>
      <c r="O13" s="61">
        <v>80.684583333333322</v>
      </c>
      <c r="P13" s="61">
        <v>604.27313333333348</v>
      </c>
      <c r="Q13" s="61">
        <v>17645.224083333327</v>
      </c>
      <c r="R13" s="61">
        <v>137830.65263333355</v>
      </c>
      <c r="S13" s="61">
        <v>14329.328816666655</v>
      </c>
      <c r="T13" s="61">
        <v>381.73460000000006</v>
      </c>
      <c r="U13" s="61">
        <v>357.06208333333336</v>
      </c>
      <c r="V13" s="67">
        <f t="shared" si="0"/>
        <v>536456.53306666727</v>
      </c>
      <c r="W13" s="70"/>
    </row>
    <row r="14" spans="2:23" x14ac:dyDescent="0.25">
      <c r="B14" s="21"/>
      <c r="C14" s="74" t="s">
        <v>10</v>
      </c>
      <c r="D14" s="60">
        <v>242.91048333333336</v>
      </c>
      <c r="E14" s="61">
        <v>2372.1705500000048</v>
      </c>
      <c r="F14" s="61">
        <v>15610.090300000002</v>
      </c>
      <c r="G14" s="61">
        <v>24090.198716666662</v>
      </c>
      <c r="H14" s="61">
        <v>270997.95425000065</v>
      </c>
      <c r="I14" s="61">
        <v>469.99493333333322</v>
      </c>
      <c r="J14" s="61">
        <v>36733.029883333431</v>
      </c>
      <c r="K14" s="61">
        <v>405.61533333333341</v>
      </c>
      <c r="L14" s="61">
        <v>5.7943166666666661</v>
      </c>
      <c r="M14" s="61">
        <v>184.66153333333335</v>
      </c>
      <c r="N14" s="61">
        <v>16950.908800000001</v>
      </c>
      <c r="O14" s="61">
        <v>112.36283333333336</v>
      </c>
      <c r="P14" s="61">
        <v>577.82468333333304</v>
      </c>
      <c r="Q14" s="61">
        <v>16589.635766666652</v>
      </c>
      <c r="R14" s="61">
        <v>132011.31493333337</v>
      </c>
      <c r="S14" s="61">
        <v>13967.974333333323</v>
      </c>
      <c r="T14" s="61">
        <v>373.82855000000012</v>
      </c>
      <c r="U14" s="61">
        <v>368.86098333333325</v>
      </c>
      <c r="V14" s="67">
        <f t="shared" si="0"/>
        <v>532065.13118333404</v>
      </c>
      <c r="W14" s="70"/>
    </row>
    <row r="15" spans="2:23" x14ac:dyDescent="0.25">
      <c r="B15" s="21"/>
      <c r="C15" s="74" t="s">
        <v>11</v>
      </c>
      <c r="D15" s="60">
        <v>263.94913333333329</v>
      </c>
      <c r="E15" s="61">
        <v>2726.2815166666678</v>
      </c>
      <c r="F15" s="61">
        <v>15902.05673333332</v>
      </c>
      <c r="G15" s="61">
        <v>24680.815099999982</v>
      </c>
      <c r="H15" s="61">
        <v>278784.74675000011</v>
      </c>
      <c r="I15" s="61">
        <v>516.71916666666698</v>
      </c>
      <c r="J15" s="61">
        <v>38731.171233333283</v>
      </c>
      <c r="K15" s="61">
        <v>1488.97875</v>
      </c>
      <c r="L15" s="61">
        <v>7.666733333333335</v>
      </c>
      <c r="M15" s="61">
        <v>185.46320000000003</v>
      </c>
      <c r="N15" s="61">
        <v>16885.150650000003</v>
      </c>
      <c r="O15" s="61">
        <v>101.82779999999997</v>
      </c>
      <c r="P15" s="61">
        <v>577.21405000000016</v>
      </c>
      <c r="Q15" s="61">
        <v>17496.034416666662</v>
      </c>
      <c r="R15" s="61">
        <v>138995.8039166666</v>
      </c>
      <c r="S15" s="61">
        <v>15906.048033333318</v>
      </c>
      <c r="T15" s="61">
        <v>393.43321666666668</v>
      </c>
      <c r="U15" s="61">
        <v>251.32775000000001</v>
      </c>
      <c r="V15" s="67">
        <f t="shared" si="0"/>
        <v>553894.68815000006</v>
      </c>
      <c r="W15" s="70"/>
    </row>
    <row r="16" spans="2:23" x14ac:dyDescent="0.25">
      <c r="B16" s="21"/>
      <c r="C16" s="74" t="s">
        <v>12</v>
      </c>
      <c r="D16" s="60">
        <v>294.73169999999993</v>
      </c>
      <c r="E16" s="61">
        <v>2636.4166999999966</v>
      </c>
      <c r="F16" s="61">
        <v>15863.166433333354</v>
      </c>
      <c r="G16" s="61">
        <v>24226.07993333332</v>
      </c>
      <c r="H16" s="61">
        <v>277302.48473333335</v>
      </c>
      <c r="I16" s="61">
        <v>533.16758333333382</v>
      </c>
      <c r="J16" s="61">
        <v>38587.060366666643</v>
      </c>
      <c r="K16" s="61">
        <v>479.20726666666661</v>
      </c>
      <c r="L16" s="61">
        <v>8.3669500000000028</v>
      </c>
      <c r="M16" s="61">
        <v>181.90385000000003</v>
      </c>
      <c r="N16" s="61">
        <v>17190.581150000002</v>
      </c>
      <c r="O16" s="61">
        <v>91.425083333333362</v>
      </c>
      <c r="P16" s="61">
        <v>603.26419999999973</v>
      </c>
      <c r="Q16" s="61">
        <v>17021.918199999989</v>
      </c>
      <c r="R16" s="61">
        <v>139162.7349000003</v>
      </c>
      <c r="S16" s="61">
        <v>15301.925483333349</v>
      </c>
      <c r="T16" s="61">
        <v>385.28225000000003</v>
      </c>
      <c r="U16" s="61">
        <v>202.45739999999998</v>
      </c>
      <c r="V16" s="67">
        <f t="shared" si="0"/>
        <v>550072.17418333364</v>
      </c>
      <c r="W16" s="70"/>
    </row>
    <row r="17" spans="2:23" x14ac:dyDescent="0.25">
      <c r="B17" s="21"/>
      <c r="C17" s="74" t="s">
        <v>13</v>
      </c>
      <c r="D17" s="60">
        <v>248.60638333333341</v>
      </c>
      <c r="E17" s="61">
        <v>2405.9354500000054</v>
      </c>
      <c r="F17" s="61">
        <v>13743.007383333343</v>
      </c>
      <c r="G17" s="61">
        <v>21519.593883333338</v>
      </c>
      <c r="H17" s="61">
        <v>244898.12729999927</v>
      </c>
      <c r="I17" s="61">
        <v>457.44921666666642</v>
      </c>
      <c r="J17" s="61">
        <v>32853.468633333301</v>
      </c>
      <c r="K17" s="61">
        <v>40.102766666666668</v>
      </c>
      <c r="L17" s="61">
        <v>6.6009833333333354</v>
      </c>
      <c r="M17" s="61">
        <v>163.38968333333341</v>
      </c>
      <c r="N17" s="61">
        <v>23314.23406666665</v>
      </c>
      <c r="O17" s="61">
        <v>84.552533333333358</v>
      </c>
      <c r="P17" s="61">
        <v>504.39945000000006</v>
      </c>
      <c r="Q17" s="61">
        <v>14126.981599999992</v>
      </c>
      <c r="R17" s="61">
        <v>123659.52776666668</v>
      </c>
      <c r="S17" s="61">
        <v>12757.736333333363</v>
      </c>
      <c r="T17" s="61">
        <v>323.33916666666653</v>
      </c>
      <c r="U17" s="61">
        <v>137.98878333333334</v>
      </c>
      <c r="V17" s="67">
        <f t="shared" si="0"/>
        <v>491245.04138333257</v>
      </c>
      <c r="W17" s="70"/>
    </row>
    <row r="18" spans="2:23" x14ac:dyDescent="0.25">
      <c r="B18" s="21"/>
      <c r="C18" s="74" t="s">
        <v>14</v>
      </c>
      <c r="D18" s="60">
        <v>341.34738333333337</v>
      </c>
      <c r="E18" s="61">
        <v>2205.6080833333331</v>
      </c>
      <c r="F18" s="61">
        <v>15497.099800000013</v>
      </c>
      <c r="G18" s="61">
        <v>23507.579600000001</v>
      </c>
      <c r="H18" s="61">
        <v>278549.45588333323</v>
      </c>
      <c r="I18" s="61">
        <v>568.92714999999998</v>
      </c>
      <c r="J18" s="61">
        <v>40342.051816666703</v>
      </c>
      <c r="K18" s="61">
        <v>492.85289999999998</v>
      </c>
      <c r="L18" s="61">
        <v>6.9906166666666643</v>
      </c>
      <c r="M18" s="61">
        <v>174.82648333333336</v>
      </c>
      <c r="N18" s="61">
        <v>10901.25326666667</v>
      </c>
      <c r="O18" s="61">
        <v>117.90831666666668</v>
      </c>
      <c r="P18" s="61">
        <v>555.09055000000012</v>
      </c>
      <c r="Q18" s="61">
        <v>17567.097383333341</v>
      </c>
      <c r="R18" s="61">
        <v>155293.29301666655</v>
      </c>
      <c r="S18" s="61">
        <v>15038.875533333325</v>
      </c>
      <c r="T18" s="61">
        <v>398.21453333333341</v>
      </c>
      <c r="U18" s="61">
        <v>311.26956666666672</v>
      </c>
      <c r="V18" s="67">
        <f t="shared" si="0"/>
        <v>561869.74188333307</v>
      </c>
      <c r="W18" s="70"/>
    </row>
    <row r="19" spans="2:23" x14ac:dyDescent="0.25">
      <c r="B19" s="21"/>
      <c r="C19" s="74" t="s">
        <v>15</v>
      </c>
      <c r="D19" s="60">
        <v>351.58788333333342</v>
      </c>
      <c r="E19" s="61">
        <v>2038.6939166666702</v>
      </c>
      <c r="F19" s="61">
        <v>14547.383200000013</v>
      </c>
      <c r="G19" s="61">
        <v>22697.301200000009</v>
      </c>
      <c r="H19" s="61">
        <v>264464.01951666671</v>
      </c>
      <c r="I19" s="61">
        <v>493.6008499999997</v>
      </c>
      <c r="J19" s="61">
        <v>37745.934683333406</v>
      </c>
      <c r="K19" s="61">
        <v>437.18603333333357</v>
      </c>
      <c r="L19" s="61">
        <v>8.4181500000000007</v>
      </c>
      <c r="M19" s="61">
        <v>166.9725833333334</v>
      </c>
      <c r="N19" s="61">
        <v>16565.698366666653</v>
      </c>
      <c r="O19" s="61">
        <v>226.46433333333331</v>
      </c>
      <c r="P19" s="61">
        <v>528.47556666666651</v>
      </c>
      <c r="Q19" s="61">
        <v>16441.700183333338</v>
      </c>
      <c r="R19" s="61">
        <v>130434.38758333342</v>
      </c>
      <c r="S19" s="61">
        <v>13939.585383333346</v>
      </c>
      <c r="T19" s="61">
        <v>347.83589999999992</v>
      </c>
      <c r="U19" s="61">
        <v>233.24879999999996</v>
      </c>
      <c r="V19" s="67">
        <f t="shared" si="0"/>
        <v>521668.49413333356</v>
      </c>
      <c r="W19" s="70"/>
    </row>
    <row r="20" spans="2:23" ht="15.75" thickBot="1" x14ac:dyDescent="0.3">
      <c r="B20" s="21"/>
      <c r="C20" s="74" t="s">
        <v>16</v>
      </c>
      <c r="D20" s="62">
        <v>323.46078333333327</v>
      </c>
      <c r="E20" s="63">
        <v>2047.4616833333325</v>
      </c>
      <c r="F20" s="63">
        <v>14477.856600000003</v>
      </c>
      <c r="G20" s="63">
        <v>22629.602983333334</v>
      </c>
      <c r="H20" s="63">
        <v>264619.2621666668</v>
      </c>
      <c r="I20" s="63">
        <v>486.15083333333342</v>
      </c>
      <c r="J20" s="63">
        <v>38009.888016666671</v>
      </c>
      <c r="K20" s="63">
        <v>437.39503333333334</v>
      </c>
      <c r="L20" s="63">
        <v>12.420116666666667</v>
      </c>
      <c r="M20" s="63">
        <v>160.56843333333333</v>
      </c>
      <c r="N20" s="63">
        <v>16023.052749999992</v>
      </c>
      <c r="O20" s="63">
        <v>136.68224999999998</v>
      </c>
      <c r="P20" s="63">
        <v>516.11818333333315</v>
      </c>
      <c r="Q20" s="63">
        <v>16017.1587</v>
      </c>
      <c r="R20" s="63">
        <v>128511.86058333321</v>
      </c>
      <c r="S20" s="63">
        <v>13051.80058333333</v>
      </c>
      <c r="T20" s="63">
        <v>345.53731666666658</v>
      </c>
      <c r="U20" s="63">
        <v>298.68301666666662</v>
      </c>
      <c r="V20" s="68">
        <f t="shared" si="0"/>
        <v>518104.96003333328</v>
      </c>
      <c r="W20" s="70"/>
    </row>
    <row r="21" spans="2:23" x14ac:dyDescent="0.25">
      <c r="B21" s="17">
        <v>2014</v>
      </c>
      <c r="C21" s="73" t="s">
        <v>6</v>
      </c>
      <c r="D21" s="58">
        <v>247.07469999999989</v>
      </c>
      <c r="E21" s="59">
        <v>1905.5825666666688</v>
      </c>
      <c r="F21" s="59">
        <v>15794.257533333332</v>
      </c>
      <c r="G21" s="59">
        <v>21639.46290000002</v>
      </c>
      <c r="H21" s="59">
        <v>250593.89343333212</v>
      </c>
      <c r="I21" s="59">
        <v>569.45515000000034</v>
      </c>
      <c r="J21" s="59">
        <v>37369.704766666691</v>
      </c>
      <c r="K21" s="59">
        <v>372.35161666666676</v>
      </c>
      <c r="L21" s="59">
        <v>10.54115</v>
      </c>
      <c r="M21" s="59">
        <v>149.93138333333332</v>
      </c>
      <c r="N21" s="59">
        <v>14858.868966666672</v>
      </c>
      <c r="O21" s="59">
        <v>109.00786666666673</v>
      </c>
      <c r="P21" s="59">
        <v>618.36056666666661</v>
      </c>
      <c r="Q21" s="59">
        <v>16760.310416666656</v>
      </c>
      <c r="R21" s="59">
        <v>103326.34965</v>
      </c>
      <c r="S21" s="59">
        <v>13074.580799999996</v>
      </c>
      <c r="T21" s="59">
        <v>315.81186666666667</v>
      </c>
      <c r="U21" s="64">
        <v>258.4255</v>
      </c>
      <c r="V21" s="69">
        <f t="shared" si="0"/>
        <v>477973.97083333216</v>
      </c>
      <c r="W21" s="70"/>
    </row>
    <row r="22" spans="2:23" x14ac:dyDescent="0.25">
      <c r="B22" s="21"/>
      <c r="C22" s="74" t="s">
        <v>17</v>
      </c>
      <c r="D22" s="60">
        <v>208.14188333333345</v>
      </c>
      <c r="E22" s="61">
        <v>1568.6970999999969</v>
      </c>
      <c r="F22" s="61">
        <v>11211.204549999995</v>
      </c>
      <c r="G22" s="61">
        <v>18326.445833333331</v>
      </c>
      <c r="H22" s="61">
        <v>203518.44186666649</v>
      </c>
      <c r="I22" s="61">
        <v>428.5456999999995</v>
      </c>
      <c r="J22" s="61">
        <v>30716.01078333328</v>
      </c>
      <c r="K22" s="61">
        <v>388.60536666666667</v>
      </c>
      <c r="L22" s="61">
        <v>10.173366666666665</v>
      </c>
      <c r="M22" s="61">
        <v>126.01486666666663</v>
      </c>
      <c r="N22" s="61">
        <v>11596.084033333331</v>
      </c>
      <c r="O22" s="61">
        <v>95.067366666666658</v>
      </c>
      <c r="P22" s="61">
        <v>385.42471666666665</v>
      </c>
      <c r="Q22" s="61">
        <v>13733.926749999981</v>
      </c>
      <c r="R22" s="61">
        <v>141020.8918166669</v>
      </c>
      <c r="S22" s="61">
        <v>11361.316300000013</v>
      </c>
      <c r="T22" s="61">
        <v>247.30295000000004</v>
      </c>
      <c r="U22" s="65">
        <v>107.76560000000001</v>
      </c>
      <c r="V22" s="67">
        <f t="shared" si="0"/>
        <v>445050.06085000007</v>
      </c>
      <c r="W22" s="70"/>
    </row>
    <row r="23" spans="2:23" x14ac:dyDescent="0.25">
      <c r="B23" s="21"/>
      <c r="C23" s="74" t="s">
        <v>7</v>
      </c>
      <c r="D23" s="60">
        <v>279.68246666666647</v>
      </c>
      <c r="E23" s="61">
        <v>1956.34443333333</v>
      </c>
      <c r="F23" s="61">
        <v>14472.351783333328</v>
      </c>
      <c r="G23" s="61">
        <v>23953.649866666663</v>
      </c>
      <c r="H23" s="61">
        <v>258302.30996666625</v>
      </c>
      <c r="I23" s="61">
        <v>591.02595000000008</v>
      </c>
      <c r="J23" s="61">
        <v>39681.214366666507</v>
      </c>
      <c r="K23" s="61">
        <v>522.2407166666668</v>
      </c>
      <c r="L23" s="61">
        <v>10.095233333333335</v>
      </c>
      <c r="M23" s="61">
        <v>148.01843333333335</v>
      </c>
      <c r="N23" s="61">
        <v>15699.847833333337</v>
      </c>
      <c r="O23" s="61">
        <v>280.17056666666673</v>
      </c>
      <c r="P23" s="61">
        <v>610.24013333333323</v>
      </c>
      <c r="Q23" s="61">
        <v>17644.206816666687</v>
      </c>
      <c r="R23" s="61">
        <v>131383.69438333335</v>
      </c>
      <c r="S23" s="61">
        <v>14528.118266666643</v>
      </c>
      <c r="T23" s="61">
        <v>182.71321666666663</v>
      </c>
      <c r="U23" s="65">
        <v>204.55884999999998</v>
      </c>
      <c r="V23" s="67">
        <f t="shared" si="0"/>
        <v>520450.48328333267</v>
      </c>
      <c r="W23" s="70"/>
    </row>
    <row r="24" spans="2:23" x14ac:dyDescent="0.25">
      <c r="B24" s="21"/>
      <c r="C24" s="74" t="s">
        <v>8</v>
      </c>
      <c r="D24" s="60">
        <v>264.04113333333339</v>
      </c>
      <c r="E24" s="61">
        <v>1803.7716166666653</v>
      </c>
      <c r="F24" s="61">
        <v>14549.886366666673</v>
      </c>
      <c r="G24" s="61">
        <v>23185.888183333383</v>
      </c>
      <c r="H24" s="61">
        <v>246194.68843333304</v>
      </c>
      <c r="I24" s="61">
        <v>489.34634999999986</v>
      </c>
      <c r="J24" s="61">
        <v>39013.747650000048</v>
      </c>
      <c r="K24" s="61">
        <v>471.76645000000008</v>
      </c>
      <c r="L24" s="61">
        <v>8.8594166666666663</v>
      </c>
      <c r="M24" s="61">
        <v>134.6265333333333</v>
      </c>
      <c r="N24" s="61">
        <v>15673.827499999998</v>
      </c>
      <c r="O24" s="61">
        <v>112.69553333333333</v>
      </c>
      <c r="P24" s="61">
        <v>570.1517666666665</v>
      </c>
      <c r="Q24" s="61">
        <v>17031.615749999997</v>
      </c>
      <c r="R24" s="61">
        <v>131471.78451666658</v>
      </c>
      <c r="S24" s="61">
        <v>13419.50420000001</v>
      </c>
      <c r="T24" s="61">
        <v>200.98461666666665</v>
      </c>
      <c r="U24" s="65">
        <v>238.46764999999999</v>
      </c>
      <c r="V24" s="67">
        <f t="shared" si="0"/>
        <v>504835.65366666642</v>
      </c>
      <c r="W24" s="70"/>
    </row>
    <row r="25" spans="2:23" x14ac:dyDescent="0.25">
      <c r="B25" s="21"/>
      <c r="C25" s="74" t="s">
        <v>9</v>
      </c>
      <c r="D25" s="60">
        <v>307.73995000000002</v>
      </c>
      <c r="E25" s="61">
        <v>1777.9222499999955</v>
      </c>
      <c r="F25" s="61">
        <v>14483.377699999988</v>
      </c>
      <c r="G25" s="61">
        <v>22896.769883333338</v>
      </c>
      <c r="H25" s="61">
        <v>243192.95315000063</v>
      </c>
      <c r="I25" s="61">
        <v>600.92943333333358</v>
      </c>
      <c r="J25" s="61">
        <v>36559.890666666761</v>
      </c>
      <c r="K25" s="61">
        <v>474.88315</v>
      </c>
      <c r="L25" s="61">
        <v>5.6508666666666683</v>
      </c>
      <c r="M25" s="61">
        <v>134.98500000000001</v>
      </c>
      <c r="N25" s="61">
        <v>14854.524800000001</v>
      </c>
      <c r="O25" s="61">
        <v>111.80464999999998</v>
      </c>
      <c r="P25" s="61">
        <v>663.31566666666663</v>
      </c>
      <c r="Q25" s="61">
        <v>15980.255150000006</v>
      </c>
      <c r="R25" s="61">
        <v>129555.50306666653</v>
      </c>
      <c r="S25" s="61">
        <v>13130.692650000001</v>
      </c>
      <c r="T25" s="61">
        <v>231.13229999999999</v>
      </c>
      <c r="U25" s="65">
        <v>134.20169999999999</v>
      </c>
      <c r="V25" s="67">
        <f t="shared" si="0"/>
        <v>495096.53203333385</v>
      </c>
      <c r="W25" s="70"/>
    </row>
    <row r="26" spans="2:23" x14ac:dyDescent="0.25">
      <c r="B26" s="21"/>
      <c r="C26" s="74" t="s">
        <v>10</v>
      </c>
      <c r="D26" s="60">
        <v>295.4303666666666</v>
      </c>
      <c r="E26" s="61">
        <v>1778.3946833333325</v>
      </c>
      <c r="F26" s="61">
        <v>16443.721399999984</v>
      </c>
      <c r="G26" s="61">
        <v>22360.48411666671</v>
      </c>
      <c r="H26" s="61">
        <v>242875.17343333288</v>
      </c>
      <c r="I26" s="61">
        <v>361.93863333333326</v>
      </c>
      <c r="J26" s="61">
        <v>39639.203350000018</v>
      </c>
      <c r="K26" s="61">
        <v>414.77269999999999</v>
      </c>
      <c r="L26" s="61">
        <v>4.0455000000000005</v>
      </c>
      <c r="M26" s="61">
        <v>130.89218333333332</v>
      </c>
      <c r="N26" s="61">
        <v>14728.031200000005</v>
      </c>
      <c r="O26" s="61">
        <v>108.70463333333332</v>
      </c>
      <c r="P26" s="61">
        <v>624.04588333333334</v>
      </c>
      <c r="Q26" s="61">
        <v>16063.816100000005</v>
      </c>
      <c r="R26" s="61">
        <v>124375.44005000024</v>
      </c>
      <c r="S26" s="61">
        <v>13360.484299999984</v>
      </c>
      <c r="T26" s="61">
        <v>210.33034999999998</v>
      </c>
      <c r="U26" s="65">
        <v>102.54336666666666</v>
      </c>
      <c r="V26" s="67">
        <f t="shared" si="0"/>
        <v>493877.4522499998</v>
      </c>
      <c r="W26" s="70"/>
    </row>
    <row r="27" spans="2:23" x14ac:dyDescent="0.25">
      <c r="B27" s="21"/>
      <c r="C27" s="74" t="s">
        <v>11</v>
      </c>
      <c r="D27" s="60">
        <v>351.56218333333328</v>
      </c>
      <c r="E27" s="61">
        <v>1699.8069999999968</v>
      </c>
      <c r="F27" s="61">
        <v>17173.845000000016</v>
      </c>
      <c r="G27" s="61">
        <v>22788.917799999996</v>
      </c>
      <c r="H27" s="61">
        <v>249332.56269999995</v>
      </c>
      <c r="I27" s="61">
        <v>370.16419999999977</v>
      </c>
      <c r="J27" s="61">
        <v>41229.245116666687</v>
      </c>
      <c r="K27" s="61">
        <v>431.75783333333339</v>
      </c>
      <c r="L27" s="61">
        <v>3.7016166666666663</v>
      </c>
      <c r="M27" s="61">
        <v>139.56610000000003</v>
      </c>
      <c r="N27" s="61">
        <v>15265.361133333337</v>
      </c>
      <c r="O27" s="61">
        <v>129.27391666666674</v>
      </c>
      <c r="P27" s="61">
        <v>615.42463333333365</v>
      </c>
      <c r="Q27" s="61">
        <v>16838.045733333318</v>
      </c>
      <c r="R27" s="61">
        <v>131147.45856666658</v>
      </c>
      <c r="S27" s="61">
        <v>13817.898633333341</v>
      </c>
      <c r="T27" s="61">
        <v>235.57006666666666</v>
      </c>
      <c r="U27" s="65">
        <v>143.44611666666665</v>
      </c>
      <c r="V27" s="67">
        <f t="shared" si="0"/>
        <v>511713.60834999988</v>
      </c>
      <c r="W27" s="70"/>
    </row>
    <row r="28" spans="2:23" x14ac:dyDescent="0.25">
      <c r="B28" s="21"/>
      <c r="C28" s="74" t="s">
        <v>12</v>
      </c>
      <c r="D28" s="60">
        <v>368.22800000000001</v>
      </c>
      <c r="E28" s="61">
        <v>1635.3559833333316</v>
      </c>
      <c r="F28" s="61">
        <v>17240.491533333341</v>
      </c>
      <c r="G28" s="61">
        <v>22746.414550000005</v>
      </c>
      <c r="H28" s="61">
        <v>251421.26518333313</v>
      </c>
      <c r="I28" s="61">
        <v>390.93161666666651</v>
      </c>
      <c r="J28" s="61">
        <v>44074.383566666664</v>
      </c>
      <c r="K28" s="61">
        <v>367.57093333333324</v>
      </c>
      <c r="L28" s="61">
        <v>12.295350000000003</v>
      </c>
      <c r="M28" s="61">
        <v>136.89951666666633</v>
      </c>
      <c r="N28" s="61">
        <v>15092.960599999997</v>
      </c>
      <c r="O28" s="61">
        <v>97.032533333333348</v>
      </c>
      <c r="P28" s="61">
        <v>641.20233333333317</v>
      </c>
      <c r="Q28" s="61">
        <v>16536.68408333329</v>
      </c>
      <c r="R28" s="61">
        <v>135256.41374999983</v>
      </c>
      <c r="S28" s="61">
        <v>13389.737100000022</v>
      </c>
      <c r="T28" s="61">
        <v>271.15308333333348</v>
      </c>
      <c r="U28" s="65">
        <v>403.4142833333334</v>
      </c>
      <c r="V28" s="67">
        <f t="shared" si="0"/>
        <v>520082.4339999996</v>
      </c>
      <c r="W28" s="70"/>
    </row>
    <row r="29" spans="2:23" x14ac:dyDescent="0.25">
      <c r="B29" s="21"/>
      <c r="C29" s="74" t="s">
        <v>13</v>
      </c>
      <c r="D29" s="60">
        <v>245.4306333333333</v>
      </c>
      <c r="E29" s="61">
        <v>1501.0452666666649</v>
      </c>
      <c r="F29" s="61">
        <v>16231.772699999987</v>
      </c>
      <c r="G29" s="61">
        <v>22295.843216666664</v>
      </c>
      <c r="H29" s="61">
        <v>238433.4081499998</v>
      </c>
      <c r="I29" s="61">
        <v>370.39540000000005</v>
      </c>
      <c r="J29" s="61">
        <v>42561.132899999917</v>
      </c>
      <c r="K29" s="61">
        <v>427.79025000000007</v>
      </c>
      <c r="L29" s="61">
        <v>14.982483333333333</v>
      </c>
      <c r="M29" s="61">
        <v>113.59178333333341</v>
      </c>
      <c r="N29" s="61">
        <v>15177.995566666674</v>
      </c>
      <c r="O29" s="61">
        <v>84.080949999999987</v>
      </c>
      <c r="P29" s="61">
        <v>623.54723333333334</v>
      </c>
      <c r="Q29" s="61">
        <v>16416.105266666647</v>
      </c>
      <c r="R29" s="61">
        <v>122809.64821666661</v>
      </c>
      <c r="S29" s="61">
        <v>14441.531366666644</v>
      </c>
      <c r="T29" s="61">
        <v>241.79861666666662</v>
      </c>
      <c r="U29" s="65">
        <v>296.43868333333342</v>
      </c>
      <c r="V29" s="67">
        <f t="shared" si="0"/>
        <v>492286.53868333285</v>
      </c>
      <c r="W29" s="70"/>
    </row>
    <row r="30" spans="2:23" x14ac:dyDescent="0.25">
      <c r="B30" s="21"/>
      <c r="C30" s="74" t="s">
        <v>14</v>
      </c>
      <c r="D30" s="60">
        <v>393.25229999999999</v>
      </c>
      <c r="E30" s="61">
        <v>1560.2818166666675</v>
      </c>
      <c r="F30" s="61">
        <v>14587.65456499999</v>
      </c>
      <c r="G30" s="61">
        <v>23772.000949999958</v>
      </c>
      <c r="H30" s="61">
        <v>250924.59661666659</v>
      </c>
      <c r="I30" s="61">
        <v>386.1408666666668</v>
      </c>
      <c r="J30" s="61">
        <v>50318.28598333332</v>
      </c>
      <c r="K30" s="61">
        <v>519.20156666666651</v>
      </c>
      <c r="L30" s="61">
        <v>20.809349999999998</v>
      </c>
      <c r="M30" s="61">
        <v>136.9082333333333</v>
      </c>
      <c r="N30" s="61">
        <v>15782.913816666665</v>
      </c>
      <c r="O30" s="61">
        <v>96.699683333333368</v>
      </c>
      <c r="P30" s="61">
        <v>602.49261499999977</v>
      </c>
      <c r="Q30" s="61">
        <v>18529.417916666673</v>
      </c>
      <c r="R30" s="61">
        <v>132664.51958333325</v>
      </c>
      <c r="S30" s="61">
        <v>17554.393633333282</v>
      </c>
      <c r="T30" s="61">
        <v>246.63456666666667</v>
      </c>
      <c r="U30" s="65">
        <v>246.09846666666667</v>
      </c>
      <c r="V30" s="67">
        <f t="shared" si="0"/>
        <v>528342.30252999964</v>
      </c>
      <c r="W30" s="70"/>
    </row>
    <row r="31" spans="2:23" x14ac:dyDescent="0.25">
      <c r="B31" s="21"/>
      <c r="C31" s="74" t="s">
        <v>15</v>
      </c>
      <c r="D31" s="60">
        <v>529.10161666666659</v>
      </c>
      <c r="E31" s="61">
        <v>1284.5644333333339</v>
      </c>
      <c r="F31" s="61">
        <v>16473.553719999996</v>
      </c>
      <c r="G31" s="61">
        <v>23637.839216666674</v>
      </c>
      <c r="H31" s="61">
        <v>248123.56701666681</v>
      </c>
      <c r="I31" s="61">
        <v>365.9271333333337</v>
      </c>
      <c r="J31" s="61">
        <v>50026.224216666575</v>
      </c>
      <c r="K31" s="61">
        <v>374.3281833333333</v>
      </c>
      <c r="L31" s="61">
        <v>19.79175</v>
      </c>
      <c r="M31" s="61">
        <v>126.5351666666667</v>
      </c>
      <c r="N31" s="61">
        <v>14732.032733333328</v>
      </c>
      <c r="O31" s="61">
        <v>94.2624</v>
      </c>
      <c r="P31" s="61">
        <v>673.23650666666663</v>
      </c>
      <c r="Q31" s="61">
        <v>16992.117216666684</v>
      </c>
      <c r="R31" s="61">
        <v>130537.90669999998</v>
      </c>
      <c r="S31" s="61">
        <v>17403.579983333308</v>
      </c>
      <c r="T31" s="61">
        <v>249.78405000000001</v>
      </c>
      <c r="U31" s="65">
        <v>234.61361666666664</v>
      </c>
      <c r="V31" s="67">
        <f t="shared" si="0"/>
        <v>521878.96566000005</v>
      </c>
      <c r="W31" s="70"/>
    </row>
    <row r="32" spans="2:23" ht="15.75" thickBot="1" x14ac:dyDescent="0.3">
      <c r="B32" s="21"/>
      <c r="C32" s="74" t="s">
        <v>16</v>
      </c>
      <c r="D32" s="62">
        <v>453.13901666666652</v>
      </c>
      <c r="E32" s="63">
        <v>1190.1132499999997</v>
      </c>
      <c r="F32" s="63">
        <v>15088.882960000012</v>
      </c>
      <c r="G32" s="63">
        <v>23102.486749999996</v>
      </c>
      <c r="H32" s="63">
        <v>250307.14476666678</v>
      </c>
      <c r="I32" s="63">
        <v>162.6926500000001</v>
      </c>
      <c r="J32" s="63">
        <v>46035.13413333326</v>
      </c>
      <c r="K32" s="63">
        <v>386.71024999999986</v>
      </c>
      <c r="L32" s="63">
        <v>20.148566666666689</v>
      </c>
      <c r="M32" s="63">
        <v>120.96483333333332</v>
      </c>
      <c r="N32" s="63">
        <v>14452.971816666666</v>
      </c>
      <c r="O32" s="63">
        <v>96.545449999999988</v>
      </c>
      <c r="P32" s="63">
        <v>618.69141999999999</v>
      </c>
      <c r="Q32" s="63">
        <v>16533.708683333352</v>
      </c>
      <c r="R32" s="63">
        <v>129278.12181666662</v>
      </c>
      <c r="S32" s="63">
        <v>16477.776616666666</v>
      </c>
      <c r="T32" s="63">
        <v>229.86340000000004</v>
      </c>
      <c r="U32" s="66">
        <v>384.43306666666666</v>
      </c>
      <c r="V32" s="68">
        <f t="shared" si="0"/>
        <v>514939.52944666654</v>
      </c>
      <c r="W32" s="70"/>
    </row>
    <row r="33" spans="2:23" x14ac:dyDescent="0.25">
      <c r="B33" s="17">
        <v>2015</v>
      </c>
      <c r="C33" s="75" t="s">
        <v>6</v>
      </c>
      <c r="D33" s="58">
        <v>224.98803333333336</v>
      </c>
      <c r="E33" s="59">
        <v>1037.5580166666671</v>
      </c>
      <c r="F33" s="59">
        <v>17264.885296666664</v>
      </c>
      <c r="G33" s="59">
        <v>21372.880583333332</v>
      </c>
      <c r="H33" s="59">
        <v>236529.01653333372</v>
      </c>
      <c r="I33" s="59">
        <v>362.6654000000002</v>
      </c>
      <c r="J33" s="59">
        <v>45477.666366666585</v>
      </c>
      <c r="K33" s="59">
        <v>346.7751833333333</v>
      </c>
      <c r="L33" s="59">
        <v>23.361266666666676</v>
      </c>
      <c r="M33" s="59">
        <v>108.65764999999995</v>
      </c>
      <c r="N33" s="59">
        <v>13123.508649999994</v>
      </c>
      <c r="O33" s="59">
        <v>87.989733333333319</v>
      </c>
      <c r="P33" s="59">
        <v>667.52708333333305</v>
      </c>
      <c r="Q33" s="59">
        <v>15831.523533333337</v>
      </c>
      <c r="R33" s="59">
        <v>120740.45033333321</v>
      </c>
      <c r="S33" s="59">
        <v>16833.635666666662</v>
      </c>
      <c r="T33" s="59">
        <v>250.27430000000004</v>
      </c>
      <c r="U33" s="64">
        <v>327.75116666666668</v>
      </c>
      <c r="V33" s="69">
        <f t="shared" si="0"/>
        <v>490611.11479666684</v>
      </c>
      <c r="W33" s="70"/>
    </row>
    <row r="34" spans="2:23" x14ac:dyDescent="0.25">
      <c r="B34" s="21"/>
      <c r="C34" s="76" t="s">
        <v>17</v>
      </c>
      <c r="D34" s="60">
        <v>187.30278333333334</v>
      </c>
      <c r="E34" s="61">
        <v>902.53261666666606</v>
      </c>
      <c r="F34" s="61">
        <v>12076.571699999993</v>
      </c>
      <c r="G34" s="61">
        <v>18693.615049999993</v>
      </c>
      <c r="H34" s="61">
        <v>200118.39436666641</v>
      </c>
      <c r="I34" s="61">
        <v>271.06344999999993</v>
      </c>
      <c r="J34" s="61">
        <v>39473.709016666719</v>
      </c>
      <c r="K34" s="61">
        <v>270.12893333333324</v>
      </c>
      <c r="L34" s="61">
        <v>25.243716666666657</v>
      </c>
      <c r="M34" s="61">
        <v>93.169833333333287</v>
      </c>
      <c r="N34" s="61">
        <v>10575.8665</v>
      </c>
      <c r="O34" s="61">
        <v>76.907549999999986</v>
      </c>
      <c r="P34" s="61">
        <v>464.0096833333335</v>
      </c>
      <c r="Q34" s="61">
        <v>13386.958333333334</v>
      </c>
      <c r="R34" s="61">
        <v>97573.599183333368</v>
      </c>
      <c r="S34" s="61">
        <v>14525.322583333338</v>
      </c>
      <c r="T34" s="61">
        <v>196.74064999999996</v>
      </c>
      <c r="U34" s="65">
        <v>262.27706666666671</v>
      </c>
      <c r="V34" s="67">
        <f t="shared" si="0"/>
        <v>409173.41301666643</v>
      </c>
      <c r="W34" s="70"/>
    </row>
    <row r="35" spans="2:23" x14ac:dyDescent="0.25">
      <c r="B35" s="21"/>
      <c r="C35" s="76" t="s">
        <v>7</v>
      </c>
      <c r="D35" s="60">
        <v>204.37179999999995</v>
      </c>
      <c r="E35" s="61">
        <v>1208.7451666666673</v>
      </c>
      <c r="F35" s="61">
        <v>15705.541033333333</v>
      </c>
      <c r="G35" s="61">
        <v>23518.513050000012</v>
      </c>
      <c r="H35" s="61">
        <v>258975.73476666771</v>
      </c>
      <c r="I35" s="61">
        <v>358.84206666666688</v>
      </c>
      <c r="J35" s="61">
        <v>51285.325083333264</v>
      </c>
      <c r="K35" s="61">
        <v>410.34500000000008</v>
      </c>
      <c r="L35" s="61">
        <v>26.006499999999999</v>
      </c>
      <c r="M35" s="61">
        <v>117.09853333333339</v>
      </c>
      <c r="N35" s="61">
        <v>15047.866666666663</v>
      </c>
      <c r="O35" s="61">
        <v>115.02954999999999</v>
      </c>
      <c r="P35" s="61">
        <v>550.6498499999999</v>
      </c>
      <c r="Q35" s="61">
        <v>18445.821533333332</v>
      </c>
      <c r="R35" s="61">
        <v>131255.35839999994</v>
      </c>
      <c r="S35" s="61">
        <v>19618.610749999971</v>
      </c>
      <c r="T35" s="61">
        <v>255.65440000000007</v>
      </c>
      <c r="U35" s="65">
        <v>391.04473333333345</v>
      </c>
      <c r="V35" s="67">
        <f t="shared" si="0"/>
        <v>537490.55888333416</v>
      </c>
      <c r="W35" s="70"/>
    </row>
    <row r="36" spans="2:23" x14ac:dyDescent="0.25">
      <c r="B36" s="21"/>
      <c r="C36" s="76" t="s">
        <v>8</v>
      </c>
      <c r="D36" s="60">
        <v>213.46558333333331</v>
      </c>
      <c r="E36" s="61">
        <v>1023.8508333333323</v>
      </c>
      <c r="F36" s="61">
        <v>15464.479116666656</v>
      </c>
      <c r="G36" s="61">
        <v>21322.506516666672</v>
      </c>
      <c r="H36" s="61">
        <v>242706.93833333367</v>
      </c>
      <c r="I36" s="61">
        <v>367.66669999999976</v>
      </c>
      <c r="J36" s="61">
        <v>47733.277866666693</v>
      </c>
      <c r="K36" s="61">
        <v>417.70163333333329</v>
      </c>
      <c r="L36" s="61">
        <v>21.795900000000003</v>
      </c>
      <c r="M36" s="61">
        <v>106.5013166666667</v>
      </c>
      <c r="N36" s="61">
        <v>13805.30545</v>
      </c>
      <c r="O36" s="61">
        <v>100.30866666666665</v>
      </c>
      <c r="P36" s="61">
        <v>577.50201666666669</v>
      </c>
      <c r="Q36" s="61">
        <v>17048.510650000011</v>
      </c>
      <c r="R36" s="61">
        <v>125542.73258333301</v>
      </c>
      <c r="S36" s="61">
        <v>20120.204849999984</v>
      </c>
      <c r="T36" s="61">
        <v>224.17978333333338</v>
      </c>
      <c r="U36" s="65">
        <v>315.84115000000003</v>
      </c>
      <c r="V36" s="67">
        <f t="shared" si="0"/>
        <v>507112.76895000006</v>
      </c>
      <c r="W36" s="70"/>
    </row>
    <row r="37" spans="2:23" x14ac:dyDescent="0.25">
      <c r="B37" s="21"/>
      <c r="C37" s="76" t="s">
        <v>9</v>
      </c>
      <c r="D37" s="60">
        <v>135.59780000000003</v>
      </c>
      <c r="E37" s="61">
        <v>970.22331666666719</v>
      </c>
      <c r="F37" s="61">
        <v>14426.329233333327</v>
      </c>
      <c r="G37" s="61">
        <v>20400.662400000001</v>
      </c>
      <c r="H37" s="61">
        <v>228863.07869999995</v>
      </c>
      <c r="I37" s="61">
        <v>315.60431666666693</v>
      </c>
      <c r="J37" s="61">
        <v>45879.518516666605</v>
      </c>
      <c r="K37" s="61">
        <v>383.15133333333347</v>
      </c>
      <c r="L37" s="61">
        <v>14.640066666666666</v>
      </c>
      <c r="M37" s="61">
        <v>97.545283333333373</v>
      </c>
      <c r="N37" s="61">
        <v>12607.276566666673</v>
      </c>
      <c r="O37" s="61">
        <v>96.625466666666682</v>
      </c>
      <c r="P37" s="61">
        <v>548.43068333333292</v>
      </c>
      <c r="Q37" s="61">
        <v>15524.071499999998</v>
      </c>
      <c r="R37" s="61">
        <v>116607.89639999984</v>
      </c>
      <c r="S37" s="61">
        <v>16146.348349999982</v>
      </c>
      <c r="T37" s="61">
        <v>236.34246666666667</v>
      </c>
      <c r="U37" s="65">
        <v>307.2069166666667</v>
      </c>
      <c r="V37" s="67">
        <f t="shared" si="0"/>
        <v>473560.54931666632</v>
      </c>
      <c r="W37" s="70"/>
    </row>
    <row r="38" spans="2:23" x14ac:dyDescent="0.25">
      <c r="B38" s="21"/>
      <c r="C38" s="76" t="s">
        <v>10</v>
      </c>
      <c r="D38" s="60">
        <v>177.7566166666667</v>
      </c>
      <c r="E38" s="61">
        <v>983.67803333333291</v>
      </c>
      <c r="F38" s="61">
        <v>13882.625133333335</v>
      </c>
      <c r="G38" s="61">
        <v>19479.62603333333</v>
      </c>
      <c r="H38" s="61">
        <v>230920.97921666596</v>
      </c>
      <c r="I38" s="61">
        <v>297.53305000000006</v>
      </c>
      <c r="J38" s="61">
        <v>50170.69373333321</v>
      </c>
      <c r="K38" s="61">
        <v>350.14870000000002</v>
      </c>
      <c r="L38" s="61">
        <v>14.484066666666658</v>
      </c>
      <c r="M38" s="61">
        <v>97.026116666666653</v>
      </c>
      <c r="N38" s="61">
        <v>13150.583333333338</v>
      </c>
      <c r="O38" s="61">
        <v>98.951683333333349</v>
      </c>
      <c r="P38" s="61">
        <v>532.84550000000002</v>
      </c>
      <c r="Q38" s="61">
        <v>16531.912516666664</v>
      </c>
      <c r="R38" s="61">
        <v>115564.93554999999</v>
      </c>
      <c r="S38" s="61">
        <v>16477.912566666677</v>
      </c>
      <c r="T38" s="61">
        <v>189.4597500000001</v>
      </c>
      <c r="U38" s="65">
        <v>330.42051666666657</v>
      </c>
      <c r="V38" s="67">
        <f t="shared" si="0"/>
        <v>479251.57211666589</v>
      </c>
      <c r="W38" s="70"/>
    </row>
    <row r="39" spans="2:23" x14ac:dyDescent="0.25">
      <c r="B39" s="21"/>
      <c r="C39" s="76" t="s">
        <v>11</v>
      </c>
      <c r="D39" s="60">
        <v>184.0634</v>
      </c>
      <c r="E39" s="61">
        <v>897.7850833333315</v>
      </c>
      <c r="F39" s="61">
        <v>17857.715300000007</v>
      </c>
      <c r="G39" s="61">
        <v>20005.499966666652</v>
      </c>
      <c r="H39" s="61">
        <v>235396.00795000009</v>
      </c>
      <c r="I39" s="61">
        <v>309.37281666666678</v>
      </c>
      <c r="J39" s="61">
        <v>51910.087966666484</v>
      </c>
      <c r="K39" s="61">
        <v>459.94535000000008</v>
      </c>
      <c r="L39" s="61">
        <v>13.06158333333334</v>
      </c>
      <c r="M39" s="61">
        <v>92.979099999999988</v>
      </c>
      <c r="N39" s="61">
        <v>13075.654116666663</v>
      </c>
      <c r="O39" s="61">
        <v>106.30146666666668</v>
      </c>
      <c r="P39" s="61">
        <v>658.19591666666668</v>
      </c>
      <c r="Q39" s="61">
        <v>16420.224466666656</v>
      </c>
      <c r="R39" s="61">
        <v>118448.90110000015</v>
      </c>
      <c r="S39" s="61">
        <v>15340.3969</v>
      </c>
      <c r="T39" s="61">
        <v>230.27809999999997</v>
      </c>
      <c r="U39" s="65">
        <v>303.25551666666667</v>
      </c>
      <c r="V39" s="67">
        <f t="shared" si="0"/>
        <v>491709.72610000003</v>
      </c>
      <c r="W39" s="70"/>
    </row>
    <row r="40" spans="2:23" x14ac:dyDescent="0.25">
      <c r="B40" s="21"/>
      <c r="C40" s="76" t="s">
        <v>12</v>
      </c>
      <c r="D40" s="60">
        <v>171.74756666666667</v>
      </c>
      <c r="E40" s="61">
        <v>1064.7884333333336</v>
      </c>
      <c r="F40" s="61">
        <v>13977.407766666682</v>
      </c>
      <c r="G40" s="61">
        <v>20630.001233333332</v>
      </c>
      <c r="H40" s="61">
        <v>242150.92926666705</v>
      </c>
      <c r="I40" s="61">
        <v>299.54894999999999</v>
      </c>
      <c r="J40" s="61">
        <v>52710.800983333225</v>
      </c>
      <c r="K40" s="61">
        <v>474.5767166666667</v>
      </c>
      <c r="L40" s="61">
        <v>12.218099999999998</v>
      </c>
      <c r="M40" s="61">
        <v>89.683416666666659</v>
      </c>
      <c r="N40" s="61">
        <v>12929.221800000005</v>
      </c>
      <c r="O40" s="61">
        <v>105.59995000000001</v>
      </c>
      <c r="P40" s="61">
        <v>528.50496666666663</v>
      </c>
      <c r="Q40" s="61">
        <v>14181.964849999997</v>
      </c>
      <c r="R40" s="61">
        <v>122026.65053333335</v>
      </c>
      <c r="S40" s="61">
        <v>14927.925733333323</v>
      </c>
      <c r="T40" s="61">
        <v>229.94636666666671</v>
      </c>
      <c r="U40" s="65">
        <v>267.02846666666665</v>
      </c>
      <c r="V40" s="67">
        <f t="shared" si="0"/>
        <v>496778.54510000028</v>
      </c>
      <c r="W40" s="70"/>
    </row>
    <row r="41" spans="2:23" x14ac:dyDescent="0.25">
      <c r="B41" s="21"/>
      <c r="C41" s="76" t="s">
        <v>13</v>
      </c>
      <c r="D41" s="60">
        <v>196.75471666666664</v>
      </c>
      <c r="E41" s="61">
        <v>974.72443333333206</v>
      </c>
      <c r="F41" s="61">
        <v>14276.848333333333</v>
      </c>
      <c r="G41" s="61">
        <v>18782.981850000004</v>
      </c>
      <c r="H41" s="61">
        <v>228771.7352666668</v>
      </c>
      <c r="I41" s="61">
        <v>290.29513333333352</v>
      </c>
      <c r="J41" s="61">
        <v>50405.874799999983</v>
      </c>
      <c r="K41" s="61">
        <v>228.01146666666668</v>
      </c>
      <c r="L41" s="61">
        <v>11.325733333333339</v>
      </c>
      <c r="M41" s="61">
        <v>77.925550000000015</v>
      </c>
      <c r="N41" s="61">
        <v>12162.253916666665</v>
      </c>
      <c r="O41" s="61">
        <v>93.945316666666656</v>
      </c>
      <c r="P41" s="61">
        <v>549.61234999999988</v>
      </c>
      <c r="Q41" s="61">
        <v>13526.687216666667</v>
      </c>
      <c r="R41" s="61">
        <v>113721.76478333324</v>
      </c>
      <c r="S41" s="61">
        <v>14108.46636666668</v>
      </c>
      <c r="T41" s="61">
        <v>215.35815000000002</v>
      </c>
      <c r="U41" s="65">
        <v>256.77498333333335</v>
      </c>
      <c r="V41" s="67">
        <f t="shared" si="0"/>
        <v>468651.34036666667</v>
      </c>
      <c r="W41" s="70"/>
    </row>
    <row r="42" spans="2:23" x14ac:dyDescent="0.25">
      <c r="B42" s="16"/>
      <c r="C42" s="76" t="s">
        <v>14</v>
      </c>
      <c r="D42" s="60">
        <v>200.68986666666669</v>
      </c>
      <c r="E42" s="61">
        <v>1151.5589499999992</v>
      </c>
      <c r="F42" s="61">
        <v>15423.365383333326</v>
      </c>
      <c r="G42" s="61">
        <v>19573.734599999978</v>
      </c>
      <c r="H42" s="61">
        <v>237772.47346666636</v>
      </c>
      <c r="I42" s="61">
        <v>291.32503333333329</v>
      </c>
      <c r="J42" s="61">
        <v>53179.231366666674</v>
      </c>
      <c r="K42" s="61"/>
      <c r="L42" s="61">
        <v>11.799233333333332</v>
      </c>
      <c r="M42" s="61">
        <v>77.778383333333323</v>
      </c>
      <c r="N42" s="61">
        <v>12343.477583333337</v>
      </c>
      <c r="O42" s="61">
        <v>97.060233333333343</v>
      </c>
      <c r="P42" s="61">
        <v>551.73826666666662</v>
      </c>
      <c r="Q42" s="61">
        <v>14089.28388333333</v>
      </c>
      <c r="R42" s="61">
        <v>114167.46128333324</v>
      </c>
      <c r="S42" s="61">
        <v>14499.131866666667</v>
      </c>
      <c r="T42" s="61">
        <v>227.38110000000003</v>
      </c>
      <c r="U42" s="65">
        <v>248.15693333333334</v>
      </c>
      <c r="V42" s="67">
        <f t="shared" ref="V42:V47" si="1">SUM(D42:U42)</f>
        <v>483905.64743333287</v>
      </c>
      <c r="W42" s="70"/>
    </row>
    <row r="43" spans="2:23" x14ac:dyDescent="0.25">
      <c r="B43" s="21"/>
      <c r="C43" s="76" t="s">
        <v>15</v>
      </c>
      <c r="D43" s="60">
        <v>203.70024999999995</v>
      </c>
      <c r="E43" s="61">
        <v>882.98664999999971</v>
      </c>
      <c r="F43" s="61">
        <v>14728.336433333345</v>
      </c>
      <c r="G43" s="61">
        <v>18632.161733333342</v>
      </c>
      <c r="H43" s="61">
        <v>216130.66284999976</v>
      </c>
      <c r="I43" s="61">
        <v>295.6075500000004</v>
      </c>
      <c r="J43" s="61">
        <v>52183.423666666567</v>
      </c>
      <c r="K43" s="61"/>
      <c r="L43" s="61">
        <v>13.462350000000001</v>
      </c>
      <c r="M43" s="61">
        <v>76.548516666666742</v>
      </c>
      <c r="N43" s="61">
        <v>12079.961983333333</v>
      </c>
      <c r="O43" s="61">
        <v>99.590699999999998</v>
      </c>
      <c r="P43" s="61">
        <v>546.74046666666686</v>
      </c>
      <c r="Q43" s="61">
        <v>14048.527233333336</v>
      </c>
      <c r="R43" s="61">
        <v>107917.86726666676</v>
      </c>
      <c r="S43" s="61">
        <v>14633.116633333331</v>
      </c>
      <c r="T43" s="61">
        <v>211.97929999999999</v>
      </c>
      <c r="U43" s="65">
        <v>307.1623166666667</v>
      </c>
      <c r="V43" s="67">
        <f t="shared" si="1"/>
        <v>452991.83589999977</v>
      </c>
      <c r="W43" s="70"/>
    </row>
    <row r="44" spans="2:23" ht="15.75" thickBot="1" x14ac:dyDescent="0.3">
      <c r="B44" s="57"/>
      <c r="C44" s="77" t="s">
        <v>16</v>
      </c>
      <c r="D44" s="62">
        <v>200.03358333333333</v>
      </c>
      <c r="E44" s="63">
        <v>861.52775000000111</v>
      </c>
      <c r="F44" s="63">
        <v>14142.065049999996</v>
      </c>
      <c r="G44" s="63">
        <v>18618.822383333321</v>
      </c>
      <c r="H44" s="63">
        <v>208313.50956666685</v>
      </c>
      <c r="I44" s="63">
        <v>269.69498333333331</v>
      </c>
      <c r="J44" s="63">
        <v>53070.946566666724</v>
      </c>
      <c r="K44" s="63"/>
      <c r="L44" s="63">
        <v>13.361349999999996</v>
      </c>
      <c r="M44" s="63">
        <v>71.051933333333366</v>
      </c>
      <c r="N44" s="63">
        <v>11426.277733333325</v>
      </c>
      <c r="O44" s="63">
        <v>103.02670000000003</v>
      </c>
      <c r="P44" s="63">
        <v>514.91161666666665</v>
      </c>
      <c r="Q44" s="63">
        <v>13003.653766666663</v>
      </c>
      <c r="R44" s="63">
        <v>105815.71958333338</v>
      </c>
      <c r="S44" s="63">
        <v>13642.339833333341</v>
      </c>
      <c r="T44" s="63">
        <v>215.3709666666667</v>
      </c>
      <c r="U44" s="66">
        <v>306.96246666666673</v>
      </c>
      <c r="V44" s="68">
        <f t="shared" si="1"/>
        <v>440589.27583333355</v>
      </c>
      <c r="W44" s="70"/>
    </row>
    <row r="45" spans="2:23" x14ac:dyDescent="0.25">
      <c r="B45" s="17">
        <v>2016</v>
      </c>
      <c r="C45" s="75" t="s">
        <v>6</v>
      </c>
      <c r="D45" s="58">
        <v>183.26888333333332</v>
      </c>
      <c r="E45" s="59">
        <v>832.65671666666708</v>
      </c>
      <c r="F45" s="59">
        <v>12926.078766666638</v>
      </c>
      <c r="G45" s="59">
        <v>18146.703566666656</v>
      </c>
      <c r="H45" s="59">
        <v>192644.72035000118</v>
      </c>
      <c r="I45" s="59">
        <v>276.12340000000012</v>
      </c>
      <c r="J45" s="59">
        <v>52256.306583333368</v>
      </c>
      <c r="K45" s="59">
        <v>116.01108333333333</v>
      </c>
      <c r="L45" s="59">
        <v>15.643383333333333</v>
      </c>
      <c r="M45" s="59">
        <v>64.997150000000005</v>
      </c>
      <c r="N45" s="59">
        <v>10529.936516666659</v>
      </c>
      <c r="O45" s="59">
        <v>83.921733333333336</v>
      </c>
      <c r="P45" s="59">
        <v>459.65519999999975</v>
      </c>
      <c r="Q45" s="59">
        <v>14267.964466666652</v>
      </c>
      <c r="R45" s="59">
        <v>121016.78628333342</v>
      </c>
      <c r="S45" s="59">
        <v>12607.020133333348</v>
      </c>
      <c r="T45" s="59">
        <v>218.53619999999998</v>
      </c>
      <c r="U45" s="64">
        <v>316.97378333333324</v>
      </c>
      <c r="V45" s="69">
        <f t="shared" si="1"/>
        <v>436963.30420000124</v>
      </c>
      <c r="W45" s="70"/>
    </row>
    <row r="46" spans="2:23" x14ac:dyDescent="0.25">
      <c r="B46" s="21"/>
      <c r="C46" s="76" t="s">
        <v>17</v>
      </c>
      <c r="D46" s="60">
        <v>148.32843333333335</v>
      </c>
      <c r="E46" s="61">
        <v>746.65871666666567</v>
      </c>
      <c r="F46" s="61">
        <v>11507.999700000011</v>
      </c>
      <c r="G46" s="61">
        <v>15887.816783333341</v>
      </c>
      <c r="H46" s="61">
        <v>170646.56353333296</v>
      </c>
      <c r="I46" s="61">
        <v>214.57753333333332</v>
      </c>
      <c r="J46" s="61">
        <v>48459.157866666748</v>
      </c>
      <c r="K46" s="61">
        <v>277.86331666666666</v>
      </c>
      <c r="L46" s="61">
        <v>16.777766666666661</v>
      </c>
      <c r="M46" s="61">
        <v>56.105800000000045</v>
      </c>
      <c r="N46" s="61">
        <v>9131.86106666667</v>
      </c>
      <c r="O46" s="61">
        <v>79.455200000000033</v>
      </c>
      <c r="P46" s="61">
        <v>416.03676666666661</v>
      </c>
      <c r="Q46" s="61">
        <v>13684.714166666672</v>
      </c>
      <c r="R46" s="61">
        <v>97844.285400000226</v>
      </c>
      <c r="S46" s="61">
        <v>10877.30113333334</v>
      </c>
      <c r="T46" s="61">
        <v>205.98686666666671</v>
      </c>
      <c r="U46" s="65">
        <v>358.1705</v>
      </c>
      <c r="V46" s="67">
        <f t="shared" si="1"/>
        <v>380559.66054999991</v>
      </c>
      <c r="W46" s="70"/>
    </row>
    <row r="47" spans="2:23" x14ac:dyDescent="0.25">
      <c r="B47" s="21"/>
      <c r="C47" s="76" t="s">
        <v>7</v>
      </c>
      <c r="D47" s="60">
        <v>159.38939999999999</v>
      </c>
      <c r="E47" s="61">
        <v>843.16173333333313</v>
      </c>
      <c r="F47" s="61">
        <v>14127.719250000004</v>
      </c>
      <c r="G47" s="61">
        <v>19180.249416666662</v>
      </c>
      <c r="H47" s="61">
        <v>197042.86629999932</v>
      </c>
      <c r="I47" s="61">
        <v>282.06963333333323</v>
      </c>
      <c r="J47" s="61">
        <v>56985.025233333297</v>
      </c>
      <c r="K47" s="61">
        <v>384.01861666666673</v>
      </c>
      <c r="L47" s="61">
        <v>10.028416666666663</v>
      </c>
      <c r="M47" s="61">
        <v>67.803283333333326</v>
      </c>
      <c r="N47" s="61">
        <v>11807.230416666667</v>
      </c>
      <c r="O47" s="61">
        <v>134.03364999999994</v>
      </c>
      <c r="P47" s="61">
        <v>518.35123333333354</v>
      </c>
      <c r="Q47" s="61">
        <v>16808.567233333353</v>
      </c>
      <c r="R47" s="61">
        <v>101102.51166666672</v>
      </c>
      <c r="S47" s="61">
        <v>13463.39549999999</v>
      </c>
      <c r="T47" s="61">
        <v>251.90431666666666</v>
      </c>
      <c r="U47" s="65">
        <v>440.17236666666673</v>
      </c>
      <c r="V47" s="67">
        <f t="shared" si="1"/>
        <v>433608.49766666599</v>
      </c>
      <c r="W47" s="70"/>
    </row>
    <row r="48" spans="2:23" x14ac:dyDescent="0.25">
      <c r="B48" s="21"/>
      <c r="C48" s="76" t="s">
        <v>8</v>
      </c>
      <c r="D48" s="60">
        <v>268.58743333333337</v>
      </c>
      <c r="E48" s="61">
        <v>997.98459999999955</v>
      </c>
      <c r="F48" s="61">
        <v>13320.14070000002</v>
      </c>
      <c r="G48" s="61">
        <v>18541.122183333366</v>
      </c>
      <c r="H48" s="61">
        <v>188369.47206666673</v>
      </c>
      <c r="I48" s="61">
        <v>251.45613333333338</v>
      </c>
      <c r="J48" s="61">
        <v>52199.09578333333</v>
      </c>
      <c r="K48" s="61">
        <v>326.05175000000003</v>
      </c>
      <c r="L48" s="61">
        <v>13.808649999999998</v>
      </c>
      <c r="M48" s="61">
        <v>62.116950000000003</v>
      </c>
      <c r="N48" s="61">
        <v>11186.331199999999</v>
      </c>
      <c r="O48" s="61">
        <v>116.1291333333333</v>
      </c>
      <c r="P48" s="61">
        <v>488.35726666666648</v>
      </c>
      <c r="Q48" s="61">
        <v>15613.645483333328</v>
      </c>
      <c r="R48" s="61">
        <v>98475.985449999876</v>
      </c>
      <c r="S48" s="61">
        <v>12483.552966666663</v>
      </c>
      <c r="T48" s="61">
        <v>227.40598333333338</v>
      </c>
      <c r="U48" s="65">
        <v>400.83898333333337</v>
      </c>
      <c r="V48" s="67">
        <f t="shared" ref="V48:V52" si="2">SUM(D48:U48)</f>
        <v>413342.08271666663</v>
      </c>
      <c r="W48" s="70"/>
    </row>
    <row r="49" spans="2:23" x14ac:dyDescent="0.25">
      <c r="B49" s="21"/>
      <c r="C49" s="76" t="s">
        <v>9</v>
      </c>
      <c r="D49" s="60">
        <v>162.04208333333332</v>
      </c>
      <c r="E49" s="61">
        <v>1054.6866333333348</v>
      </c>
      <c r="F49" s="61">
        <v>13437.982716666678</v>
      </c>
      <c r="G49" s="61">
        <v>18076.767483333322</v>
      </c>
      <c r="H49" s="61">
        <v>183420.22769999955</v>
      </c>
      <c r="I49" s="61">
        <v>248.1066500000002</v>
      </c>
      <c r="J49" s="61">
        <v>53289.806000000026</v>
      </c>
      <c r="K49" s="61">
        <v>351.13041666666663</v>
      </c>
      <c r="L49" s="61">
        <v>11.275716666666662</v>
      </c>
      <c r="M49" s="61">
        <v>57.226149999999983</v>
      </c>
      <c r="N49" s="61">
        <v>11100.965566666673</v>
      </c>
      <c r="O49" s="61">
        <v>114.42823333333335</v>
      </c>
      <c r="P49" s="61">
        <v>494.37346666666684</v>
      </c>
      <c r="Q49" s="61">
        <v>15923.832616666661</v>
      </c>
      <c r="R49" s="61">
        <v>96791.304816666729</v>
      </c>
      <c r="S49" s="61">
        <v>12709.6034</v>
      </c>
      <c r="T49" s="61">
        <v>198.70950000000002</v>
      </c>
      <c r="U49" s="65">
        <v>384.75441666666666</v>
      </c>
      <c r="V49" s="67">
        <f t="shared" si="2"/>
        <v>407827.22356666636</v>
      </c>
      <c r="W49" s="70"/>
    </row>
    <row r="50" spans="2:23" x14ac:dyDescent="0.25">
      <c r="B50" s="21"/>
      <c r="C50" s="76" t="s">
        <v>10</v>
      </c>
      <c r="D50" s="60">
        <v>142.00519999999997</v>
      </c>
      <c r="E50" s="61">
        <v>956.78114999999877</v>
      </c>
      <c r="F50" s="61">
        <v>12724.008333333306</v>
      </c>
      <c r="G50" s="61">
        <v>16619.961716666643</v>
      </c>
      <c r="H50" s="61">
        <v>169876.69711666659</v>
      </c>
      <c r="I50" s="61">
        <v>221.22045</v>
      </c>
      <c r="J50" s="61">
        <v>51349.725333333277</v>
      </c>
      <c r="K50" s="61">
        <v>346.75236666666677</v>
      </c>
      <c r="L50" s="61">
        <v>9.6989666666666601</v>
      </c>
      <c r="M50" s="61">
        <v>50.8735</v>
      </c>
      <c r="N50" s="61">
        <v>10274.565399999992</v>
      </c>
      <c r="O50" s="61">
        <v>109.55748333333334</v>
      </c>
      <c r="P50" s="61">
        <v>467.46391666666676</v>
      </c>
      <c r="Q50" s="61">
        <v>15253.311166666663</v>
      </c>
      <c r="R50" s="61">
        <v>90586.688999999824</v>
      </c>
      <c r="S50" s="61">
        <v>12014.559083333339</v>
      </c>
      <c r="T50" s="61">
        <v>189.50720000000004</v>
      </c>
      <c r="U50" s="65">
        <v>341.50693333333328</v>
      </c>
      <c r="V50" s="67">
        <f t="shared" si="2"/>
        <v>381534.8843166664</v>
      </c>
      <c r="W50" s="70"/>
    </row>
    <row r="51" spans="2:23" x14ac:dyDescent="0.25">
      <c r="B51" s="21"/>
      <c r="C51" s="76" t="s">
        <v>11</v>
      </c>
      <c r="D51" s="60">
        <v>126.04926666666667</v>
      </c>
      <c r="E51" s="61">
        <v>935.30066666666721</v>
      </c>
      <c r="F51" s="61">
        <v>12405.779249999978</v>
      </c>
      <c r="G51" s="61">
        <v>16624.242883333343</v>
      </c>
      <c r="H51" s="61">
        <v>160761.36023333378</v>
      </c>
      <c r="I51" s="61">
        <v>199.63824999999997</v>
      </c>
      <c r="J51" s="61">
        <v>50629.492383333396</v>
      </c>
      <c r="K51" s="61">
        <v>365.62640000000005</v>
      </c>
      <c r="L51" s="61">
        <v>8.7339666666666673</v>
      </c>
      <c r="M51" s="61">
        <v>51.984116666666679</v>
      </c>
      <c r="N51" s="61">
        <v>9879.268233333336</v>
      </c>
      <c r="O51" s="61">
        <v>117.52071666666669</v>
      </c>
      <c r="P51" s="61">
        <v>429.6324666666668</v>
      </c>
      <c r="Q51" s="61">
        <v>13523.366883333347</v>
      </c>
      <c r="R51" s="61">
        <v>92149.523299999943</v>
      </c>
      <c r="S51" s="61">
        <v>11689.023633333338</v>
      </c>
      <c r="T51" s="61">
        <v>177.98373333333333</v>
      </c>
      <c r="U51" s="65">
        <v>354.77285000000001</v>
      </c>
      <c r="V51" s="67">
        <f t="shared" si="2"/>
        <v>370429.29923333379</v>
      </c>
      <c r="W51" s="70"/>
    </row>
    <row r="52" spans="2:23" x14ac:dyDescent="0.25">
      <c r="B52" s="21"/>
      <c r="C52" s="76" t="s">
        <v>12</v>
      </c>
      <c r="D52" s="60">
        <v>138.08239999999995</v>
      </c>
      <c r="E52" s="61">
        <v>1103.1575333333349</v>
      </c>
      <c r="F52" s="61">
        <v>13030.32535000001</v>
      </c>
      <c r="G52" s="61">
        <v>16737.82673333335</v>
      </c>
      <c r="H52" s="61">
        <v>165715.6725833331</v>
      </c>
      <c r="I52" s="61">
        <v>210.15135000000006</v>
      </c>
      <c r="J52" s="61">
        <v>52451.505350000029</v>
      </c>
      <c r="K52" s="61">
        <v>355.55410000000001</v>
      </c>
      <c r="L52" s="61">
        <v>10.100966666666668</v>
      </c>
      <c r="M52" s="61">
        <v>53.432400000000023</v>
      </c>
      <c r="N52" s="61">
        <v>10334.361183333331</v>
      </c>
      <c r="O52" s="61">
        <v>114.13985000000001</v>
      </c>
      <c r="P52" s="61">
        <v>475.14571666666649</v>
      </c>
      <c r="Q52" s="61">
        <v>14365.583333333338</v>
      </c>
      <c r="R52" s="61">
        <v>91366.96494999998</v>
      </c>
      <c r="S52" s="61">
        <v>11200.535200000006</v>
      </c>
      <c r="T52" s="61">
        <v>176.5795</v>
      </c>
      <c r="U52" s="65">
        <v>412.60138333333339</v>
      </c>
      <c r="V52" s="67">
        <f t="shared" si="2"/>
        <v>378251.71988333313</v>
      </c>
      <c r="W52" s="70"/>
    </row>
    <row r="53" spans="2:23" x14ac:dyDescent="0.25">
      <c r="B53" s="21"/>
      <c r="C53" s="76" t="s">
        <v>13</v>
      </c>
      <c r="D53" s="60">
        <v>135.64773333333332</v>
      </c>
      <c r="E53" s="61">
        <v>913.78193333333377</v>
      </c>
      <c r="F53" s="61">
        <v>11800.927799999996</v>
      </c>
      <c r="G53" s="61">
        <v>13236.51906666666</v>
      </c>
      <c r="H53" s="61">
        <v>158351.95761666662</v>
      </c>
      <c r="I53" s="61">
        <v>187.54085000000001</v>
      </c>
      <c r="J53" s="61">
        <v>48446.309366666683</v>
      </c>
      <c r="K53" s="61">
        <v>377.66721666666666</v>
      </c>
      <c r="L53" s="61">
        <v>9.2794499999999953</v>
      </c>
      <c r="M53" s="61">
        <v>47.465250000000005</v>
      </c>
      <c r="N53" s="61">
        <v>9211.9176000000025</v>
      </c>
      <c r="O53" s="61">
        <v>104.41538333333332</v>
      </c>
      <c r="P53" s="61">
        <v>448.31870000000009</v>
      </c>
      <c r="Q53" s="61">
        <v>12996.299033333329</v>
      </c>
      <c r="R53" s="61">
        <v>90013.579066666556</v>
      </c>
      <c r="S53" s="61">
        <v>11008.044733333343</v>
      </c>
      <c r="T53" s="61">
        <v>172.27696666666665</v>
      </c>
      <c r="U53" s="65">
        <v>323.93786666666665</v>
      </c>
      <c r="V53" s="67">
        <f t="shared" ref="V53:V59" si="3">SUM(D53:U53)</f>
        <v>357785.88563333318</v>
      </c>
      <c r="W53" s="70"/>
    </row>
    <row r="54" spans="2:23" x14ac:dyDescent="0.25">
      <c r="B54" s="21"/>
      <c r="C54" s="76" t="s">
        <v>14</v>
      </c>
      <c r="D54" s="60">
        <v>138.34175000000002</v>
      </c>
      <c r="E54" s="61">
        <v>865.72043333333352</v>
      </c>
      <c r="F54" s="61">
        <v>11409.368833333348</v>
      </c>
      <c r="G54" s="61">
        <v>13283.655716666668</v>
      </c>
      <c r="H54" s="61">
        <v>152705.04251666597</v>
      </c>
      <c r="I54" s="61">
        <v>166.15656666666669</v>
      </c>
      <c r="J54" s="61">
        <v>48026.590116666528</v>
      </c>
      <c r="K54" s="61">
        <v>338.56031666666678</v>
      </c>
      <c r="L54" s="61">
        <v>10.053483333333325</v>
      </c>
      <c r="M54" s="61">
        <v>46.431850000000004</v>
      </c>
      <c r="N54" s="61">
        <v>9179.1614333333364</v>
      </c>
      <c r="O54" s="61">
        <v>142.41188333333335</v>
      </c>
      <c r="P54" s="61">
        <v>411.88584999999995</v>
      </c>
      <c r="Q54" s="61">
        <v>13118.638550000014</v>
      </c>
      <c r="R54" s="61">
        <v>86125.821166666705</v>
      </c>
      <c r="S54" s="61">
        <v>10424.357083333343</v>
      </c>
      <c r="T54" s="61">
        <v>155.84343333333334</v>
      </c>
      <c r="U54" s="65">
        <v>301.25715000000002</v>
      </c>
      <c r="V54" s="67">
        <f t="shared" si="3"/>
        <v>346849.29813333257</v>
      </c>
      <c r="W54" s="70"/>
    </row>
    <row r="55" spans="2:23" x14ac:dyDescent="0.25">
      <c r="B55" s="21"/>
      <c r="C55" s="76" t="s">
        <v>15</v>
      </c>
      <c r="D55" s="60">
        <v>126.39188333333334</v>
      </c>
      <c r="E55" s="61">
        <v>903.9994000000014</v>
      </c>
      <c r="F55" s="61">
        <v>11551.556066666701</v>
      </c>
      <c r="G55" s="61">
        <v>12815.495500000003</v>
      </c>
      <c r="H55" s="61">
        <v>155033.23621666676</v>
      </c>
      <c r="I55" s="61">
        <v>149.72878333333324</v>
      </c>
      <c r="J55" s="61">
        <v>49860.514849999912</v>
      </c>
      <c r="K55" s="61">
        <v>87.617383333333336</v>
      </c>
      <c r="L55" s="61">
        <v>12.205316666666667</v>
      </c>
      <c r="M55" s="61">
        <v>47.456133333333348</v>
      </c>
      <c r="N55" s="61">
        <v>9266.0351499999997</v>
      </c>
      <c r="O55" s="61">
        <v>190.18648333333331</v>
      </c>
      <c r="P55" s="61">
        <v>426.9089166666667</v>
      </c>
      <c r="Q55" s="61">
        <v>15047.620750000006</v>
      </c>
      <c r="R55" s="61">
        <v>83536.50071666656</v>
      </c>
      <c r="S55" s="61">
        <v>11083.177433333323</v>
      </c>
      <c r="T55" s="61">
        <v>172.66788333333332</v>
      </c>
      <c r="U55" s="65">
        <v>350.83116666666672</v>
      </c>
      <c r="V55" s="67">
        <f t="shared" si="3"/>
        <v>350662.1300333332</v>
      </c>
      <c r="W55" s="70"/>
    </row>
    <row r="56" spans="2:23" ht="15.75" thickBot="1" x14ac:dyDescent="0.3">
      <c r="B56" s="57"/>
      <c r="C56" s="77" t="s">
        <v>16</v>
      </c>
      <c r="D56" s="62">
        <v>134.25665000000001</v>
      </c>
      <c r="E56" s="63">
        <v>836.38849999999888</v>
      </c>
      <c r="F56" s="63">
        <v>11263.714316666696</v>
      </c>
      <c r="G56" s="63">
        <v>12367.468666666668</v>
      </c>
      <c r="H56" s="63">
        <v>155800.27754999991</v>
      </c>
      <c r="I56" s="63">
        <v>154.26791666666668</v>
      </c>
      <c r="J56" s="63">
        <v>47313.483599999949</v>
      </c>
      <c r="K56" s="63">
        <v>71.181583333333307</v>
      </c>
      <c r="L56" s="63">
        <v>10.830833333333333</v>
      </c>
      <c r="M56" s="63">
        <v>42.741383333333332</v>
      </c>
      <c r="N56" s="63">
        <v>8825.3963500000009</v>
      </c>
      <c r="O56" s="63">
        <v>190.46548333333331</v>
      </c>
      <c r="P56" s="63">
        <v>429.86068333333333</v>
      </c>
      <c r="Q56" s="63">
        <v>14229.089049999997</v>
      </c>
      <c r="R56" s="63">
        <v>79345.944849999942</v>
      </c>
      <c r="S56" s="63">
        <v>10329.676783333345</v>
      </c>
      <c r="T56" s="63">
        <v>156.53200000000001</v>
      </c>
      <c r="U56" s="66">
        <v>309.8002166666667</v>
      </c>
      <c r="V56" s="68">
        <f t="shared" si="3"/>
        <v>341811.37641666649</v>
      </c>
      <c r="W56" s="70"/>
    </row>
    <row r="57" spans="2:23" x14ac:dyDescent="0.25">
      <c r="B57" s="17">
        <v>2017</v>
      </c>
      <c r="C57" s="75" t="s">
        <v>6</v>
      </c>
      <c r="D57" s="58">
        <v>225.39871666666664</v>
      </c>
      <c r="E57" s="59">
        <v>779.18038333333288</v>
      </c>
      <c r="F57" s="59">
        <v>10570.063700000015</v>
      </c>
      <c r="G57" s="59">
        <v>12149.153833333314</v>
      </c>
      <c r="H57" s="59">
        <v>149531.87951666609</v>
      </c>
      <c r="I57" s="59">
        <v>118.3571499999999</v>
      </c>
      <c r="J57" s="59">
        <v>46078.848300000034</v>
      </c>
      <c r="K57" s="59">
        <v>87.050549999999987</v>
      </c>
      <c r="L57" s="59">
        <v>11.986666666666659</v>
      </c>
      <c r="M57" s="59">
        <v>39.890699999999988</v>
      </c>
      <c r="N57" s="59">
        <v>8386.2515000000021</v>
      </c>
      <c r="O57" s="59">
        <v>184.59773333333334</v>
      </c>
      <c r="P57" s="59">
        <v>400.87599999999992</v>
      </c>
      <c r="Q57" s="59">
        <v>12741.115033333337</v>
      </c>
      <c r="R57" s="59">
        <v>88000.020749999981</v>
      </c>
      <c r="S57" s="59">
        <v>10418.266283333334</v>
      </c>
      <c r="T57" s="59">
        <v>153.70869999999996</v>
      </c>
      <c r="U57" s="64">
        <v>279.64343333333335</v>
      </c>
      <c r="V57" s="69">
        <f t="shared" si="3"/>
        <v>340156.28894999943</v>
      </c>
      <c r="W57" s="70"/>
    </row>
    <row r="58" spans="2:23" x14ac:dyDescent="0.25">
      <c r="B58" s="21"/>
      <c r="C58" s="76" t="s">
        <v>17</v>
      </c>
      <c r="D58" s="60">
        <v>210.58690000000004</v>
      </c>
      <c r="E58" s="61">
        <v>637.20490000000029</v>
      </c>
      <c r="F58" s="61">
        <v>8706.3027833333526</v>
      </c>
      <c r="G58" s="61">
        <v>10675.976550000014</v>
      </c>
      <c r="H58" s="61">
        <v>123668.21696666644</v>
      </c>
      <c r="I58" s="61">
        <v>88.906716666666696</v>
      </c>
      <c r="J58" s="61">
        <v>38506.490966666686</v>
      </c>
      <c r="K58" s="61">
        <v>35.69431666666668</v>
      </c>
      <c r="L58" s="61">
        <v>20.854499999999984</v>
      </c>
      <c r="M58" s="61">
        <v>31.895449999999997</v>
      </c>
      <c r="N58" s="61">
        <v>6391.5042666666632</v>
      </c>
      <c r="O58" s="61">
        <v>166.28449999999998</v>
      </c>
      <c r="P58" s="61">
        <v>331.47126666666696</v>
      </c>
      <c r="Q58" s="61">
        <v>10977.548300000013</v>
      </c>
      <c r="R58" s="61">
        <v>76601.375166666796</v>
      </c>
      <c r="S58" s="61">
        <v>8468.6378499999882</v>
      </c>
      <c r="T58" s="61">
        <v>124.56578333333333</v>
      </c>
      <c r="U58" s="65">
        <v>242.23275000000001</v>
      </c>
      <c r="V58" s="67">
        <f t="shared" si="3"/>
        <v>285885.74993333331</v>
      </c>
      <c r="W58" s="70"/>
    </row>
    <row r="59" spans="2:23" x14ac:dyDescent="0.25">
      <c r="B59" s="21"/>
      <c r="C59" s="76" t="s">
        <v>7</v>
      </c>
      <c r="D59" s="60">
        <v>306.69536666666659</v>
      </c>
      <c r="E59" s="61">
        <v>801.13619999999798</v>
      </c>
      <c r="F59" s="61">
        <v>11256.969850000016</v>
      </c>
      <c r="G59" s="61">
        <v>13396.814399999999</v>
      </c>
      <c r="H59" s="61">
        <v>156045.59388333341</v>
      </c>
      <c r="I59" s="61">
        <v>123.86416666666662</v>
      </c>
      <c r="J59" s="61">
        <v>49780.112249999911</v>
      </c>
      <c r="K59" s="61">
        <v>32.448966666666664</v>
      </c>
      <c r="L59" s="61">
        <v>11.618483333333334</v>
      </c>
      <c r="M59" s="61">
        <v>42.788066666666666</v>
      </c>
      <c r="N59" s="61">
        <v>9283.2304166666672</v>
      </c>
      <c r="O59" s="61">
        <v>216.89883333333333</v>
      </c>
      <c r="P59" s="61">
        <v>436.21034999999995</v>
      </c>
      <c r="Q59" s="61">
        <v>14335.626283333333</v>
      </c>
      <c r="R59" s="61">
        <v>82419.207416666788</v>
      </c>
      <c r="S59" s="61">
        <v>11569.597983333344</v>
      </c>
      <c r="T59" s="61">
        <v>160.41411666666667</v>
      </c>
      <c r="U59" s="65">
        <v>391.29801666666668</v>
      </c>
      <c r="V59" s="67">
        <f t="shared" si="3"/>
        <v>350610.52505000011</v>
      </c>
      <c r="W59" s="70"/>
    </row>
    <row r="60" spans="2:23" x14ac:dyDescent="0.25">
      <c r="B60" s="16"/>
      <c r="C60" s="76" t="s">
        <v>8</v>
      </c>
      <c r="D60" s="60">
        <v>157.4469666666667</v>
      </c>
      <c r="E60" s="61">
        <v>662.85915000000011</v>
      </c>
      <c r="F60" s="61">
        <v>9658.8976833333472</v>
      </c>
      <c r="G60" s="61">
        <v>13116.259083333336</v>
      </c>
      <c r="H60" s="61">
        <v>155348.59654999964</v>
      </c>
      <c r="I60" s="61">
        <v>99.541316666666702</v>
      </c>
      <c r="J60" s="61">
        <v>42494.758016666754</v>
      </c>
      <c r="K60" s="61">
        <v>24.55393333333333</v>
      </c>
      <c r="L60" s="61">
        <v>6.5334833333333338</v>
      </c>
      <c r="M60" s="61">
        <v>34.294283333333325</v>
      </c>
      <c r="N60" s="61">
        <v>7863.6588166666652</v>
      </c>
      <c r="O60" s="61">
        <v>173.89608333333337</v>
      </c>
      <c r="P60" s="61">
        <v>365.10260000000022</v>
      </c>
      <c r="Q60" s="61">
        <v>11248.48601666668</v>
      </c>
      <c r="R60" s="61">
        <v>68283.657766666729</v>
      </c>
      <c r="S60" s="61">
        <v>9340.1193999999959</v>
      </c>
      <c r="T60" s="61">
        <v>130.45195000000001</v>
      </c>
      <c r="U60" s="65">
        <v>211.58541666666665</v>
      </c>
      <c r="V60" s="67">
        <f t="shared" ref="V60:V71" si="4">SUM(D60:U60)</f>
        <v>319220.69851666648</v>
      </c>
      <c r="W60" s="70"/>
    </row>
    <row r="61" spans="2:23" x14ac:dyDescent="0.25">
      <c r="B61" s="21"/>
      <c r="C61" s="76" t="s">
        <v>9</v>
      </c>
      <c r="D61" s="60">
        <v>562.84746666666672</v>
      </c>
      <c r="E61" s="61">
        <v>724.35966666666684</v>
      </c>
      <c r="F61" s="61">
        <v>10644.603316666666</v>
      </c>
      <c r="G61" s="61">
        <v>14879.384933333335</v>
      </c>
      <c r="H61" s="61">
        <v>145980.76720000029</v>
      </c>
      <c r="I61" s="61">
        <v>98.666233333333381</v>
      </c>
      <c r="J61" s="61">
        <v>48048.520450000055</v>
      </c>
      <c r="K61" s="61">
        <v>33.209883333333337</v>
      </c>
      <c r="L61" s="61">
        <v>8.0997833333333311</v>
      </c>
      <c r="M61" s="61">
        <v>32.055266666666668</v>
      </c>
      <c r="N61" s="61">
        <v>8783.4978166666679</v>
      </c>
      <c r="O61" s="61">
        <v>203.22705000000008</v>
      </c>
      <c r="P61" s="61">
        <v>424.45301666666666</v>
      </c>
      <c r="Q61" s="61">
        <v>13127.48429999998</v>
      </c>
      <c r="R61" s="61">
        <v>65258.97331666675</v>
      </c>
      <c r="S61" s="61">
        <v>11001.066166666675</v>
      </c>
      <c r="T61" s="61">
        <v>148.33678333333333</v>
      </c>
      <c r="U61" s="65">
        <v>335.3376833333333</v>
      </c>
      <c r="V61" s="67">
        <f t="shared" si="4"/>
        <v>320294.89033333375</v>
      </c>
      <c r="W61" s="70"/>
    </row>
    <row r="62" spans="2:23" x14ac:dyDescent="0.25">
      <c r="B62" s="21"/>
      <c r="C62" s="76" t="s">
        <v>10</v>
      </c>
      <c r="D62" s="60">
        <v>253.4310333333334</v>
      </c>
      <c r="E62" s="61">
        <v>684.71408333333409</v>
      </c>
      <c r="F62" s="61">
        <v>9831.9913166666756</v>
      </c>
      <c r="G62" s="61">
        <v>14027.288016666664</v>
      </c>
      <c r="H62" s="61">
        <v>134243.97008333314</v>
      </c>
      <c r="I62" s="61">
        <v>90.195166666666665</v>
      </c>
      <c r="J62" s="61">
        <v>45225.331833333359</v>
      </c>
      <c r="K62" s="61">
        <v>30.14831666666667</v>
      </c>
      <c r="L62" s="61">
        <v>9.7274999999999991</v>
      </c>
      <c r="M62" s="61">
        <v>25.699200000000008</v>
      </c>
      <c r="N62" s="61">
        <v>8075.4967333333379</v>
      </c>
      <c r="O62" s="61">
        <v>172.66746666666663</v>
      </c>
      <c r="P62" s="61">
        <v>380.77634999999992</v>
      </c>
      <c r="Q62" s="61">
        <v>12081.917983333318</v>
      </c>
      <c r="R62" s="61">
        <v>58582.450533333344</v>
      </c>
      <c r="S62" s="61">
        <v>10020.812383333336</v>
      </c>
      <c r="T62" s="61">
        <v>138.00986666666668</v>
      </c>
      <c r="U62" s="65">
        <v>311.94503333333336</v>
      </c>
      <c r="V62" s="67">
        <f t="shared" si="4"/>
        <v>294186.57289999985</v>
      </c>
      <c r="W62" s="70"/>
    </row>
    <row r="63" spans="2:23" x14ac:dyDescent="0.25">
      <c r="B63" s="16"/>
      <c r="C63" s="76" t="s">
        <v>11</v>
      </c>
      <c r="D63" s="60">
        <v>273.92751666666669</v>
      </c>
      <c r="E63" s="61">
        <v>657.06903333333253</v>
      </c>
      <c r="F63" s="61">
        <v>9401.7716166666687</v>
      </c>
      <c r="G63" s="61">
        <v>14232.774183333331</v>
      </c>
      <c r="H63" s="61">
        <v>130290.44360000007</v>
      </c>
      <c r="I63" s="61">
        <v>74.95930000000007</v>
      </c>
      <c r="J63" s="61">
        <v>44274.698949999918</v>
      </c>
      <c r="K63" s="61">
        <v>26.49175</v>
      </c>
      <c r="L63" s="61">
        <v>4.9498000000000006</v>
      </c>
      <c r="M63" s="61">
        <v>26.919399999999989</v>
      </c>
      <c r="N63" s="61">
        <v>8125.4397833333369</v>
      </c>
      <c r="O63" s="61">
        <v>163.77053333333333</v>
      </c>
      <c r="P63" s="61">
        <v>363.63196666666636</v>
      </c>
      <c r="Q63" s="61">
        <v>11625.97561666665</v>
      </c>
      <c r="R63" s="61">
        <v>65387.634733333318</v>
      </c>
      <c r="S63" s="61">
        <v>9765.512700000012</v>
      </c>
      <c r="T63" s="61">
        <v>133.78211666666664</v>
      </c>
      <c r="U63" s="65">
        <v>306.42113333333333</v>
      </c>
      <c r="V63" s="67">
        <f t="shared" si="4"/>
        <v>295136.17373333336</v>
      </c>
      <c r="W63" s="70"/>
    </row>
    <row r="64" spans="2:23" x14ac:dyDescent="0.25">
      <c r="B64" s="21"/>
      <c r="C64" s="76" t="s">
        <v>12</v>
      </c>
      <c r="D64" s="60">
        <v>506.37153333333345</v>
      </c>
      <c r="E64" s="61">
        <v>682.08303333333197</v>
      </c>
      <c r="F64" s="61">
        <v>9890.1687000000165</v>
      </c>
      <c r="G64" s="61">
        <v>14241.676966666673</v>
      </c>
      <c r="H64" s="61">
        <v>131583.93675000008</v>
      </c>
      <c r="I64" s="61">
        <v>73.265933333333265</v>
      </c>
      <c r="J64" s="61">
        <v>45234.795950000036</v>
      </c>
      <c r="K64" s="61">
        <v>27.026750000000003</v>
      </c>
      <c r="L64" s="61">
        <v>5.3784500000000008</v>
      </c>
      <c r="M64" s="61">
        <v>23.663933333333333</v>
      </c>
      <c r="N64" s="61">
        <v>8043.6221999999989</v>
      </c>
      <c r="O64" s="61">
        <v>175.7194833333333</v>
      </c>
      <c r="P64" s="61">
        <v>393.74336666666642</v>
      </c>
      <c r="Q64" s="61">
        <v>12122.652349999998</v>
      </c>
      <c r="R64" s="61">
        <v>72443.083066666732</v>
      </c>
      <c r="S64" s="61">
        <v>10194.426299999986</v>
      </c>
      <c r="T64" s="61">
        <v>114.28336666666667</v>
      </c>
      <c r="U64" s="65">
        <v>309.96378333333337</v>
      </c>
      <c r="V64" s="67">
        <f t="shared" si="4"/>
        <v>306065.86191666679</v>
      </c>
      <c r="W64" s="70"/>
    </row>
    <row r="65" spans="2:23" x14ac:dyDescent="0.25">
      <c r="B65" s="21"/>
      <c r="C65" s="76" t="s">
        <v>13</v>
      </c>
      <c r="D65" s="60">
        <v>555.16546666666648</v>
      </c>
      <c r="E65" s="61">
        <v>573.63176666666709</v>
      </c>
      <c r="F65" s="61">
        <v>8432.1906166666522</v>
      </c>
      <c r="G65" s="61">
        <v>12567.637549999998</v>
      </c>
      <c r="H65" s="61">
        <v>115054.81421666668</v>
      </c>
      <c r="I65" s="61">
        <v>65.925533333333306</v>
      </c>
      <c r="J65" s="61">
        <v>39043.477616666678</v>
      </c>
      <c r="K65" s="61">
        <v>25.144433333333335</v>
      </c>
      <c r="L65" s="61">
        <v>5.1627166666666664</v>
      </c>
      <c r="M65" s="61">
        <v>18.897366666666656</v>
      </c>
      <c r="N65" s="61">
        <v>6797.5152333333299</v>
      </c>
      <c r="O65" s="61">
        <v>132.46198333333339</v>
      </c>
      <c r="P65" s="61">
        <v>338.2649000000003</v>
      </c>
      <c r="Q65" s="61">
        <v>10045.008516666674</v>
      </c>
      <c r="R65" s="61">
        <v>63024.701866666597</v>
      </c>
      <c r="S65" s="61">
        <v>8488.7426166666628</v>
      </c>
      <c r="T65" s="61">
        <v>108.29783333333333</v>
      </c>
      <c r="U65" s="65">
        <v>266.13648333333333</v>
      </c>
      <c r="V65" s="67">
        <f t="shared" si="4"/>
        <v>265543.17671666661</v>
      </c>
      <c r="W65" s="70"/>
    </row>
    <row r="66" spans="2:23" x14ac:dyDescent="0.25">
      <c r="B66" s="16"/>
      <c r="C66" s="76" t="s">
        <v>14</v>
      </c>
      <c r="D66" s="60">
        <v>531.12166666666656</v>
      </c>
      <c r="E66" s="61">
        <v>583.99378333333243</v>
      </c>
      <c r="F66" s="61">
        <v>8829.7457999999897</v>
      </c>
      <c r="G66" s="61">
        <v>14171.705583333311</v>
      </c>
      <c r="H66" s="61">
        <v>119419.72836666663</v>
      </c>
      <c r="I66" s="61">
        <v>55.186399999999992</v>
      </c>
      <c r="J66" s="61">
        <v>41866.784200000046</v>
      </c>
      <c r="K66" s="61">
        <v>28.85285</v>
      </c>
      <c r="L66" s="61">
        <v>5.1162333333333327</v>
      </c>
      <c r="M66" s="61">
        <v>19.606416666666679</v>
      </c>
      <c r="N66" s="61">
        <v>7614.6134333333302</v>
      </c>
      <c r="O66" s="61">
        <v>142.12948333333338</v>
      </c>
      <c r="P66" s="61">
        <v>360.48859999999991</v>
      </c>
      <c r="Q66" s="61">
        <v>9493.743516666671</v>
      </c>
      <c r="R66" s="61">
        <v>65583.611766666669</v>
      </c>
      <c r="S66" s="61">
        <v>9280.1813333333284</v>
      </c>
      <c r="T66" s="61">
        <v>116.13205000000002</v>
      </c>
      <c r="U66" s="65">
        <v>293.07914999999997</v>
      </c>
      <c r="V66" s="67">
        <f t="shared" si="4"/>
        <v>278395.82063333335</v>
      </c>
      <c r="W66" s="70"/>
    </row>
    <row r="67" spans="2:23" x14ac:dyDescent="0.25">
      <c r="B67" s="21"/>
      <c r="C67" s="76" t="s">
        <v>15</v>
      </c>
      <c r="D67" s="60">
        <v>557.4477833333334</v>
      </c>
      <c r="E67" s="61">
        <v>575.14721666666674</v>
      </c>
      <c r="F67" s="61">
        <v>8708.874866666667</v>
      </c>
      <c r="G67" s="61">
        <v>13990.065799999993</v>
      </c>
      <c r="H67" s="61">
        <v>121369.07491666661</v>
      </c>
      <c r="I67" s="61">
        <v>60.72753333333339</v>
      </c>
      <c r="J67" s="61">
        <v>42290.710866666588</v>
      </c>
      <c r="K67" s="61"/>
      <c r="L67" s="61">
        <v>5.8418500000000009</v>
      </c>
      <c r="M67" s="61">
        <v>19.318250000000006</v>
      </c>
      <c r="N67" s="61">
        <v>7570.6133333333337</v>
      </c>
      <c r="O67" s="61">
        <v>144.44571666666667</v>
      </c>
      <c r="P67" s="61">
        <v>355.94621666666666</v>
      </c>
      <c r="Q67" s="61">
        <v>9842.585149999999</v>
      </c>
      <c r="R67" s="61">
        <v>64607.261216666455</v>
      </c>
      <c r="S67" s="61">
        <v>9651.9603166666584</v>
      </c>
      <c r="T67" s="61">
        <v>117.85533333333333</v>
      </c>
      <c r="U67" s="65">
        <v>335.3356</v>
      </c>
      <c r="V67" s="67">
        <f t="shared" si="4"/>
        <v>280203.21196666622</v>
      </c>
      <c r="W67" s="70"/>
    </row>
    <row r="68" spans="2:23" ht="15.75" thickBot="1" x14ac:dyDescent="0.3">
      <c r="B68" s="57"/>
      <c r="C68" s="77" t="s">
        <v>16</v>
      </c>
      <c r="D68" s="62">
        <v>457.05069999999995</v>
      </c>
      <c r="E68" s="63">
        <v>530.28033333333303</v>
      </c>
      <c r="F68" s="63">
        <v>7868.2248833333233</v>
      </c>
      <c r="G68" s="63">
        <v>13484.036083333351</v>
      </c>
      <c r="H68" s="63">
        <v>113319.17686666684</v>
      </c>
      <c r="I68" s="63">
        <v>48.628799999999991</v>
      </c>
      <c r="J68" s="63">
        <v>38218.623500000052</v>
      </c>
      <c r="K68" s="63"/>
      <c r="L68" s="63">
        <v>5.5639666666666674</v>
      </c>
      <c r="M68" s="63">
        <v>17.896733333333341</v>
      </c>
      <c r="N68" s="63">
        <v>6395.4699000000001</v>
      </c>
      <c r="O68" s="63">
        <v>151.48813333333334</v>
      </c>
      <c r="P68" s="63">
        <v>324.08513333333315</v>
      </c>
      <c r="Q68" s="63">
        <v>8452.3998833333371</v>
      </c>
      <c r="R68" s="63">
        <v>62056.979799999805</v>
      </c>
      <c r="S68" s="63">
        <v>8514.8791833333344</v>
      </c>
      <c r="T68" s="63">
        <v>100.98826666666666</v>
      </c>
      <c r="U68" s="66">
        <v>243.9511333333333</v>
      </c>
      <c r="V68" s="68">
        <f t="shared" si="4"/>
        <v>260189.72330000001</v>
      </c>
      <c r="W68" s="70"/>
    </row>
    <row r="69" spans="2:23" x14ac:dyDescent="0.25">
      <c r="B69" s="17">
        <v>2018</v>
      </c>
      <c r="C69" s="75" t="s">
        <v>6</v>
      </c>
      <c r="D69" s="58">
        <v>359.23553333333331</v>
      </c>
      <c r="E69" s="59">
        <v>486.63204999999914</v>
      </c>
      <c r="F69" s="59">
        <v>7861.6197666666631</v>
      </c>
      <c r="G69" s="59">
        <v>12913.39063333336</v>
      </c>
      <c r="H69" s="59">
        <v>102502.31810000015</v>
      </c>
      <c r="I69" s="59">
        <v>58.221266666666644</v>
      </c>
      <c r="J69" s="59">
        <v>38814.950483333261</v>
      </c>
      <c r="K69" s="59">
        <v>207.72186666666667</v>
      </c>
      <c r="L69" s="59">
        <v>6.487916666666667</v>
      </c>
      <c r="M69" s="59">
        <v>17.099316666666663</v>
      </c>
      <c r="N69" s="59">
        <v>6177.6582166666676</v>
      </c>
      <c r="O69" s="59">
        <v>166.18074999999993</v>
      </c>
      <c r="P69" s="59">
        <v>316.75255000000004</v>
      </c>
      <c r="Q69" s="59">
        <v>10485.542416666663</v>
      </c>
      <c r="R69" s="59">
        <v>57081.161049999966</v>
      </c>
      <c r="S69" s="59">
        <v>9101.5608833333354</v>
      </c>
      <c r="T69" s="59">
        <v>106.35966666666667</v>
      </c>
      <c r="U69" s="64">
        <v>263.53435000000002</v>
      </c>
      <c r="V69" s="69">
        <f t="shared" si="4"/>
        <v>246926.4268166667</v>
      </c>
      <c r="W69" s="70"/>
    </row>
    <row r="70" spans="2:23" x14ac:dyDescent="0.25">
      <c r="B70" s="21"/>
      <c r="C70" s="76" t="s">
        <v>17</v>
      </c>
      <c r="D70" s="60">
        <v>419.98689999999976</v>
      </c>
      <c r="E70" s="61">
        <v>398.7609333333333</v>
      </c>
      <c r="F70" s="61">
        <v>6266.8706499999917</v>
      </c>
      <c r="G70" s="61">
        <v>10717.483600000001</v>
      </c>
      <c r="H70" s="61">
        <v>82332.884433333456</v>
      </c>
      <c r="I70" s="61">
        <v>100.55875</v>
      </c>
      <c r="J70" s="61">
        <v>32859.103233333226</v>
      </c>
      <c r="K70" s="61">
        <v>172.08935000000002</v>
      </c>
      <c r="L70" s="61">
        <v>4.6069166666666659</v>
      </c>
      <c r="M70" s="61">
        <v>11.595049999999999</v>
      </c>
      <c r="N70" s="61">
        <v>4828.857049999996</v>
      </c>
      <c r="O70" s="61">
        <v>116.3739333333333</v>
      </c>
      <c r="P70" s="61">
        <v>257.66851666666662</v>
      </c>
      <c r="Q70" s="61">
        <v>8794.4108666666798</v>
      </c>
      <c r="R70" s="61">
        <v>45428.470433333336</v>
      </c>
      <c r="S70" s="61">
        <v>7262.356716666668</v>
      </c>
      <c r="T70" s="61">
        <v>84.200266666666664</v>
      </c>
      <c r="U70" s="65">
        <v>218.12608333333333</v>
      </c>
      <c r="V70" s="67">
        <f t="shared" si="4"/>
        <v>200274.40368333331</v>
      </c>
      <c r="W70" s="70"/>
    </row>
    <row r="71" spans="2:23" x14ac:dyDescent="0.25">
      <c r="B71" s="21"/>
      <c r="C71" s="76" t="s">
        <v>7</v>
      </c>
      <c r="D71" s="60">
        <v>508.13384999999994</v>
      </c>
      <c r="E71" s="61">
        <v>496.81953333333371</v>
      </c>
      <c r="F71" s="61">
        <v>7796.8235166666482</v>
      </c>
      <c r="G71" s="61">
        <v>12196.480183333337</v>
      </c>
      <c r="H71" s="61">
        <v>105863.79405000008</v>
      </c>
      <c r="I71" s="61">
        <v>68.335566666666651</v>
      </c>
      <c r="J71" s="61">
        <v>40114.433283333332</v>
      </c>
      <c r="K71" s="61">
        <v>19.306533333333331</v>
      </c>
      <c r="L71" s="61">
        <v>4.5635666666666657</v>
      </c>
      <c r="M71" s="61">
        <v>13.014749999999999</v>
      </c>
      <c r="N71" s="61">
        <v>6281.8658333333342</v>
      </c>
      <c r="O71" s="61">
        <v>153.94909999999996</v>
      </c>
      <c r="P71" s="61">
        <v>325.74880000000019</v>
      </c>
      <c r="Q71" s="61">
        <v>9100.576299999997</v>
      </c>
      <c r="R71" s="61">
        <v>56418.28843333332</v>
      </c>
      <c r="S71" s="61">
        <v>9062.5468833333507</v>
      </c>
      <c r="T71" s="61">
        <v>103.42655000000001</v>
      </c>
      <c r="U71" s="65">
        <v>249.97141666666667</v>
      </c>
      <c r="V71" s="67">
        <f t="shared" si="4"/>
        <v>248778.07815000007</v>
      </c>
      <c r="W71" s="70"/>
    </row>
    <row r="72" spans="2:23" x14ac:dyDescent="0.25">
      <c r="B72" s="16"/>
      <c r="C72" s="76" t="s">
        <v>8</v>
      </c>
      <c r="D72" s="60">
        <v>524.39186666666683</v>
      </c>
      <c r="E72" s="61">
        <v>465.7849499999997</v>
      </c>
      <c r="F72" s="61">
        <v>7482.1515499999996</v>
      </c>
      <c r="G72" s="61">
        <v>9817.9186833333242</v>
      </c>
      <c r="H72" s="61">
        <v>95360.30654999979</v>
      </c>
      <c r="I72" s="61">
        <v>50.62109999999997</v>
      </c>
      <c r="J72" s="61">
        <v>38011.263533333375</v>
      </c>
      <c r="K72" s="61">
        <v>193.11431666666684</v>
      </c>
      <c r="L72" s="61">
        <v>3.7911000000000001</v>
      </c>
      <c r="M72" s="61">
        <v>11.436383333333332</v>
      </c>
      <c r="N72" s="61">
        <v>5906.3902166666658</v>
      </c>
      <c r="O72" s="61">
        <v>143.66630000000004</v>
      </c>
      <c r="P72" s="61">
        <v>329.98419999999993</v>
      </c>
      <c r="Q72" s="61">
        <v>10255.971383333344</v>
      </c>
      <c r="R72" s="61">
        <v>53729.723083333549</v>
      </c>
      <c r="S72" s="61">
        <v>8580.9186500000033</v>
      </c>
      <c r="T72" s="61">
        <v>100.55981666666666</v>
      </c>
      <c r="U72" s="65">
        <v>285.85003333333333</v>
      </c>
      <c r="V72" s="67">
        <f t="shared" ref="V72:V76" si="5">SUM(D72:U72)</f>
        <v>231253.84371666674</v>
      </c>
      <c r="W72" s="70"/>
    </row>
    <row r="73" spans="2:23" x14ac:dyDescent="0.25">
      <c r="B73" s="21"/>
      <c r="C73" s="76" t="s">
        <v>9</v>
      </c>
      <c r="D73" s="60">
        <v>427.01561666666669</v>
      </c>
      <c r="E73" s="61">
        <v>462.0222499999997</v>
      </c>
      <c r="F73" s="61">
        <v>7358.9591833333234</v>
      </c>
      <c r="G73" s="61">
        <v>9642.1106166666668</v>
      </c>
      <c r="H73" s="61">
        <v>89605.249633332947</v>
      </c>
      <c r="I73" s="61">
        <v>51.036533333333338</v>
      </c>
      <c r="J73" s="61">
        <v>39039.466733333218</v>
      </c>
      <c r="K73" s="61">
        <v>192.08423333333334</v>
      </c>
      <c r="L73" s="61">
        <v>3.3002000000000002</v>
      </c>
      <c r="M73" s="61">
        <v>11.002250000000002</v>
      </c>
      <c r="N73" s="61">
        <v>5605.7369499999995</v>
      </c>
      <c r="O73" s="61">
        <v>151.4124666666666</v>
      </c>
      <c r="P73" s="61">
        <v>312.87785000000008</v>
      </c>
      <c r="Q73" s="61">
        <v>9959.1480666666848</v>
      </c>
      <c r="R73" s="61">
        <v>52752.143350000013</v>
      </c>
      <c r="S73" s="61">
        <v>8201.556183333345</v>
      </c>
      <c r="T73" s="61">
        <v>96.114499999999992</v>
      </c>
      <c r="U73" s="65">
        <v>213.28773333333334</v>
      </c>
      <c r="V73" s="67">
        <f t="shared" si="5"/>
        <v>224084.52434999944</v>
      </c>
      <c r="W73" s="70"/>
    </row>
    <row r="74" spans="2:23" x14ac:dyDescent="0.25">
      <c r="B74" s="21"/>
      <c r="C74" s="76" t="s">
        <v>10</v>
      </c>
      <c r="D74" s="60">
        <v>485.57813333333331</v>
      </c>
      <c r="E74" s="61">
        <v>443.63391666666627</v>
      </c>
      <c r="F74" s="61">
        <v>6934.1816166666704</v>
      </c>
      <c r="G74" s="61">
        <v>9080.855750000017</v>
      </c>
      <c r="H74" s="61">
        <v>85244.991100000087</v>
      </c>
      <c r="I74" s="61">
        <v>44.775449999999992</v>
      </c>
      <c r="J74" s="61">
        <v>36867.523383333304</v>
      </c>
      <c r="K74" s="61">
        <v>185.01823333333331</v>
      </c>
      <c r="L74" s="61">
        <v>2.9553333333333334</v>
      </c>
      <c r="M74" s="61">
        <v>10.972716666666667</v>
      </c>
      <c r="N74" s="61">
        <v>5382.4907166666671</v>
      </c>
      <c r="O74" s="61">
        <v>166.56463333333338</v>
      </c>
      <c r="P74" s="61">
        <v>297.24425000000008</v>
      </c>
      <c r="Q74" s="61">
        <v>9753.5292333333146</v>
      </c>
      <c r="R74" s="61">
        <v>49885.883216666727</v>
      </c>
      <c r="S74" s="61">
        <v>7855.2322000000095</v>
      </c>
      <c r="T74" s="61">
        <v>100.67938333333335</v>
      </c>
      <c r="U74" s="65">
        <v>211.20018333333334</v>
      </c>
      <c r="V74" s="67">
        <f t="shared" si="5"/>
        <v>212953.30945000015</v>
      </c>
      <c r="W74" s="70"/>
    </row>
    <row r="75" spans="2:23" x14ac:dyDescent="0.25">
      <c r="B75" s="21"/>
      <c r="C75" s="76" t="s">
        <v>11</v>
      </c>
      <c r="D75" s="60">
        <v>614.27644999999995</v>
      </c>
      <c r="E75" s="61">
        <v>425.22625000000011</v>
      </c>
      <c r="F75" s="61">
        <v>6494.4098000000031</v>
      </c>
      <c r="G75" s="61">
        <v>8836.2437333333328</v>
      </c>
      <c r="H75" s="61">
        <v>80645.801916666969</v>
      </c>
      <c r="I75" s="61">
        <v>36.573200000000028</v>
      </c>
      <c r="J75" s="61">
        <v>35103.218299999957</v>
      </c>
      <c r="K75" s="61">
        <v>166.78340000000003</v>
      </c>
      <c r="L75" s="61">
        <v>2.5845500000000001</v>
      </c>
      <c r="M75" s="61">
        <v>9.4504333333333381</v>
      </c>
      <c r="N75" s="61">
        <v>5106.2777666666643</v>
      </c>
      <c r="O75" s="61">
        <v>152.29425000000003</v>
      </c>
      <c r="P75" s="61">
        <v>266.58978333333323</v>
      </c>
      <c r="Q75" s="61">
        <v>9165.6570333333293</v>
      </c>
      <c r="R75" s="61">
        <v>47793.867033333336</v>
      </c>
      <c r="S75" s="61">
        <v>7182.0067000000026</v>
      </c>
      <c r="T75" s="61">
        <v>90.439549999999983</v>
      </c>
      <c r="U75" s="65">
        <v>219.36378333333332</v>
      </c>
      <c r="V75" s="67">
        <f t="shared" si="5"/>
        <v>202311.06393333361</v>
      </c>
      <c r="W75" s="70"/>
    </row>
    <row r="76" spans="2:23" x14ac:dyDescent="0.25">
      <c r="B76" s="21"/>
      <c r="C76" s="76" t="s">
        <v>12</v>
      </c>
      <c r="D76" s="60">
        <v>599.19806666666659</v>
      </c>
      <c r="E76" s="61">
        <v>433.88933333333313</v>
      </c>
      <c r="F76" s="61">
        <v>6862.895049999981</v>
      </c>
      <c r="G76" s="61">
        <v>9057.2336666666779</v>
      </c>
      <c r="H76" s="61">
        <v>82496.732366666707</v>
      </c>
      <c r="I76" s="61">
        <v>41.466249999999974</v>
      </c>
      <c r="J76" s="61">
        <v>39781.601916666521</v>
      </c>
      <c r="K76" s="61">
        <v>169.00558333333333</v>
      </c>
      <c r="L76" s="61">
        <v>2.4248166666666671</v>
      </c>
      <c r="M76" s="61">
        <v>10.060766666666666</v>
      </c>
      <c r="N76" s="61">
        <v>5697.3274499999989</v>
      </c>
      <c r="O76" s="61">
        <v>162.78076666666669</v>
      </c>
      <c r="P76" s="61">
        <v>301.83346666666665</v>
      </c>
      <c r="Q76" s="61">
        <v>10036.734950000004</v>
      </c>
      <c r="R76" s="61">
        <v>47838.751566666651</v>
      </c>
      <c r="S76" s="61">
        <v>8132.0772666666644</v>
      </c>
      <c r="T76" s="61">
        <v>101.96665</v>
      </c>
      <c r="U76" s="65">
        <v>234.7242333333333</v>
      </c>
      <c r="V76" s="67">
        <f t="shared" si="5"/>
        <v>211960.70416666655</v>
      </c>
      <c r="W76" s="70"/>
    </row>
    <row r="77" spans="2:23" x14ac:dyDescent="0.25">
      <c r="B77" s="16"/>
      <c r="C77" s="76" t="s">
        <v>13</v>
      </c>
      <c r="D77" s="60">
        <v>465.94653333333326</v>
      </c>
      <c r="E77" s="61">
        <v>365.02333333333314</v>
      </c>
      <c r="F77" s="61">
        <v>5600.7319000000061</v>
      </c>
      <c r="G77" s="61">
        <v>7840.9072999999926</v>
      </c>
      <c r="H77" s="61">
        <v>67830.897616666669</v>
      </c>
      <c r="I77" s="61">
        <v>34.162700000000015</v>
      </c>
      <c r="J77" s="61">
        <v>28365.769216666646</v>
      </c>
      <c r="K77" s="61">
        <v>121.14775000000009</v>
      </c>
      <c r="L77" s="61">
        <v>2.0579999999999998</v>
      </c>
      <c r="M77" s="61">
        <v>8.467050000000004</v>
      </c>
      <c r="N77" s="61">
        <v>4184.2603499999996</v>
      </c>
      <c r="O77" s="61">
        <v>108.72951666666665</v>
      </c>
      <c r="P77" s="61">
        <v>238.77608333333336</v>
      </c>
      <c r="Q77" s="61">
        <v>7545.5186500000027</v>
      </c>
      <c r="R77" s="61">
        <v>39733.522500000028</v>
      </c>
      <c r="S77" s="61">
        <v>6224.8859499999926</v>
      </c>
      <c r="T77" s="61">
        <v>101.96665</v>
      </c>
      <c r="U77" s="65">
        <v>182.53498333333329</v>
      </c>
      <c r="V77" s="67">
        <f t="shared" ref="V77:V83" si="6">SUM(D77:U77)</f>
        <v>168955.30608333336</v>
      </c>
      <c r="W77" s="70"/>
    </row>
    <row r="78" spans="2:23" x14ac:dyDescent="0.25">
      <c r="B78" s="16"/>
      <c r="C78" s="76" t="s">
        <v>14</v>
      </c>
      <c r="D78" s="60">
        <v>578.53948333333335</v>
      </c>
      <c r="E78" s="61">
        <v>407.25384999999994</v>
      </c>
      <c r="F78" s="61">
        <v>6349.6832500000073</v>
      </c>
      <c r="G78" s="61">
        <v>8698.6674666666659</v>
      </c>
      <c r="H78" s="61">
        <v>77528.34471666663</v>
      </c>
      <c r="I78" s="61">
        <v>37.840033333333331</v>
      </c>
      <c r="J78" s="61">
        <v>33785.333633333292</v>
      </c>
      <c r="K78" s="61">
        <v>157.38159999999993</v>
      </c>
      <c r="L78" s="61">
        <v>2.3849166666666668</v>
      </c>
      <c r="M78" s="61">
        <v>9.3251666666666662</v>
      </c>
      <c r="N78" s="61">
        <v>5117.162666666668</v>
      </c>
      <c r="O78" s="61">
        <v>147.03666666666669</v>
      </c>
      <c r="P78" s="61">
        <v>285.35466666666662</v>
      </c>
      <c r="Q78" s="61">
        <v>9837.9493333333321</v>
      </c>
      <c r="R78" s="61">
        <v>43228.261983333367</v>
      </c>
      <c r="S78" s="61">
        <v>8339.4764499999965</v>
      </c>
      <c r="T78" s="61">
        <v>97.75215</v>
      </c>
      <c r="U78" s="65">
        <v>232.97725</v>
      </c>
      <c r="V78" s="67">
        <f t="shared" si="6"/>
        <v>194840.72528333322</v>
      </c>
      <c r="W78" s="70"/>
    </row>
    <row r="79" spans="2:23" x14ac:dyDescent="0.25">
      <c r="B79" s="21"/>
      <c r="C79" s="76" t="s">
        <v>15</v>
      </c>
      <c r="D79" s="60">
        <v>508.29658333333333</v>
      </c>
      <c r="E79" s="61">
        <v>354.44331666666699</v>
      </c>
      <c r="F79" s="61">
        <v>5993.0658500000081</v>
      </c>
      <c r="G79" s="61">
        <v>8380.5207000000064</v>
      </c>
      <c r="H79" s="61">
        <v>71011.262949999858</v>
      </c>
      <c r="I79" s="61">
        <v>32.298450000000038</v>
      </c>
      <c r="J79" s="61">
        <v>31046.396383333304</v>
      </c>
      <c r="K79" s="61">
        <v>132.33483333333331</v>
      </c>
      <c r="L79" s="61">
        <v>1.9949333333333334</v>
      </c>
      <c r="M79" s="61">
        <v>9.5968000000000018</v>
      </c>
      <c r="N79" s="61">
        <v>4642.5234999999966</v>
      </c>
      <c r="O79" s="61">
        <v>123.82278333333338</v>
      </c>
      <c r="P79" s="61">
        <v>269.38614999999999</v>
      </c>
      <c r="Q79" s="61">
        <v>9028.311666666661</v>
      </c>
      <c r="R79" s="61">
        <v>39659.791783333283</v>
      </c>
      <c r="S79" s="61">
        <v>7621.7426833333247</v>
      </c>
      <c r="T79" s="61">
        <v>90.395083333333361</v>
      </c>
      <c r="U79" s="65">
        <v>230.44690000000003</v>
      </c>
      <c r="V79" s="67">
        <f t="shared" si="6"/>
        <v>179136.63134999981</v>
      </c>
      <c r="W79" s="70"/>
    </row>
    <row r="80" spans="2:23" ht="15.75" thickBot="1" x14ac:dyDescent="0.3">
      <c r="B80" s="57"/>
      <c r="C80" s="77" t="s">
        <v>16</v>
      </c>
      <c r="D80" s="62">
        <v>395.16408333333339</v>
      </c>
      <c r="E80" s="63">
        <v>318.86691666666621</v>
      </c>
      <c r="F80" s="63">
        <v>5508.1107333333248</v>
      </c>
      <c r="G80" s="63">
        <v>8202.6138666666666</v>
      </c>
      <c r="H80" s="63">
        <v>66855.702816666657</v>
      </c>
      <c r="I80" s="63">
        <v>35.096716666666651</v>
      </c>
      <c r="J80" s="63">
        <v>29242.197416666721</v>
      </c>
      <c r="K80" s="63">
        <v>134.03118333333336</v>
      </c>
      <c r="L80" s="63">
        <v>2.4756000000000005</v>
      </c>
      <c r="M80" s="63">
        <v>8.3110166666666672</v>
      </c>
      <c r="N80" s="63">
        <v>4320.6146833333332</v>
      </c>
      <c r="O80" s="63">
        <v>115.06633333333335</v>
      </c>
      <c r="P80" s="63">
        <v>238.32544999999996</v>
      </c>
      <c r="Q80" s="63">
        <v>8243.3897666666635</v>
      </c>
      <c r="R80" s="63">
        <v>38952.89906666652</v>
      </c>
      <c r="S80" s="63">
        <v>6921.7727500000028</v>
      </c>
      <c r="T80" s="63">
        <v>82.28964999999998</v>
      </c>
      <c r="U80" s="66">
        <v>195.22051666666667</v>
      </c>
      <c r="V80" s="68">
        <f t="shared" si="6"/>
        <v>169772.14856666655</v>
      </c>
      <c r="W80" s="70"/>
    </row>
    <row r="81" spans="2:23" x14ac:dyDescent="0.25">
      <c r="B81" s="17">
        <v>2019</v>
      </c>
      <c r="C81" s="75" t="s">
        <v>6</v>
      </c>
      <c r="D81" s="58">
        <v>426.46303333333327</v>
      </c>
      <c r="E81" s="59">
        <v>332.48011666666656</v>
      </c>
      <c r="F81" s="59">
        <v>5569.4706833333421</v>
      </c>
      <c r="G81" s="59">
        <v>7958.5902999999862</v>
      </c>
      <c r="H81" s="59">
        <v>66639.68746666683</v>
      </c>
      <c r="I81" s="59">
        <v>30.470799999999993</v>
      </c>
      <c r="J81" s="59">
        <v>30484.95968333332</v>
      </c>
      <c r="K81" s="59">
        <v>145.24911666666665</v>
      </c>
      <c r="L81" s="59">
        <v>2.4296000000000002</v>
      </c>
      <c r="M81" s="59">
        <v>8.0301500000000008</v>
      </c>
      <c r="N81" s="59">
        <v>4422.0264333333298</v>
      </c>
      <c r="O81" s="59">
        <v>129.54416666666665</v>
      </c>
      <c r="P81" s="59">
        <v>240.58376666666652</v>
      </c>
      <c r="Q81" s="59">
        <v>9181.8987833333358</v>
      </c>
      <c r="R81" s="59">
        <v>37309.162049999948</v>
      </c>
      <c r="S81" s="59">
        <v>7258.823400000002</v>
      </c>
      <c r="T81" s="59">
        <v>81.029633333333351</v>
      </c>
      <c r="U81" s="64">
        <v>199.61135000000002</v>
      </c>
      <c r="V81" s="69">
        <f t="shared" si="6"/>
        <v>170420.51053333344</v>
      </c>
      <c r="W81" s="70"/>
    </row>
    <row r="82" spans="2:23" x14ac:dyDescent="0.25">
      <c r="B82" s="21"/>
      <c r="C82" s="76" t="s">
        <v>17</v>
      </c>
      <c r="D82" s="60">
        <v>353.31985000000009</v>
      </c>
      <c r="E82" s="61">
        <v>281.13368333333352</v>
      </c>
      <c r="F82" s="61">
        <v>4436.5573833333274</v>
      </c>
      <c r="G82" s="61">
        <v>6708.2247000000098</v>
      </c>
      <c r="H82" s="61">
        <v>53674.980266666578</v>
      </c>
      <c r="I82" s="61">
        <v>21.718616666666669</v>
      </c>
      <c r="J82" s="61">
        <v>24899.77130000004</v>
      </c>
      <c r="K82" s="61">
        <v>110.16760000000001</v>
      </c>
      <c r="L82" s="61">
        <v>2.0426166666666665</v>
      </c>
      <c r="M82" s="61">
        <v>5.2925500000000003</v>
      </c>
      <c r="N82" s="61">
        <v>3396.2946333333316</v>
      </c>
      <c r="O82" s="61">
        <v>208.54450000000006</v>
      </c>
      <c r="P82" s="61">
        <v>184.96941666666663</v>
      </c>
      <c r="Q82" s="61">
        <v>7617.6597666666703</v>
      </c>
      <c r="R82" s="61">
        <v>29369.573649999926</v>
      </c>
      <c r="S82" s="61">
        <v>6035.7511666666587</v>
      </c>
      <c r="T82" s="61">
        <v>61.459350000000008</v>
      </c>
      <c r="U82" s="65">
        <v>189.56938333333332</v>
      </c>
      <c r="V82" s="67">
        <f t="shared" si="6"/>
        <v>137557.03043333319</v>
      </c>
      <c r="W82" s="70"/>
    </row>
    <row r="83" spans="2:23" x14ac:dyDescent="0.25">
      <c r="B83" s="21"/>
      <c r="C83" s="76" t="s">
        <v>7</v>
      </c>
      <c r="D83" s="60">
        <v>441.41153333333335</v>
      </c>
      <c r="E83" s="61">
        <v>328.40991666666645</v>
      </c>
      <c r="F83" s="61">
        <v>5560.2498666666743</v>
      </c>
      <c r="G83" s="61">
        <v>8030.0031166666604</v>
      </c>
      <c r="H83" s="61">
        <v>65199.741049999859</v>
      </c>
      <c r="I83" s="61">
        <v>22.521250000000016</v>
      </c>
      <c r="J83" s="61">
        <v>30661.470249999973</v>
      </c>
      <c r="K83" s="61">
        <v>142.4047333333333</v>
      </c>
      <c r="L83" s="61">
        <v>1.5031833333333335</v>
      </c>
      <c r="M83" s="61">
        <v>6.8738666666666663</v>
      </c>
      <c r="N83" s="61">
        <v>4349.8359166666687</v>
      </c>
      <c r="O83" s="61">
        <v>130.43351666666669</v>
      </c>
      <c r="P83" s="61">
        <v>231.52001666666669</v>
      </c>
      <c r="Q83" s="61">
        <v>9168.0288666666638</v>
      </c>
      <c r="R83" s="61">
        <v>36495.390000000007</v>
      </c>
      <c r="S83" s="61">
        <v>7046.9270166666829</v>
      </c>
      <c r="T83" s="61">
        <v>82.014416666666648</v>
      </c>
      <c r="U83" s="65">
        <v>175.52313333333331</v>
      </c>
      <c r="V83" s="67">
        <f t="shared" si="6"/>
        <v>168074.26164999985</v>
      </c>
      <c r="W83" s="70"/>
    </row>
    <row r="84" spans="2:23" x14ac:dyDescent="0.25">
      <c r="B84" s="16"/>
      <c r="C84" s="76" t="s">
        <v>8</v>
      </c>
      <c r="D84" s="60">
        <v>509.03443333333331</v>
      </c>
      <c r="E84" s="61">
        <v>306.57003333333301</v>
      </c>
      <c r="F84" s="61">
        <v>5378.3477499999908</v>
      </c>
      <c r="G84" s="61">
        <v>7352.1222999999936</v>
      </c>
      <c r="H84" s="61">
        <v>61727.689449999853</v>
      </c>
      <c r="I84" s="61">
        <v>29.001916666666656</v>
      </c>
      <c r="J84" s="61">
        <v>20542.156333333303</v>
      </c>
      <c r="K84" s="61">
        <v>126.57339999999999</v>
      </c>
      <c r="L84" s="61">
        <v>1.630883333333333</v>
      </c>
      <c r="M84" s="61">
        <v>49.175849999999997</v>
      </c>
      <c r="N84" s="61">
        <v>4110.7283666666663</v>
      </c>
      <c r="O84" s="61">
        <v>133.53470000000004</v>
      </c>
      <c r="P84" s="61">
        <v>222.49129999999991</v>
      </c>
      <c r="Q84" s="61">
        <v>8408.2271166666669</v>
      </c>
      <c r="R84" s="61">
        <v>33180.130250000009</v>
      </c>
      <c r="S84" s="61">
        <v>6740.8247500000098</v>
      </c>
      <c r="T84" s="61">
        <v>85.163650000000004</v>
      </c>
      <c r="U84" s="65">
        <v>167.77168333333333</v>
      </c>
      <c r="V84" s="67">
        <f t="shared" ref="V84:V95" si="7">SUM(D84:U84)</f>
        <v>149071.17416666646</v>
      </c>
      <c r="W84" s="70"/>
    </row>
    <row r="85" spans="2:23" x14ac:dyDescent="0.25">
      <c r="B85" s="21"/>
      <c r="C85" s="76" t="s">
        <v>9</v>
      </c>
      <c r="D85" s="60">
        <v>601.69691666666665</v>
      </c>
      <c r="E85" s="61">
        <v>315.03428333333324</v>
      </c>
      <c r="F85" s="61">
        <v>5241.3849166666669</v>
      </c>
      <c r="G85" s="61">
        <v>7048.1923499999966</v>
      </c>
      <c r="H85" s="61">
        <v>60829.02868333325</v>
      </c>
      <c r="I85" s="61">
        <v>26.423399999999997</v>
      </c>
      <c r="J85" s="61">
        <v>28655.377199999923</v>
      </c>
      <c r="K85" s="61">
        <v>124.20681666666668</v>
      </c>
      <c r="L85" s="61">
        <v>1.5553499999999998</v>
      </c>
      <c r="M85" s="61">
        <v>5.5607833333333341</v>
      </c>
      <c r="N85" s="61">
        <v>4058.0983666666671</v>
      </c>
      <c r="O85" s="61">
        <v>144.12528333333333</v>
      </c>
      <c r="P85" s="61">
        <v>215.7742833333333</v>
      </c>
      <c r="Q85" s="61">
        <v>8013.8437833333319</v>
      </c>
      <c r="R85" s="61">
        <v>33397.151566666667</v>
      </c>
      <c r="S85" s="61">
        <v>6517.764989500005</v>
      </c>
      <c r="T85" s="61">
        <v>81.279849999999996</v>
      </c>
      <c r="U85" s="65">
        <v>157.43285</v>
      </c>
      <c r="V85" s="67">
        <f t="shared" si="7"/>
        <v>155433.93167283319</v>
      </c>
      <c r="W85" s="70"/>
    </row>
    <row r="86" spans="2:23" x14ac:dyDescent="0.25">
      <c r="B86" s="21"/>
      <c r="C86" s="76" t="s">
        <v>10</v>
      </c>
      <c r="D86" s="60">
        <v>627.44626666666659</v>
      </c>
      <c r="E86" s="61">
        <v>292.15198333333342</v>
      </c>
      <c r="F86" s="61">
        <v>4997.298550000005</v>
      </c>
      <c r="G86" s="61">
        <v>6434.6700000000128</v>
      </c>
      <c r="H86" s="61">
        <v>56878.550916666703</v>
      </c>
      <c r="I86" s="61">
        <v>35.260966666666647</v>
      </c>
      <c r="J86" s="61">
        <v>29027.769399999954</v>
      </c>
      <c r="K86" s="61">
        <v>108.94383333333342</v>
      </c>
      <c r="L86" s="61">
        <v>1.1049833333333337</v>
      </c>
      <c r="M86" s="61">
        <v>5.9228000000000005</v>
      </c>
      <c r="N86" s="61">
        <v>3787.3069333333333</v>
      </c>
      <c r="O86" s="61">
        <v>140.64931666666658</v>
      </c>
      <c r="P86" s="61">
        <v>201.87888333333328</v>
      </c>
      <c r="Q86" s="61">
        <v>8137.2140166666604</v>
      </c>
      <c r="R86" s="61">
        <v>31890.575266666689</v>
      </c>
      <c r="S86" s="61">
        <v>6412.0288166666796</v>
      </c>
      <c r="T86" s="61">
        <v>75.024783333333318</v>
      </c>
      <c r="U86" s="65">
        <v>139.35290000000001</v>
      </c>
      <c r="V86" s="67">
        <f t="shared" si="7"/>
        <v>149193.15061666671</v>
      </c>
      <c r="W86" s="70"/>
    </row>
    <row r="87" spans="2:23" x14ac:dyDescent="0.25">
      <c r="B87" s="16"/>
      <c r="C87" s="76" t="s">
        <v>11</v>
      </c>
      <c r="D87" s="60">
        <v>776.82341666666707</v>
      </c>
      <c r="E87" s="61">
        <v>298.86606666666677</v>
      </c>
      <c r="F87" s="61">
        <v>4970.9339333333328</v>
      </c>
      <c r="G87" s="61">
        <v>6225.2041000000027</v>
      </c>
      <c r="H87" s="61">
        <v>55191.876216666467</v>
      </c>
      <c r="I87" s="61">
        <v>38.08771666666663</v>
      </c>
      <c r="J87" s="61">
        <v>30713.640433333381</v>
      </c>
      <c r="K87" s="61">
        <v>92.767133333333348</v>
      </c>
      <c r="L87" s="61">
        <v>1.4801000000000002</v>
      </c>
      <c r="M87" s="61">
        <v>3.8854333333333333</v>
      </c>
      <c r="N87" s="61">
        <v>3737.1710999999996</v>
      </c>
      <c r="O87" s="61">
        <v>159.65358333333336</v>
      </c>
      <c r="P87" s="61">
        <v>195.01056666666673</v>
      </c>
      <c r="Q87" s="61">
        <v>8855.4087666666819</v>
      </c>
      <c r="R87" s="61">
        <v>31808.319866666618</v>
      </c>
      <c r="S87" s="61">
        <v>6272.6782666666641</v>
      </c>
      <c r="T87" s="61">
        <v>132.15488333333337</v>
      </c>
      <c r="U87" s="65">
        <v>101.87291666666667</v>
      </c>
      <c r="V87" s="67">
        <f t="shared" si="7"/>
        <v>149575.83449999982</v>
      </c>
      <c r="W87" s="70"/>
    </row>
    <row r="88" spans="2:23" x14ac:dyDescent="0.25">
      <c r="B88" s="21"/>
      <c r="C88" s="76" t="s">
        <v>12</v>
      </c>
      <c r="D88" s="60">
        <v>774.73801666666645</v>
      </c>
      <c r="E88" s="61">
        <v>255.90801666666664</v>
      </c>
      <c r="F88" s="61">
        <v>5293.7157666666635</v>
      </c>
      <c r="G88" s="61">
        <v>5884.0981833333326</v>
      </c>
      <c r="H88" s="61">
        <v>53775.873066666478</v>
      </c>
      <c r="I88" s="61">
        <v>41.375249999999966</v>
      </c>
      <c r="J88" s="61">
        <v>29774.093700000034</v>
      </c>
      <c r="K88" s="61"/>
      <c r="L88" s="61">
        <v>1.0103666666666666</v>
      </c>
      <c r="M88" s="61"/>
      <c r="N88" s="61">
        <v>3604.9764166666655</v>
      </c>
      <c r="O88" s="61">
        <v>149.4212</v>
      </c>
      <c r="P88" s="61">
        <v>196.52169999999998</v>
      </c>
      <c r="Q88" s="61">
        <v>8340.519083333329</v>
      </c>
      <c r="R88" s="61">
        <v>30933.327716666721</v>
      </c>
      <c r="S88" s="61">
        <v>2795.4585833333335</v>
      </c>
      <c r="T88" s="61">
        <v>71.277850000000001</v>
      </c>
      <c r="U88" s="65">
        <v>102.92006666666667</v>
      </c>
      <c r="V88" s="67">
        <f t="shared" si="7"/>
        <v>141995.23498333324</v>
      </c>
      <c r="W88" s="70"/>
    </row>
    <row r="89" spans="2:23" x14ac:dyDescent="0.25">
      <c r="B89" s="21"/>
      <c r="C89" s="76" t="s">
        <v>13</v>
      </c>
      <c r="D89" s="60">
        <v>633.52768333333347</v>
      </c>
      <c r="E89" s="61">
        <v>213.85261666666642</v>
      </c>
      <c r="F89" s="61">
        <v>4282.4719166666637</v>
      </c>
      <c r="G89" s="61">
        <v>5165.447733333348</v>
      </c>
      <c r="H89" s="61">
        <v>46310.065216666771</v>
      </c>
      <c r="I89" s="61">
        <v>33.969966666666664</v>
      </c>
      <c r="J89" s="61">
        <v>25640.062766666695</v>
      </c>
      <c r="K89" s="61">
        <v>85.755633333333307</v>
      </c>
      <c r="L89" s="61">
        <v>1.1592166666666668</v>
      </c>
      <c r="M89" s="61"/>
      <c r="N89" s="61">
        <v>2946.6272333333354</v>
      </c>
      <c r="O89" s="61">
        <v>118.47768333333337</v>
      </c>
      <c r="P89" s="61">
        <v>165.76164999999997</v>
      </c>
      <c r="Q89" s="61">
        <v>6885.9980333333324</v>
      </c>
      <c r="R89" s="61">
        <v>27280.028066666655</v>
      </c>
      <c r="S89" s="61">
        <v>5372.0079833333311</v>
      </c>
      <c r="T89" s="61">
        <v>60.891733333333349</v>
      </c>
      <c r="U89" s="65">
        <v>83.57471666666666</v>
      </c>
      <c r="V89" s="67">
        <f t="shared" si="7"/>
        <v>125279.67985000013</v>
      </c>
      <c r="W89" s="70"/>
    </row>
    <row r="90" spans="2:23" x14ac:dyDescent="0.25">
      <c r="B90" s="16"/>
      <c r="C90" s="76" t="s">
        <v>14</v>
      </c>
      <c r="D90" s="60">
        <v>651.55261666666661</v>
      </c>
      <c r="E90" s="61">
        <v>241.00371666666646</v>
      </c>
      <c r="F90" s="61">
        <v>4988.7364666666563</v>
      </c>
      <c r="G90" s="61">
        <v>6217.691566666671</v>
      </c>
      <c r="H90" s="61">
        <v>54544.046966666603</v>
      </c>
      <c r="I90" s="61">
        <v>37.561733333333358</v>
      </c>
      <c r="J90" s="61">
        <v>29559.501799999995</v>
      </c>
      <c r="K90" s="61">
        <v>90.917299999999997</v>
      </c>
      <c r="L90" s="61">
        <v>1.2198</v>
      </c>
      <c r="M90" s="61"/>
      <c r="N90" s="61">
        <v>2288.2225166666653</v>
      </c>
      <c r="O90" s="61">
        <v>124.57475000000001</v>
      </c>
      <c r="P90" s="61">
        <v>190.58231666666663</v>
      </c>
      <c r="Q90" s="61">
        <v>7802.280283333329</v>
      </c>
      <c r="R90" s="61">
        <v>36999.803933333351</v>
      </c>
      <c r="S90" s="61">
        <v>5969.2906666666686</v>
      </c>
      <c r="T90" s="61">
        <v>66.967216666666658</v>
      </c>
      <c r="U90" s="65">
        <v>103.2518</v>
      </c>
      <c r="V90" s="67">
        <f t="shared" si="7"/>
        <v>149877.20544999995</v>
      </c>
      <c r="W90" s="129"/>
    </row>
    <row r="91" spans="2:23" x14ac:dyDescent="0.25">
      <c r="B91" s="21"/>
      <c r="C91" s="76" t="s">
        <v>15</v>
      </c>
      <c r="D91" s="60">
        <v>679.28123333333349</v>
      </c>
      <c r="E91" s="61">
        <v>219.93496666666709</v>
      </c>
      <c r="F91" s="61">
        <v>4466.4972999999954</v>
      </c>
      <c r="G91" s="61">
        <v>5563.3654333333461</v>
      </c>
      <c r="H91" s="61">
        <v>49244.032333333264</v>
      </c>
      <c r="I91" s="61">
        <v>35.048583333333333</v>
      </c>
      <c r="J91" s="61">
        <v>27357.239950000007</v>
      </c>
      <c r="K91" s="61">
        <v>113.89681666666668</v>
      </c>
      <c r="L91" s="61">
        <v>1.0100166666666666</v>
      </c>
      <c r="M91" s="61"/>
      <c r="N91" s="61">
        <v>3267.8298666666674</v>
      </c>
      <c r="O91" s="61">
        <v>120.59785000000002</v>
      </c>
      <c r="P91" s="61">
        <v>171.6886166666666</v>
      </c>
      <c r="Q91" s="61">
        <v>7363.8537500000066</v>
      </c>
      <c r="R91" s="61">
        <v>33724.485183333287</v>
      </c>
      <c r="S91" s="61">
        <v>5776.1931333333223</v>
      </c>
      <c r="T91" s="61">
        <v>64.98593333333335</v>
      </c>
      <c r="U91" s="65">
        <v>87.736166666666676</v>
      </c>
      <c r="V91" s="67">
        <f t="shared" si="7"/>
        <v>138257.67713333323</v>
      </c>
      <c r="W91" s="129"/>
    </row>
    <row r="92" spans="2:23" ht="15.75" thickBot="1" x14ac:dyDescent="0.3">
      <c r="B92" s="57"/>
      <c r="C92" s="77" t="s">
        <v>16</v>
      </c>
      <c r="D92" s="62">
        <v>680.24106666666694</v>
      </c>
      <c r="E92" s="63">
        <v>203.62061666666671</v>
      </c>
      <c r="F92" s="63">
        <v>4230.6411166666594</v>
      </c>
      <c r="G92" s="63">
        <v>5163.0044833333268</v>
      </c>
      <c r="H92" s="63">
        <v>46268.184816666617</v>
      </c>
      <c r="I92" s="63">
        <v>33.791216666666685</v>
      </c>
      <c r="J92" s="63">
        <v>26636.097216666651</v>
      </c>
      <c r="K92" s="63">
        <v>119.00693333333332</v>
      </c>
      <c r="L92" s="63">
        <v>0.9048666666666666</v>
      </c>
      <c r="M92" s="63"/>
      <c r="N92" s="63">
        <v>3118.8247499999984</v>
      </c>
      <c r="O92" s="63">
        <v>122.47334999999997</v>
      </c>
      <c r="P92" s="63">
        <v>170.80910000000003</v>
      </c>
      <c r="Q92" s="63">
        <v>7657.2466833333319</v>
      </c>
      <c r="R92" s="63">
        <v>30429.850966666789</v>
      </c>
      <c r="S92" s="63">
        <v>5747.4273833333264</v>
      </c>
      <c r="T92" s="63">
        <v>64.737283333333338</v>
      </c>
      <c r="U92" s="66">
        <v>81.48233333333333</v>
      </c>
      <c r="V92" s="68">
        <f t="shared" si="7"/>
        <v>130728.34418333336</v>
      </c>
      <c r="W92" s="129"/>
    </row>
    <row r="93" spans="2:23" x14ac:dyDescent="0.25">
      <c r="B93" s="17">
        <v>2020</v>
      </c>
      <c r="C93" s="75" t="s">
        <v>6</v>
      </c>
      <c r="D93" s="58">
        <v>823.98755000000017</v>
      </c>
      <c r="E93" s="59">
        <v>215.96731666666676</v>
      </c>
      <c r="F93" s="59">
        <v>4340.7186666666703</v>
      </c>
      <c r="G93" s="59">
        <v>4836.6398000000036</v>
      </c>
      <c r="H93" s="59">
        <v>45289.609366666686</v>
      </c>
      <c r="I93" s="59">
        <v>31.005216666666673</v>
      </c>
      <c r="J93" s="59">
        <v>25695.07863333332</v>
      </c>
      <c r="K93" s="59">
        <v>112.6653833333332</v>
      </c>
      <c r="L93" s="59">
        <v>1.2282333333333335</v>
      </c>
      <c r="M93" s="59">
        <v>2.4480833333333334</v>
      </c>
      <c r="N93" s="59">
        <v>3153.523483333332</v>
      </c>
      <c r="O93" s="59">
        <v>139.74863333333337</v>
      </c>
      <c r="P93" s="59">
        <v>175.68961666666675</v>
      </c>
      <c r="Q93" s="59">
        <v>7973.0001666666722</v>
      </c>
      <c r="R93" s="59">
        <v>28462.382499999978</v>
      </c>
      <c r="S93" s="59">
        <v>5893.8525999999911</v>
      </c>
      <c r="T93" s="59">
        <v>67.634316666666649</v>
      </c>
      <c r="U93" s="64">
        <v>75.146199999999993</v>
      </c>
      <c r="V93" s="69">
        <f t="shared" si="7"/>
        <v>127290.32576666666</v>
      </c>
      <c r="W93" s="129"/>
    </row>
    <row r="94" spans="2:23" x14ac:dyDescent="0.25">
      <c r="B94" s="21"/>
      <c r="C94" s="76" t="s">
        <v>17</v>
      </c>
      <c r="D94" s="60">
        <v>593.73765000000003</v>
      </c>
      <c r="E94" s="61">
        <v>188.2494833333335</v>
      </c>
      <c r="F94" s="61">
        <v>3412.3219166666627</v>
      </c>
      <c r="G94" s="61">
        <v>4032.0638166666745</v>
      </c>
      <c r="H94" s="61">
        <v>36283.35543333333</v>
      </c>
      <c r="I94" s="61">
        <v>24.748833333333355</v>
      </c>
      <c r="J94" s="61">
        <v>21414.633433333336</v>
      </c>
      <c r="K94" s="61">
        <v>65.802666666666667</v>
      </c>
      <c r="L94" s="61">
        <v>1.000316666666667</v>
      </c>
      <c r="M94" s="61">
        <v>2.0651833333333331</v>
      </c>
      <c r="N94" s="61">
        <v>2383.4597666666677</v>
      </c>
      <c r="O94" s="61">
        <v>119.75479999999996</v>
      </c>
      <c r="P94" s="61">
        <v>134.36935</v>
      </c>
      <c r="Q94" s="61">
        <v>6755.415616666658</v>
      </c>
      <c r="R94" s="61">
        <v>23285.698633333293</v>
      </c>
      <c r="S94" s="61">
        <v>4829.4051833333342</v>
      </c>
      <c r="T94" s="61">
        <v>63.404933333333325</v>
      </c>
      <c r="U94" s="65">
        <v>64.447666666666663</v>
      </c>
      <c r="V94" s="67">
        <f t="shared" si="7"/>
        <v>103653.9346833333</v>
      </c>
      <c r="W94" s="129"/>
    </row>
    <row r="95" spans="2:23" x14ac:dyDescent="0.25">
      <c r="B95" s="21"/>
      <c r="C95" s="76" t="s">
        <v>7</v>
      </c>
      <c r="D95" s="60">
        <v>536.57919999999979</v>
      </c>
      <c r="E95" s="61">
        <v>240.77923333333334</v>
      </c>
      <c r="F95" s="61">
        <v>4905.1703500000076</v>
      </c>
      <c r="G95" s="61">
        <v>6390.110450000001</v>
      </c>
      <c r="H95" s="61">
        <v>49503.367066666644</v>
      </c>
      <c r="I95" s="61">
        <v>32.630283333333324</v>
      </c>
      <c r="J95" s="61">
        <v>27290.997949999961</v>
      </c>
      <c r="K95" s="61">
        <v>96.807533333333311</v>
      </c>
      <c r="L95" s="61">
        <v>0.71019999999999983</v>
      </c>
      <c r="M95" s="61">
        <v>2.9674666666666667</v>
      </c>
      <c r="N95" s="61">
        <v>3155.1598166666645</v>
      </c>
      <c r="O95" s="61">
        <v>113.51510000000003</v>
      </c>
      <c r="P95" s="61">
        <v>160.3185166666666</v>
      </c>
      <c r="Q95" s="61">
        <v>7102.5810666666666</v>
      </c>
      <c r="R95" s="61">
        <v>39467.829200000015</v>
      </c>
      <c r="S95" s="61">
        <v>4984.121650000001</v>
      </c>
      <c r="T95" s="61">
        <v>56.218366666666647</v>
      </c>
      <c r="U95" s="65">
        <v>153.8305</v>
      </c>
      <c r="V95" s="67">
        <f t="shared" si="7"/>
        <v>144193.69394999999</v>
      </c>
      <c r="W95" s="129"/>
    </row>
    <row r="96" spans="2:23" x14ac:dyDescent="0.25">
      <c r="B96" s="16"/>
      <c r="C96" s="76" t="s">
        <v>8</v>
      </c>
      <c r="D96" s="60">
        <v>391.93684999999994</v>
      </c>
      <c r="E96" s="61">
        <v>185.52738333333349</v>
      </c>
      <c r="F96" s="61">
        <v>4410.8621499999981</v>
      </c>
      <c r="G96" s="61">
        <v>7239.0121499999977</v>
      </c>
      <c r="H96" s="61">
        <v>45631.448433333324</v>
      </c>
      <c r="I96" s="61">
        <v>72.921449999999965</v>
      </c>
      <c r="J96" s="61">
        <v>27276.987783333407</v>
      </c>
      <c r="K96" s="61">
        <v>30.142933333333332</v>
      </c>
      <c r="L96" s="61">
        <v>0.29211666666666669</v>
      </c>
      <c r="M96" s="61">
        <v>2.2246833333333336</v>
      </c>
      <c r="N96" s="61">
        <v>2613.5130999999997</v>
      </c>
      <c r="O96" s="61">
        <v>54.659583333333337</v>
      </c>
      <c r="P96" s="61">
        <v>110.04960000000001</v>
      </c>
      <c r="Q96" s="61">
        <v>4665.6765333333333</v>
      </c>
      <c r="R96" s="61">
        <v>42105.148183333295</v>
      </c>
      <c r="S96" s="61">
        <v>3696.9324333333352</v>
      </c>
      <c r="T96" s="61">
        <v>12.529016666666665</v>
      </c>
      <c r="U96" s="65">
        <v>62.766099999999994</v>
      </c>
      <c r="V96" s="67">
        <f t="shared" ref="V96:V107" si="8">SUM(D96:U96)</f>
        <v>138562.63048333337</v>
      </c>
      <c r="W96" s="129"/>
    </row>
    <row r="97" spans="2:23" x14ac:dyDescent="0.25">
      <c r="B97" s="21"/>
      <c r="C97" s="76" t="s">
        <v>9</v>
      </c>
      <c r="D97" s="60">
        <v>358.79345000000006</v>
      </c>
      <c r="E97" s="61">
        <v>176.6972833333335</v>
      </c>
      <c r="F97" s="61">
        <v>4258.1076333333276</v>
      </c>
      <c r="G97" s="61">
        <v>7277.6936500000074</v>
      </c>
      <c r="H97" s="61">
        <v>45421.977599999991</v>
      </c>
      <c r="I97" s="61">
        <v>47.841433333333363</v>
      </c>
      <c r="J97" s="61">
        <v>28770.652399999941</v>
      </c>
      <c r="K97" s="61">
        <v>29.097699999999996</v>
      </c>
      <c r="L97" s="61">
        <v>0.53883333333333339</v>
      </c>
      <c r="M97" s="61">
        <v>2.70885</v>
      </c>
      <c r="N97" s="61">
        <v>2609.4743166666667</v>
      </c>
      <c r="O97" s="61">
        <v>59.39963333333332</v>
      </c>
      <c r="P97" s="61">
        <v>112.73113333333333</v>
      </c>
      <c r="Q97" s="61">
        <v>3644.026949999999</v>
      </c>
      <c r="R97" s="61">
        <v>41527.867866666485</v>
      </c>
      <c r="S97" s="61">
        <v>3374.1061333333341</v>
      </c>
      <c r="T97" s="61">
        <v>10.800116666666668</v>
      </c>
      <c r="U97" s="65">
        <v>102.93253333333334</v>
      </c>
      <c r="V97" s="67">
        <f t="shared" si="8"/>
        <v>137785.44751666643</v>
      </c>
      <c r="W97" s="129"/>
    </row>
    <row r="98" spans="2:23" x14ac:dyDescent="0.25">
      <c r="B98" s="21"/>
      <c r="C98" s="76" t="s">
        <v>10</v>
      </c>
      <c r="D98" s="60">
        <v>441.53440000000001</v>
      </c>
      <c r="E98" s="61">
        <v>176.82458333333327</v>
      </c>
      <c r="F98" s="61">
        <v>4102.2927666666646</v>
      </c>
      <c r="G98" s="61">
        <v>6922.817849999994</v>
      </c>
      <c r="H98" s="61">
        <v>44164.077116666616</v>
      </c>
      <c r="I98" s="61">
        <v>23.120666666666668</v>
      </c>
      <c r="J98" s="61">
        <v>28306.456600000096</v>
      </c>
      <c r="K98" s="61">
        <v>63.216899999999995</v>
      </c>
      <c r="L98" s="61">
        <v>0.43771666666666664</v>
      </c>
      <c r="M98" s="61">
        <v>2.4193500000000006</v>
      </c>
      <c r="N98" s="61">
        <v>2388.2997666666679</v>
      </c>
      <c r="O98" s="61">
        <v>67.372483333333321</v>
      </c>
      <c r="P98" s="61">
        <v>119.69944999999998</v>
      </c>
      <c r="Q98" s="61">
        <v>4645.0163000000011</v>
      </c>
      <c r="R98" s="61">
        <v>40711.639649999852</v>
      </c>
      <c r="S98" s="61">
        <v>2945.9087000000004</v>
      </c>
      <c r="T98" s="61">
        <v>19.350966666666668</v>
      </c>
      <c r="U98" s="65">
        <v>82.741600000000005</v>
      </c>
      <c r="V98" s="67">
        <f t="shared" si="8"/>
        <v>135183.22686666658</v>
      </c>
      <c r="W98" s="129"/>
    </row>
    <row r="99" spans="2:23" x14ac:dyDescent="0.25">
      <c r="B99" s="16"/>
      <c r="C99" s="76" t="s">
        <v>11</v>
      </c>
      <c r="D99" s="60">
        <v>444.02513333333343</v>
      </c>
      <c r="E99" s="61">
        <v>178.61811666666654</v>
      </c>
      <c r="F99" s="61">
        <v>3886.32936666667</v>
      </c>
      <c r="G99" s="61">
        <v>6744.3377500000024</v>
      </c>
      <c r="H99" s="61">
        <v>42143.327983333445</v>
      </c>
      <c r="I99" s="61">
        <v>24.089666666666659</v>
      </c>
      <c r="J99" s="61">
        <v>26555.947916666693</v>
      </c>
      <c r="K99" s="61">
        <v>48.558100000000039</v>
      </c>
      <c r="L99" s="61">
        <v>0.56433333333333335</v>
      </c>
      <c r="M99" s="61"/>
      <c r="N99" s="61">
        <v>2476.4311500000013</v>
      </c>
      <c r="O99" s="61">
        <v>95.101450000000014</v>
      </c>
      <c r="P99" s="61">
        <v>120.41266666666661</v>
      </c>
      <c r="Q99" s="61">
        <v>4907.7944666666681</v>
      </c>
      <c r="R99" s="61">
        <v>39399.225599999925</v>
      </c>
      <c r="S99" s="61">
        <v>2956.0993333333336</v>
      </c>
      <c r="T99" s="61">
        <v>15.330566666666668</v>
      </c>
      <c r="U99" s="65">
        <v>60.165633333333332</v>
      </c>
      <c r="V99" s="67">
        <f t="shared" si="8"/>
        <v>130056.35923333341</v>
      </c>
      <c r="W99" s="129"/>
    </row>
    <row r="100" spans="2:23" x14ac:dyDescent="0.25">
      <c r="B100" s="21"/>
      <c r="C100" s="76" t="s">
        <v>12</v>
      </c>
      <c r="D100" s="60">
        <v>429.63054999999991</v>
      </c>
      <c r="E100" s="61">
        <v>170.71873333333349</v>
      </c>
      <c r="F100" s="61">
        <v>3625.4724833333325</v>
      </c>
      <c r="G100" s="61">
        <v>6196.0556999999953</v>
      </c>
      <c r="H100" s="61">
        <v>41132.895683333314</v>
      </c>
      <c r="I100" s="61">
        <v>23.807633333333332</v>
      </c>
      <c r="J100" s="61">
        <v>24143.655966666694</v>
      </c>
      <c r="K100" s="61">
        <v>31.702450000000002</v>
      </c>
      <c r="L100" s="61">
        <v>0.39461666666666662</v>
      </c>
      <c r="M100" s="61"/>
      <c r="N100" s="61">
        <v>2417.0968333333335</v>
      </c>
      <c r="O100" s="61">
        <v>78.773266666666672</v>
      </c>
      <c r="P100" s="61">
        <v>120.14591666666662</v>
      </c>
      <c r="Q100" s="61">
        <v>6409.2542500000027</v>
      </c>
      <c r="R100" s="61">
        <v>36033.699049999937</v>
      </c>
      <c r="S100" s="61">
        <v>2890.114466666671</v>
      </c>
      <c r="T100" s="61">
        <v>14.40695</v>
      </c>
      <c r="U100" s="65">
        <v>69.025666666666666</v>
      </c>
      <c r="V100" s="67">
        <f t="shared" si="8"/>
        <v>123786.85021666661</v>
      </c>
      <c r="W100" s="129"/>
    </row>
    <row r="101" spans="2:23" x14ac:dyDescent="0.25">
      <c r="B101" s="21"/>
      <c r="C101" s="76" t="s">
        <v>13</v>
      </c>
      <c r="D101" s="60">
        <v>340.32690000000008</v>
      </c>
      <c r="E101" s="61">
        <v>159.61713333333361</v>
      </c>
      <c r="F101" s="61">
        <v>3426.21065</v>
      </c>
      <c r="G101" s="61">
        <v>5269.9985166666656</v>
      </c>
      <c r="H101" s="61">
        <v>35527.666499999985</v>
      </c>
      <c r="I101" s="61">
        <v>20.779183333333325</v>
      </c>
      <c r="J101" s="61">
        <v>22283.699216666631</v>
      </c>
      <c r="K101" s="61">
        <v>38.774866666666675</v>
      </c>
      <c r="L101" s="61">
        <v>0.37873333333333337</v>
      </c>
      <c r="M101" s="61"/>
      <c r="N101" s="61">
        <v>2335.3356833333337</v>
      </c>
      <c r="O101" s="61">
        <v>89.463200000000001</v>
      </c>
      <c r="P101" s="61">
        <v>113.3525666666666</v>
      </c>
      <c r="Q101" s="61">
        <v>6642.7942166666626</v>
      </c>
      <c r="R101" s="61">
        <v>31838.366200000029</v>
      </c>
      <c r="S101" s="61">
        <v>2916.6787000000049</v>
      </c>
      <c r="T101" s="61">
        <v>7.2599666666666671</v>
      </c>
      <c r="U101" s="65">
        <v>50.536450000000002</v>
      </c>
      <c r="V101" s="67">
        <f t="shared" si="8"/>
        <v>111061.23868333333</v>
      </c>
      <c r="W101" s="129"/>
    </row>
    <row r="102" spans="2:23" x14ac:dyDescent="0.25">
      <c r="B102" s="16"/>
      <c r="C102" s="76" t="s">
        <v>14</v>
      </c>
      <c r="D102" s="60">
        <v>428.53003333333322</v>
      </c>
      <c r="E102" s="61">
        <v>146.47376666666688</v>
      </c>
      <c r="F102" s="61">
        <v>3454.7233666666634</v>
      </c>
      <c r="G102" s="61">
        <v>4853.7465000000029</v>
      </c>
      <c r="H102" s="61">
        <v>36360.146766666672</v>
      </c>
      <c r="I102" s="61">
        <v>18.281816666666668</v>
      </c>
      <c r="J102" s="61">
        <v>22504.702266666704</v>
      </c>
      <c r="K102" s="61">
        <v>26.839083333333338</v>
      </c>
      <c r="L102" s="61">
        <v>0.68151666666666677</v>
      </c>
      <c r="M102" s="61">
        <v>1.2998333333333334</v>
      </c>
      <c r="N102" s="61">
        <v>2304.1555833333337</v>
      </c>
      <c r="O102" s="61">
        <v>69.659216666666651</v>
      </c>
      <c r="P102" s="61">
        <v>101.81438333333334</v>
      </c>
      <c r="Q102" s="61">
        <v>6673.8535499999998</v>
      </c>
      <c r="R102" s="61">
        <v>29621.25808333336</v>
      </c>
      <c r="S102" s="61">
        <v>2672.4849500000009</v>
      </c>
      <c r="T102" s="61">
        <v>10.304466666666666</v>
      </c>
      <c r="U102" s="65">
        <v>66.693016666666665</v>
      </c>
      <c r="V102" s="67">
        <f t="shared" si="8"/>
        <v>109315.64820000008</v>
      </c>
      <c r="W102" s="129"/>
    </row>
    <row r="103" spans="2:23" x14ac:dyDescent="0.25">
      <c r="B103" s="21"/>
      <c r="C103" s="76" t="s">
        <v>15</v>
      </c>
      <c r="D103" s="60">
        <v>395.24169999999992</v>
      </c>
      <c r="E103" s="61">
        <v>137.04376666666639</v>
      </c>
      <c r="F103" s="61">
        <v>3336.2885833333398</v>
      </c>
      <c r="G103" s="61">
        <v>4300.9488499999998</v>
      </c>
      <c r="H103" s="61">
        <v>33449.964650000009</v>
      </c>
      <c r="I103" s="61">
        <v>18.404966666666667</v>
      </c>
      <c r="J103" s="61">
        <v>20896.965566666742</v>
      </c>
      <c r="K103" s="61">
        <v>23.559666666666669</v>
      </c>
      <c r="L103" s="61">
        <v>0.59163333333333323</v>
      </c>
      <c r="M103" s="61">
        <v>1.0437500000000002</v>
      </c>
      <c r="N103" s="61">
        <v>1976.5191166666673</v>
      </c>
      <c r="O103" s="61">
        <v>36.037183333333317</v>
      </c>
      <c r="P103" s="61">
        <v>99.657616666666698</v>
      </c>
      <c r="Q103" s="61">
        <v>6274.9644000000026</v>
      </c>
      <c r="R103" s="61">
        <v>26353.704316666637</v>
      </c>
      <c r="S103" s="61">
        <v>2468.6990499999993</v>
      </c>
      <c r="T103" s="61">
        <v>8.8084833333333332</v>
      </c>
      <c r="U103" s="65">
        <v>43.633833333333335</v>
      </c>
      <c r="V103" s="67">
        <f t="shared" si="8"/>
        <v>99822.077133333398</v>
      </c>
      <c r="W103" s="129"/>
    </row>
    <row r="104" spans="2:23" ht="15.75" thickBot="1" x14ac:dyDescent="0.3">
      <c r="B104" s="57"/>
      <c r="C104" s="77" t="s">
        <v>16</v>
      </c>
      <c r="D104" s="62">
        <v>407.87063333333333</v>
      </c>
      <c r="E104" s="63">
        <v>132.61390000000014</v>
      </c>
      <c r="F104" s="63">
        <v>3231.2728833333322</v>
      </c>
      <c r="G104" s="63">
        <v>4117.5033833333418</v>
      </c>
      <c r="H104" s="63">
        <v>32151.968666666657</v>
      </c>
      <c r="I104" s="63">
        <v>18.860749999999999</v>
      </c>
      <c r="J104" s="63">
        <v>19855.877750000029</v>
      </c>
      <c r="K104" s="63">
        <v>64.005633333333336</v>
      </c>
      <c r="L104" s="63">
        <v>0.27386666666666665</v>
      </c>
      <c r="M104" s="63">
        <v>0.77661666666666673</v>
      </c>
      <c r="N104" s="63">
        <v>2002.3210000000004</v>
      </c>
      <c r="O104" s="63">
        <v>31.004783333333329</v>
      </c>
      <c r="P104" s="63">
        <v>101.23163333333341</v>
      </c>
      <c r="Q104" s="63">
        <v>6047.0253333333458</v>
      </c>
      <c r="R104" s="63">
        <v>25685.658500000045</v>
      </c>
      <c r="S104" s="63">
        <v>2599.1758333333364</v>
      </c>
      <c r="T104" s="63">
        <v>9.1226666666666656</v>
      </c>
      <c r="U104" s="66">
        <v>34.19251666666667</v>
      </c>
      <c r="V104" s="68">
        <f t="shared" si="8"/>
        <v>96490.756350000098</v>
      </c>
      <c r="W104" s="129"/>
    </row>
    <row r="105" spans="2:23" x14ac:dyDescent="0.25">
      <c r="B105" s="17">
        <v>2021</v>
      </c>
      <c r="C105" s="75" t="s">
        <v>6</v>
      </c>
      <c r="D105" s="58">
        <v>394.83791666666679</v>
      </c>
      <c r="E105" s="59">
        <v>130.14831666666677</v>
      </c>
      <c r="F105" s="59">
        <v>3116.675900000002</v>
      </c>
      <c r="G105" s="59">
        <v>3897.3693999999964</v>
      </c>
      <c r="H105" s="59">
        <v>31283.805266666739</v>
      </c>
      <c r="I105" s="59">
        <v>17.022033333333336</v>
      </c>
      <c r="J105" s="59">
        <v>20576.160550000055</v>
      </c>
      <c r="K105" s="59">
        <v>21.391133333333329</v>
      </c>
      <c r="L105" s="59">
        <v>0.55801666666666672</v>
      </c>
      <c r="M105" s="59"/>
      <c r="N105" s="59">
        <v>1792.9032499999994</v>
      </c>
      <c r="O105" s="59">
        <v>31.65348333333333</v>
      </c>
      <c r="P105" s="59">
        <v>99.098350000000011</v>
      </c>
      <c r="Q105" s="59">
        <v>4955.4970500000027</v>
      </c>
      <c r="R105" s="59">
        <v>25048.219266666641</v>
      </c>
      <c r="S105" s="59">
        <v>2541.0488500000024</v>
      </c>
      <c r="T105" s="59">
        <v>9.9726833333333342</v>
      </c>
      <c r="U105" s="64">
        <v>74.12736666666666</v>
      </c>
      <c r="V105" s="69">
        <f t="shared" si="8"/>
        <v>93990.488833333438</v>
      </c>
      <c r="W105" s="129"/>
    </row>
    <row r="106" spans="2:23" x14ac:dyDescent="0.25">
      <c r="B106" s="21"/>
      <c r="C106" s="76" t="s">
        <v>17</v>
      </c>
      <c r="D106" s="60">
        <v>370.10821666666646</v>
      </c>
      <c r="E106" s="61">
        <v>115.04941666666672</v>
      </c>
      <c r="F106" s="61">
        <v>2656.6633500000003</v>
      </c>
      <c r="G106" s="61">
        <v>3627.6362166666686</v>
      </c>
      <c r="H106" s="61">
        <v>27096.765649999968</v>
      </c>
      <c r="I106" s="61">
        <v>14.404799999999996</v>
      </c>
      <c r="J106" s="61">
        <v>19444.894366666605</v>
      </c>
      <c r="K106" s="61">
        <v>22.845866666666669</v>
      </c>
      <c r="L106" s="61">
        <v>0.18714999999999996</v>
      </c>
      <c r="M106" s="61"/>
      <c r="N106" s="61">
        <v>1522.8798333333336</v>
      </c>
      <c r="O106" s="61">
        <v>35.51938333333333</v>
      </c>
      <c r="P106" s="61">
        <v>88.839699999999937</v>
      </c>
      <c r="Q106" s="61">
        <v>4068.4557166666659</v>
      </c>
      <c r="R106" s="61">
        <v>20805.41029999997</v>
      </c>
      <c r="S106" s="61">
        <v>2178.096349999998</v>
      </c>
      <c r="T106" s="61">
        <v>7.8340666666666694</v>
      </c>
      <c r="U106" s="65">
        <v>22.643599999999992</v>
      </c>
      <c r="V106" s="67">
        <f t="shared" si="8"/>
        <v>82078.233983333179</v>
      </c>
      <c r="W106" s="129"/>
    </row>
    <row r="107" spans="2:23" x14ac:dyDescent="0.25">
      <c r="B107" s="21"/>
      <c r="C107" s="76" t="s">
        <v>7</v>
      </c>
      <c r="D107" s="60">
        <v>495.92748333333344</v>
      </c>
      <c r="E107" s="61">
        <v>133.50436666666684</v>
      </c>
      <c r="F107" s="61">
        <v>3164.9967833333358</v>
      </c>
      <c r="G107" s="61">
        <v>4271.6785666666647</v>
      </c>
      <c r="H107" s="61">
        <v>32360.728500000008</v>
      </c>
      <c r="I107" s="61">
        <v>19.032849999999996</v>
      </c>
      <c r="J107" s="61">
        <v>23750.614800000061</v>
      </c>
      <c r="K107" s="61">
        <v>21.497616666666694</v>
      </c>
      <c r="L107" s="61">
        <v>9.0483333333333346E-2</v>
      </c>
      <c r="M107" s="61"/>
      <c r="N107" s="61">
        <v>2153.3589666666667</v>
      </c>
      <c r="O107" s="61">
        <v>44.482049999999987</v>
      </c>
      <c r="P107" s="61">
        <v>107.35983333333331</v>
      </c>
      <c r="Q107" s="61">
        <v>4920.791733333328</v>
      </c>
      <c r="R107" s="61">
        <v>25130.790466666691</v>
      </c>
      <c r="S107" s="61">
        <v>2632.6442999999995</v>
      </c>
      <c r="T107" s="61">
        <v>7.8676000000000004</v>
      </c>
      <c r="U107" s="65">
        <v>33.371766666666666</v>
      </c>
      <c r="V107" s="67">
        <f t="shared" si="8"/>
        <v>99248.738166666764</v>
      </c>
      <c r="W107" s="129"/>
    </row>
    <row r="108" spans="2:23" x14ac:dyDescent="0.25">
      <c r="B108" s="16"/>
      <c r="C108" s="76" t="s">
        <v>8</v>
      </c>
      <c r="D108" s="60">
        <v>398.5119499999999</v>
      </c>
      <c r="E108" s="61">
        <v>117.00666666666676</v>
      </c>
      <c r="F108" s="61">
        <v>2825.8124666666699</v>
      </c>
      <c r="G108" s="61">
        <v>4101.6506833333315</v>
      </c>
      <c r="H108" s="61">
        <v>28936.998083333299</v>
      </c>
      <c r="I108" s="61">
        <v>16.439350000000001</v>
      </c>
      <c r="J108" s="61">
        <v>13127.417133333338</v>
      </c>
      <c r="K108" s="61">
        <v>45.513000000000005</v>
      </c>
      <c r="L108" s="61">
        <v>0.31118333333333342</v>
      </c>
      <c r="M108" s="61"/>
      <c r="N108" s="61">
        <v>1574.4878333333338</v>
      </c>
      <c r="O108" s="61">
        <v>28.278883333333329</v>
      </c>
      <c r="P108" s="61">
        <v>98.974733333333319</v>
      </c>
      <c r="Q108" s="61">
        <v>4955.4970500000027</v>
      </c>
      <c r="R108" s="61">
        <v>24259.435183333328</v>
      </c>
      <c r="S108" s="61">
        <v>1924.5154166666678</v>
      </c>
      <c r="T108" s="61">
        <v>2.4438666666666671</v>
      </c>
      <c r="U108" s="65">
        <v>34.566949999999999</v>
      </c>
      <c r="V108" s="67">
        <f t="shared" ref="V108:V113" si="9">SUM(D108:U108)</f>
        <v>82447.860433333291</v>
      </c>
      <c r="W108" s="129"/>
    </row>
    <row r="109" spans="2:23" x14ac:dyDescent="0.25">
      <c r="B109" s="21"/>
      <c r="C109" s="76" t="s">
        <v>9</v>
      </c>
      <c r="D109" s="60">
        <v>431.91989999999993</v>
      </c>
      <c r="E109" s="61">
        <v>105.77773333333323</v>
      </c>
      <c r="F109" s="61">
        <v>2736.6781833333339</v>
      </c>
      <c r="G109" s="61">
        <v>3531.7847000000015</v>
      </c>
      <c r="H109" s="61">
        <v>26615.583083333262</v>
      </c>
      <c r="I109" s="61">
        <v>15.636333333333333</v>
      </c>
      <c r="J109" s="61">
        <v>13463.409533333339</v>
      </c>
      <c r="K109" s="61">
        <v>68.592966666666712</v>
      </c>
      <c r="L109" s="61">
        <v>0.17451666666666668</v>
      </c>
      <c r="M109" s="61"/>
      <c r="N109" s="61">
        <v>1561.6512333333337</v>
      </c>
      <c r="O109" s="61">
        <v>44.095183333333338</v>
      </c>
      <c r="P109" s="61">
        <v>90.216616666666667</v>
      </c>
      <c r="Q109" s="61">
        <v>5684.2603166666668</v>
      </c>
      <c r="R109" s="61">
        <v>21952.630366666624</v>
      </c>
      <c r="S109" s="61">
        <v>1969.2495500000023</v>
      </c>
      <c r="T109" s="61">
        <v>5.630233333333333</v>
      </c>
      <c r="U109" s="65">
        <v>31.597333333333328</v>
      </c>
      <c r="V109" s="67">
        <f t="shared" si="9"/>
        <v>78308.887783333223</v>
      </c>
      <c r="W109" s="129"/>
    </row>
    <row r="110" spans="2:23" x14ac:dyDescent="0.25">
      <c r="B110" s="21"/>
      <c r="C110" s="76" t="s">
        <v>10</v>
      </c>
      <c r="D110" s="60">
        <v>394.90356666666656</v>
      </c>
      <c r="E110" s="61">
        <v>98.330700000000235</v>
      </c>
      <c r="F110" s="61">
        <v>2550.442133333333</v>
      </c>
      <c r="G110" s="61">
        <v>3103.6025500000042</v>
      </c>
      <c r="H110" s="61">
        <v>25051.489966666624</v>
      </c>
      <c r="I110" s="61">
        <v>14.109583333333338</v>
      </c>
      <c r="J110" s="61">
        <v>12962.675916666682</v>
      </c>
      <c r="K110" s="61">
        <v>62.215683333333359</v>
      </c>
      <c r="L110" s="61">
        <v>0.28538333333333332</v>
      </c>
      <c r="M110" s="61"/>
      <c r="N110" s="61">
        <v>1384.2997499999999</v>
      </c>
      <c r="O110" s="61">
        <v>48.989216666666678</v>
      </c>
      <c r="P110" s="61">
        <v>78.805783333333295</v>
      </c>
      <c r="Q110" s="61">
        <v>4920.791733333328</v>
      </c>
      <c r="R110" s="61">
        <v>20055.975200000004</v>
      </c>
      <c r="S110" s="61">
        <v>1998.9923000000008</v>
      </c>
      <c r="T110" s="61">
        <v>4.4235500000000014</v>
      </c>
      <c r="U110" s="65">
        <v>23.521733333333334</v>
      </c>
      <c r="V110" s="67">
        <f t="shared" si="9"/>
        <v>72753.854749999984</v>
      </c>
      <c r="W110" s="129"/>
    </row>
    <row r="111" spans="2:23" x14ac:dyDescent="0.25">
      <c r="B111" s="16"/>
      <c r="C111" s="76" t="s">
        <v>11</v>
      </c>
      <c r="D111" s="60">
        <v>373.07256666666666</v>
      </c>
      <c r="E111" s="61">
        <v>99.035866666666735</v>
      </c>
      <c r="F111" s="61">
        <v>2440.1163166666679</v>
      </c>
      <c r="G111" s="61">
        <v>2831.7134666666648</v>
      </c>
      <c r="H111" s="61">
        <v>23900.250366666583</v>
      </c>
      <c r="I111" s="61">
        <v>12.668200000000004</v>
      </c>
      <c r="J111" s="61">
        <v>12284.492483333361</v>
      </c>
      <c r="K111" s="61"/>
      <c r="L111" s="61">
        <v>0.11211666666666668</v>
      </c>
      <c r="M111" s="61"/>
      <c r="N111" s="61">
        <v>1508.6259499999994</v>
      </c>
      <c r="O111" s="61">
        <v>117.02140000000003</v>
      </c>
      <c r="P111" s="61">
        <v>82.254000000000019</v>
      </c>
      <c r="Q111" s="61">
        <v>4293.2557000000033</v>
      </c>
      <c r="R111" s="61">
        <v>18512.914516666606</v>
      </c>
      <c r="S111" s="61">
        <v>2045.9914666666666</v>
      </c>
      <c r="T111" s="61">
        <v>6.9474999999999989</v>
      </c>
      <c r="U111" s="65">
        <v>31.586833333333335</v>
      </c>
      <c r="V111" s="67">
        <f t="shared" si="9"/>
        <v>68540.05874999988</v>
      </c>
      <c r="W111" s="129"/>
    </row>
    <row r="112" spans="2:23" x14ac:dyDescent="0.25">
      <c r="B112" s="21"/>
      <c r="C112" s="76" t="s">
        <v>12</v>
      </c>
      <c r="D112" s="60">
        <v>424.66483333333332</v>
      </c>
      <c r="E112" s="61">
        <v>97.671316666666726</v>
      </c>
      <c r="F112" s="61">
        <v>2459.702450000002</v>
      </c>
      <c r="G112" s="61">
        <v>2308.4847333333346</v>
      </c>
      <c r="H112" s="61">
        <v>22616.115033333273</v>
      </c>
      <c r="I112" s="61">
        <v>14.307916666666671</v>
      </c>
      <c r="J112" s="61">
        <v>12564.798116666652</v>
      </c>
      <c r="K112" s="61"/>
      <c r="L112" s="61">
        <v>0.25408333333333333</v>
      </c>
      <c r="M112" s="61"/>
      <c r="N112" s="61">
        <v>1479.7951166666664</v>
      </c>
      <c r="O112" s="61">
        <v>101.52913333333333</v>
      </c>
      <c r="P112" s="61">
        <v>90.093516666666659</v>
      </c>
      <c r="Q112" s="61">
        <v>3041.0682666666676</v>
      </c>
      <c r="R112" s="61">
        <v>18061.767666666678</v>
      </c>
      <c r="S112" s="61">
        <v>2370.050216666667</v>
      </c>
      <c r="T112" s="61">
        <v>5.9333333333333327</v>
      </c>
      <c r="U112" s="65">
        <v>32.888416666666672</v>
      </c>
      <c r="V112" s="67">
        <f t="shared" si="9"/>
        <v>65669.124149999945</v>
      </c>
      <c r="W112" s="129"/>
    </row>
    <row r="113" spans="2:23" ht="15.75" thickBot="1" x14ac:dyDescent="0.3">
      <c r="B113" s="57"/>
      <c r="C113" s="77" t="s">
        <v>13</v>
      </c>
      <c r="D113" s="62">
        <v>402.37105000000008</v>
      </c>
      <c r="E113" s="63">
        <v>83.731183333333306</v>
      </c>
      <c r="F113" s="63">
        <v>2236.1734333333366</v>
      </c>
      <c r="G113" s="63">
        <v>1765.4776333333341</v>
      </c>
      <c r="H113" s="63">
        <v>19291.943683333295</v>
      </c>
      <c r="I113" s="63">
        <v>12.42695</v>
      </c>
      <c r="J113" s="63">
        <v>11646.380683333313</v>
      </c>
      <c r="K113" s="63"/>
      <c r="L113" s="63">
        <v>0.17709999999999998</v>
      </c>
      <c r="M113" s="63"/>
      <c r="N113" s="63">
        <v>1349.3802333333329</v>
      </c>
      <c r="O113" s="63">
        <v>72.234183333333377</v>
      </c>
      <c r="P113" s="63">
        <v>81.738899999999987</v>
      </c>
      <c r="Q113" s="63">
        <v>3658.1878500000012</v>
      </c>
      <c r="R113" s="63">
        <v>15370.723849999986</v>
      </c>
      <c r="S113" s="63">
        <v>2049.4862333333326</v>
      </c>
      <c r="T113" s="63">
        <v>8.7165333333333326</v>
      </c>
      <c r="U113" s="66">
        <v>28.241916666666668</v>
      </c>
      <c r="V113" s="68">
        <f t="shared" si="9"/>
        <v>58057.391416666593</v>
      </c>
      <c r="W113" s="129"/>
    </row>
    <row r="114" spans="2:23" ht="15.75" thickBot="1" x14ac:dyDescent="0.3">
      <c r="B114" s="81"/>
      <c r="C114" s="82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83"/>
      <c r="W114" s="70"/>
    </row>
    <row r="115" spans="2:23" ht="15.75" thickBot="1" x14ac:dyDescent="0.3">
      <c r="B115" s="126" t="s">
        <v>69</v>
      </c>
      <c r="C115" s="109"/>
      <c r="D115" s="117">
        <f>+SUM(D105:D113)/SUM(D93:D101)-1</f>
        <v>-0.15462130688119635</v>
      </c>
      <c r="E115" s="117">
        <f t="shared" ref="E115:V115" si="10">+SUM(E105:E113)/SUM(E93:E101)-1</f>
        <v>-0.42099468914910732</v>
      </c>
      <c r="F115" s="117">
        <f t="shared" si="10"/>
        <v>-0.33492073035371961</v>
      </c>
      <c r="G115" s="117">
        <f t="shared" si="10"/>
        <v>-0.46384849695519625</v>
      </c>
      <c r="H115" s="117">
        <f t="shared" si="10"/>
        <v>-0.38417273298503285</v>
      </c>
      <c r="I115" s="117">
        <f t="shared" si="10"/>
        <v>-0.54792967825393191</v>
      </c>
      <c r="J115" s="117">
        <f t="shared" si="10"/>
        <v>-0.39664285842467129</v>
      </c>
      <c r="K115" s="117">
        <f t="shared" si="10"/>
        <v>-0.53159635106781489</v>
      </c>
      <c r="L115" s="117">
        <f t="shared" si="10"/>
        <v>-0.61226428137755273</v>
      </c>
      <c r="M115" s="117">
        <f t="shared" si="10"/>
        <v>-1</v>
      </c>
      <c r="N115" s="117">
        <f t="shared" si="10"/>
        <v>-0.39116083551381498</v>
      </c>
      <c r="O115" s="117">
        <f t="shared" si="10"/>
        <v>-0.35948825295809583</v>
      </c>
      <c r="P115" s="117">
        <f t="shared" si="10"/>
        <v>-0.2994486811290481</v>
      </c>
      <c r="Q115" s="117">
        <f t="shared" si="10"/>
        <v>-0.23220445949615331</v>
      </c>
      <c r="R115" s="117">
        <f t="shared" si="10"/>
        <v>-0.41394300846511523</v>
      </c>
      <c r="S115" s="117">
        <f t="shared" si="10"/>
        <v>-0.42848176395349002</v>
      </c>
      <c r="T115" s="117">
        <f t="shared" si="10"/>
        <v>-0.77609035201552046</v>
      </c>
      <c r="U115" s="117">
        <f t="shared" si="10"/>
        <v>-0.56686636621540309</v>
      </c>
      <c r="V115" s="118">
        <f t="shared" si="10"/>
        <v>-0.39118561516172157</v>
      </c>
    </row>
    <row r="116" spans="2:23" ht="15.75" thickBot="1" x14ac:dyDescent="0.3">
      <c r="B116" s="119" t="s">
        <v>70</v>
      </c>
      <c r="C116" s="109"/>
      <c r="D116" s="117">
        <f>+SUM(D105:D113)/SUM($V$105:$V$113)</f>
        <v>5.2579456212175687E-3</v>
      </c>
      <c r="E116" s="117">
        <f t="shared" ref="E116:V116" si="11">+SUM(E105:E113)/SUM($V$105:$V$113)</f>
        <v>1.3981786668489969E-3</v>
      </c>
      <c r="F116" s="117">
        <f t="shared" si="11"/>
        <v>3.4499281119116022E-2</v>
      </c>
      <c r="G116" s="117">
        <f t="shared" si="11"/>
        <v>4.1990619159181931E-2</v>
      </c>
      <c r="H116" s="117">
        <f t="shared" si="11"/>
        <v>0.33826200728000716</v>
      </c>
      <c r="I116" s="117">
        <f t="shared" si="11"/>
        <v>1.9405085881561094E-4</v>
      </c>
      <c r="J116" s="117">
        <f t="shared" si="11"/>
        <v>0.19943219638509282</v>
      </c>
      <c r="K116" s="117">
        <f t="shared" si="11"/>
        <v>3.452547679798386E-4</v>
      </c>
      <c r="L116" s="121">
        <f t="shared" si="11"/>
        <v>3.0666806105505439E-6</v>
      </c>
      <c r="M116" s="120">
        <f t="shared" si="11"/>
        <v>0</v>
      </c>
      <c r="N116" s="117">
        <f t="shared" si="11"/>
        <v>2.0435732046230747E-2</v>
      </c>
      <c r="O116" s="120">
        <f t="shared" si="11"/>
        <v>7.471215554602981E-4</v>
      </c>
      <c r="P116" s="117">
        <f t="shared" si="11"/>
        <v>1.1658646190108738E-3</v>
      </c>
      <c r="Q116" s="117">
        <f t="shared" si="11"/>
        <v>5.7763678690783311E-2</v>
      </c>
      <c r="R116" s="117">
        <f t="shared" si="11"/>
        <v>0.26986066714819718</v>
      </c>
      <c r="S116" s="117">
        <f t="shared" si="11"/>
        <v>2.8113286862474149E-2</v>
      </c>
      <c r="T116" s="120">
        <f t="shared" si="11"/>
        <v>8.5251495881406183E-5</v>
      </c>
      <c r="U116" s="117">
        <f t="shared" si="11"/>
        <v>4.4579704309161692E-4</v>
      </c>
      <c r="V116" s="118">
        <f t="shared" si="11"/>
        <v>1</v>
      </c>
    </row>
    <row r="117" spans="2:23" x14ac:dyDescent="0.25">
      <c r="B117" s="71"/>
      <c r="C117" s="72"/>
    </row>
    <row r="118" spans="2:23" x14ac:dyDescent="0.25"/>
    <row r="119" spans="2:23" x14ac:dyDescent="0.25"/>
    <row r="120" spans="2:23" x14ac:dyDescent="0.25"/>
    <row r="121" spans="2:23" x14ac:dyDescent="0.25"/>
    <row r="122" spans="2:23" x14ac:dyDescent="0.25"/>
    <row r="123" spans="2:23" x14ac:dyDescent="0.25"/>
    <row r="124" spans="2:23" x14ac:dyDescent="0.25"/>
    <row r="125" spans="2:23" x14ac:dyDescent="0.25"/>
    <row r="126" spans="2:23" x14ac:dyDescent="0.25"/>
    <row r="127" spans="2:23" x14ac:dyDescent="0.25"/>
    <row r="128" spans="2:23" x14ac:dyDescent="0.25"/>
    <row r="129" x14ac:dyDescent="0.25"/>
    <row r="130" x14ac:dyDescent="0.25"/>
    <row r="131" x14ac:dyDescent="0.25"/>
    <row r="132" x14ac:dyDescent="0.25"/>
    <row r="133" x14ac:dyDescent="0.25"/>
    <row r="134" hidden="1" x14ac:dyDescent="0.25"/>
    <row r="135" hidden="1" x14ac:dyDescent="0.25"/>
    <row r="136" hidden="1" x14ac:dyDescent="0.25"/>
    <row r="137" hidden="1" x14ac:dyDescent="0.25"/>
    <row r="138" x14ac:dyDescent="0.25"/>
  </sheetData>
  <pageMargins left="0.7" right="0.7" top="0.75" bottom="0.75" header="0.3" footer="0.3"/>
  <ignoredErrors>
    <ignoredError sqref="F116:V11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showGridLines="0" topLeftCell="A166" workbookViewId="0">
      <selection activeCell="G171" sqref="G171:G179"/>
    </sheetView>
  </sheetViews>
  <sheetFormatPr baseColWidth="10" defaultColWidth="0" defaultRowHeight="15" customHeight="1" zeroHeight="1" x14ac:dyDescent="0.25"/>
  <cols>
    <col min="1" max="1" width="19" customWidth="1"/>
    <col min="2" max="2" width="3.7109375" customWidth="1"/>
    <col min="3" max="3" width="15.42578125" customWidth="1"/>
    <col min="4" max="4" width="9.140625" customWidth="1"/>
    <col min="5" max="5" width="15.42578125" customWidth="1"/>
    <col min="6" max="6" width="11.42578125" customWidth="1"/>
    <col min="7" max="7" width="14.85546875" customWidth="1"/>
    <col min="8" max="8" width="11.42578125" customWidth="1"/>
    <col min="9" max="9" width="13" bestFit="1" customWidth="1"/>
    <col min="10" max="17" width="11.42578125" customWidth="1"/>
    <col min="18" max="16384" width="11.42578125" hidden="1"/>
  </cols>
  <sheetData>
    <row r="1" spans="2:9" x14ac:dyDescent="0.25"/>
    <row r="2" spans="2:9" x14ac:dyDescent="0.25">
      <c r="B2" s="1" t="s">
        <v>30</v>
      </c>
      <c r="C2" s="50"/>
      <c r="D2" s="25"/>
      <c r="E2" s="49"/>
      <c r="F2" s="51"/>
    </row>
    <row r="3" spans="2:9" x14ac:dyDescent="0.25">
      <c r="B3" s="1" t="s">
        <v>61</v>
      </c>
      <c r="C3" s="50"/>
      <c r="D3" s="25"/>
      <c r="E3" s="49"/>
      <c r="F3" s="51"/>
    </row>
    <row r="4" spans="2:9" ht="15.75" thickBot="1" x14ac:dyDescent="0.3"/>
    <row r="5" spans="2:9" ht="24.75" thickBot="1" x14ac:dyDescent="0.3">
      <c r="C5" s="132" t="s">
        <v>1</v>
      </c>
      <c r="D5" s="133"/>
      <c r="E5" s="110" t="s">
        <v>2</v>
      </c>
      <c r="F5" s="111" t="s">
        <v>3</v>
      </c>
      <c r="G5" s="112" t="s">
        <v>4</v>
      </c>
      <c r="H5" s="111" t="s">
        <v>3</v>
      </c>
    </row>
    <row r="6" spans="2:9" x14ac:dyDescent="0.25">
      <c r="C6" s="139">
        <v>2000</v>
      </c>
      <c r="D6" s="140"/>
      <c r="E6" s="85">
        <v>1627028</v>
      </c>
      <c r="F6" s="2"/>
      <c r="G6" s="89">
        <v>933748.56099999999</v>
      </c>
      <c r="H6" s="3"/>
      <c r="I6" s="4"/>
    </row>
    <row r="7" spans="2:9" x14ac:dyDescent="0.25">
      <c r="C7" s="134">
        <v>2001</v>
      </c>
      <c r="D7" s="135"/>
      <c r="E7" s="86">
        <v>1752982</v>
      </c>
      <c r="F7" s="5">
        <f t="shared" ref="F7:F19" si="0">(E7-E6)/E6</f>
        <v>7.7413541746054776E-2</v>
      </c>
      <c r="G7" s="87">
        <v>1068780.318</v>
      </c>
      <c r="H7" s="5">
        <f t="shared" ref="H7:H21" si="1">(G7-G6)/G6</f>
        <v>0.14461254628910747</v>
      </c>
      <c r="I7" s="4"/>
    </row>
    <row r="8" spans="2:9" x14ac:dyDescent="0.25">
      <c r="C8" s="134">
        <v>2002</v>
      </c>
      <c r="D8" s="135"/>
      <c r="E8" s="86">
        <v>1700120</v>
      </c>
      <c r="F8" s="5">
        <f t="shared" si="0"/>
        <v>-3.0155472218197334E-2</v>
      </c>
      <c r="G8" s="87">
        <v>1136730.665</v>
      </c>
      <c r="H8" s="5">
        <f t="shared" si="1"/>
        <v>6.3577468499003614E-2</v>
      </c>
      <c r="I8" s="4"/>
    </row>
    <row r="9" spans="2:9" x14ac:dyDescent="0.25">
      <c r="C9" s="134">
        <v>2003</v>
      </c>
      <c r="D9" s="135"/>
      <c r="E9" s="86">
        <v>1497591</v>
      </c>
      <c r="F9" s="5">
        <f t="shared" si="0"/>
        <v>-0.11912629696727289</v>
      </c>
      <c r="G9" s="87">
        <v>1091777.0190000001</v>
      </c>
      <c r="H9" s="5">
        <f t="shared" si="1"/>
        <v>-3.9546435566599189E-2</v>
      </c>
      <c r="I9" s="4"/>
    </row>
    <row r="10" spans="2:9" x14ac:dyDescent="0.25">
      <c r="C10" s="134">
        <v>2004</v>
      </c>
      <c r="D10" s="135"/>
      <c r="E10" s="86">
        <v>1562293</v>
      </c>
      <c r="F10" s="5">
        <f t="shared" si="0"/>
        <v>4.3204052374780567E-2</v>
      </c>
      <c r="G10" s="87">
        <v>1157582.7579999999</v>
      </c>
      <c r="H10" s="5">
        <f t="shared" si="1"/>
        <v>6.0273973398225392E-2</v>
      </c>
      <c r="I10" s="4"/>
    </row>
    <row r="11" spans="2:9" x14ac:dyDescent="0.25">
      <c r="C11" s="134">
        <v>2005</v>
      </c>
      <c r="D11" s="135"/>
      <c r="E11" s="86">
        <v>1690428</v>
      </c>
      <c r="F11" s="5">
        <f t="shared" si="0"/>
        <v>8.2017265647352955E-2</v>
      </c>
      <c r="G11" s="87">
        <v>1294469.327</v>
      </c>
      <c r="H11" s="5">
        <f t="shared" si="1"/>
        <v>0.11825208008151772</v>
      </c>
      <c r="I11" s="4"/>
    </row>
    <row r="12" spans="2:9" x14ac:dyDescent="0.25">
      <c r="C12" s="134">
        <v>2006</v>
      </c>
      <c r="D12" s="135"/>
      <c r="E12" s="86">
        <v>1668463.4230833338</v>
      </c>
      <c r="F12" s="5">
        <f t="shared" si="0"/>
        <v>-1.2993500413307301E-2</v>
      </c>
      <c r="G12" s="87">
        <v>1283320.205000001</v>
      </c>
      <c r="H12" s="5">
        <f t="shared" si="1"/>
        <v>-8.6128900603907807E-3</v>
      </c>
      <c r="I12" s="4"/>
    </row>
    <row r="13" spans="2:9" x14ac:dyDescent="0.25">
      <c r="C13" s="134">
        <v>2007</v>
      </c>
      <c r="D13" s="135"/>
      <c r="E13" s="86">
        <v>1397811.018533333</v>
      </c>
      <c r="F13" s="5">
        <f t="shared" si="0"/>
        <v>-0.1622165645380664</v>
      </c>
      <c r="G13" s="87">
        <v>1033121.7669999971</v>
      </c>
      <c r="H13" s="5">
        <f t="shared" si="1"/>
        <v>-0.19496181625224526</v>
      </c>
      <c r="I13" s="4"/>
    </row>
    <row r="14" spans="2:9" x14ac:dyDescent="0.25">
      <c r="C14" s="134">
        <v>2008</v>
      </c>
      <c r="D14" s="135"/>
      <c r="E14" s="86">
        <v>1314507.0337499997</v>
      </c>
      <c r="F14" s="5">
        <f t="shared" si="0"/>
        <v>-5.9596028131714676E-2</v>
      </c>
      <c r="G14" s="87">
        <v>1035918.7099999988</v>
      </c>
      <c r="H14" s="5">
        <f t="shared" si="1"/>
        <v>2.7072733237666112E-3</v>
      </c>
      <c r="I14" s="4"/>
    </row>
    <row r="15" spans="2:9" x14ac:dyDescent="0.25">
      <c r="C15" s="134">
        <v>2009</v>
      </c>
      <c r="D15" s="135"/>
      <c r="E15" s="86">
        <v>1120321.3498166667</v>
      </c>
      <c r="F15" s="5">
        <f t="shared" si="0"/>
        <v>-0.14772510070133588</v>
      </c>
      <c r="G15" s="87">
        <v>822598.61199999822</v>
      </c>
      <c r="H15" s="5">
        <f t="shared" si="1"/>
        <v>-0.2059235883479707</v>
      </c>
      <c r="I15" s="4"/>
    </row>
    <row r="16" spans="2:9" x14ac:dyDescent="0.25">
      <c r="C16" s="134">
        <v>2010</v>
      </c>
      <c r="D16" s="135"/>
      <c r="E16" s="86">
        <f>+E40</f>
        <v>1037043.9378833331</v>
      </c>
      <c r="F16" s="5">
        <f t="shared" si="0"/>
        <v>-7.4333504352979987E-2</v>
      </c>
      <c r="G16" s="87">
        <f>+G40</f>
        <v>714580.78899999871</v>
      </c>
      <c r="H16" s="5">
        <f t="shared" si="1"/>
        <v>-0.1313129166816534</v>
      </c>
      <c r="I16" s="4"/>
    </row>
    <row r="17" spans="3:9" x14ac:dyDescent="0.25">
      <c r="C17" s="134">
        <v>2011</v>
      </c>
      <c r="D17" s="135"/>
      <c r="E17" s="87">
        <f>+E53</f>
        <v>944322.02861666679</v>
      </c>
      <c r="F17" s="5">
        <f t="shared" si="0"/>
        <v>-8.9409817539570294E-2</v>
      </c>
      <c r="G17" s="87">
        <f>+G53</f>
        <v>633723.978999999</v>
      </c>
      <c r="H17" s="5">
        <f t="shared" si="1"/>
        <v>-0.11315279006192237</v>
      </c>
      <c r="I17" s="4"/>
    </row>
    <row r="18" spans="3:9" x14ac:dyDescent="0.25">
      <c r="C18" s="134">
        <v>2012</v>
      </c>
      <c r="D18" s="135"/>
      <c r="E18" s="87">
        <f>+E66</f>
        <v>826511.14478333306</v>
      </c>
      <c r="F18" s="5">
        <f t="shared" si="0"/>
        <v>-0.12475710643530616</v>
      </c>
      <c r="G18" s="87">
        <f>+G66</f>
        <v>546763.04799999797</v>
      </c>
      <c r="H18" s="5">
        <f t="shared" si="1"/>
        <v>-0.13722209334294602</v>
      </c>
      <c r="I18" s="4"/>
    </row>
    <row r="19" spans="3:9" x14ac:dyDescent="0.25">
      <c r="C19" s="134">
        <v>2013</v>
      </c>
      <c r="D19" s="135"/>
      <c r="E19" s="87">
        <f>+E79</f>
        <v>844044.58264999965</v>
      </c>
      <c r="F19" s="5">
        <f t="shared" si="0"/>
        <v>2.1213794849993119E-2</v>
      </c>
      <c r="G19" s="87">
        <f>+G79</f>
        <v>575290.51099999656</v>
      </c>
      <c r="H19" s="5">
        <f t="shared" si="1"/>
        <v>5.2175184669756063E-2</v>
      </c>
      <c r="I19" s="4"/>
    </row>
    <row r="20" spans="3:9" x14ac:dyDescent="0.25">
      <c r="C20" s="134">
        <v>2014</v>
      </c>
      <c r="D20" s="135"/>
      <c r="E20" s="87">
        <f>+E92</f>
        <v>973602.63632866659</v>
      </c>
      <c r="F20" s="5">
        <f t="shared" ref="F20:F25" si="2">(E20-E19)/E19</f>
        <v>0.15349669477399019</v>
      </c>
      <c r="G20" s="87">
        <f>+G92</f>
        <v>697680.01613999705</v>
      </c>
      <c r="H20" s="5">
        <f t="shared" si="1"/>
        <v>0.21274382733561412</v>
      </c>
      <c r="I20" s="4"/>
    </row>
    <row r="21" spans="3:9" x14ac:dyDescent="0.25">
      <c r="C21" s="134">
        <v>2015</v>
      </c>
      <c r="D21" s="135"/>
      <c r="E21" s="87">
        <f>+E105</f>
        <v>1296335.9517166666</v>
      </c>
      <c r="F21" s="5">
        <f t="shared" si="2"/>
        <v>0.33148360875951077</v>
      </c>
      <c r="G21" s="87">
        <f>+G105</f>
        <v>964860.44729999441</v>
      </c>
      <c r="H21" s="5">
        <f t="shared" si="1"/>
        <v>0.38295554549234029</v>
      </c>
      <c r="I21" s="4"/>
    </row>
    <row r="22" spans="3:9" x14ac:dyDescent="0.25">
      <c r="C22" s="134">
        <v>2016</v>
      </c>
      <c r="D22" s="135"/>
      <c r="E22" s="87">
        <f>+E118</f>
        <v>1477242.6605500001</v>
      </c>
      <c r="F22" s="5">
        <f t="shared" si="2"/>
        <v>0.13955233486641233</v>
      </c>
      <c r="G22" s="87">
        <f>+G118</f>
        <v>1142310.3349999965</v>
      </c>
      <c r="H22" s="5">
        <f t="shared" ref="H22" si="3">(G22-G21)/G21</f>
        <v>0.18391249034673027</v>
      </c>
      <c r="I22" s="4"/>
    </row>
    <row r="23" spans="3:9" x14ac:dyDescent="0.25">
      <c r="C23" s="134">
        <v>2017</v>
      </c>
      <c r="D23" s="135"/>
      <c r="E23" s="87">
        <f>+E131</f>
        <v>1554908.5253000001</v>
      </c>
      <c r="F23" s="5">
        <f t="shared" si="2"/>
        <v>5.2574886187678707E-2</v>
      </c>
      <c r="G23" s="87">
        <f>+G131</f>
        <v>1099036.5029999949</v>
      </c>
      <c r="H23" s="5">
        <f t="shared" ref="H23:H24" si="4">(G23-G22)/G22</f>
        <v>-3.7882728251777305E-2</v>
      </c>
      <c r="I23" s="4"/>
    </row>
    <row r="24" spans="3:9" ht="14.45" customHeight="1" x14ac:dyDescent="0.25">
      <c r="C24" s="134">
        <v>2018</v>
      </c>
      <c r="D24" s="135"/>
      <c r="E24" s="87">
        <f>+E144</f>
        <v>1360456.7582166668</v>
      </c>
      <c r="F24" s="5">
        <f t="shared" si="2"/>
        <v>-0.12505672450783967</v>
      </c>
      <c r="G24" s="87">
        <f>+G144</f>
        <v>982680.07671999256</v>
      </c>
      <c r="H24" s="5">
        <f t="shared" si="4"/>
        <v>-0.10587130269321263</v>
      </c>
      <c r="I24" s="4"/>
    </row>
    <row r="25" spans="3:9" ht="14.45" customHeight="1" x14ac:dyDescent="0.25">
      <c r="C25" s="134">
        <v>2019</v>
      </c>
      <c r="D25" s="135"/>
      <c r="E25" s="87">
        <f>+E157</f>
        <v>1148683.5240666661</v>
      </c>
      <c r="F25" s="5">
        <f t="shared" si="2"/>
        <v>-0.15566333356129614</v>
      </c>
      <c r="G25" s="87">
        <f>+G157</f>
        <v>916027.64199999336</v>
      </c>
      <c r="H25" s="5">
        <f t="shared" ref="H25" si="5">(G25-G24)/G24</f>
        <v>-6.7827196560729011E-2</v>
      </c>
      <c r="I25" s="4"/>
    </row>
    <row r="26" spans="3:9" ht="14.45" customHeight="1" thickBot="1" x14ac:dyDescent="0.3">
      <c r="C26" s="130">
        <v>2020</v>
      </c>
      <c r="D26" s="131"/>
      <c r="E26" s="88">
        <f>+E170</f>
        <v>1127216.8180333329</v>
      </c>
      <c r="F26" s="6">
        <f t="shared" ref="F26" si="6">(E26-E25)/E25</f>
        <v>-1.8688094312813822E-2</v>
      </c>
      <c r="G26" s="88">
        <f>+G170</f>
        <v>691864.02999999514</v>
      </c>
      <c r="H26" s="6">
        <f t="shared" ref="H26" si="7">(G26-G25)/G25</f>
        <v>-0.24471271577632134</v>
      </c>
      <c r="I26" s="4"/>
    </row>
    <row r="27" spans="3:9" ht="24.75" thickBot="1" x14ac:dyDescent="0.3">
      <c r="C27" s="132" t="s">
        <v>1</v>
      </c>
      <c r="D27" s="133"/>
      <c r="E27" s="110" t="s">
        <v>2</v>
      </c>
      <c r="F27" s="111" t="s">
        <v>5</v>
      </c>
      <c r="G27" s="112" t="s">
        <v>4</v>
      </c>
      <c r="H27" s="111" t="s">
        <v>5</v>
      </c>
    </row>
    <row r="28" spans="3:9" x14ac:dyDescent="0.25">
      <c r="C28" s="17">
        <v>2010</v>
      </c>
      <c r="D28" s="7" t="s">
        <v>6</v>
      </c>
      <c r="E28" s="90">
        <v>90889.358266666517</v>
      </c>
      <c r="F28" s="9"/>
      <c r="G28" s="93">
        <v>62849.144</v>
      </c>
      <c r="H28" s="9"/>
    </row>
    <row r="29" spans="3:9" x14ac:dyDescent="0.25">
      <c r="C29" s="16"/>
      <c r="D29" s="10" t="s">
        <v>17</v>
      </c>
      <c r="E29" s="91">
        <v>82250.782533333258</v>
      </c>
      <c r="F29" s="12">
        <f t="shared" ref="F29:H31" si="8">+E29/E28-1</f>
        <v>-9.5044963437721175E-2</v>
      </c>
      <c r="G29" s="94">
        <v>55356.583999999908</v>
      </c>
      <c r="H29" s="12">
        <f t="shared" si="8"/>
        <v>-0.11921498883103476</v>
      </c>
    </row>
    <row r="30" spans="3:9" x14ac:dyDescent="0.25">
      <c r="C30" s="16"/>
      <c r="D30" s="10" t="s">
        <v>7</v>
      </c>
      <c r="E30" s="91">
        <v>99044.815616666296</v>
      </c>
      <c r="F30" s="12">
        <f t="shared" si="8"/>
        <v>0.20418083045625757</v>
      </c>
      <c r="G30" s="94">
        <v>64286.474999999889</v>
      </c>
      <c r="H30" s="12">
        <f t="shared" si="8"/>
        <v>0.16131578856094153</v>
      </c>
    </row>
    <row r="31" spans="3:9" x14ac:dyDescent="0.25">
      <c r="C31" s="16"/>
      <c r="D31" s="10" t="s">
        <v>8</v>
      </c>
      <c r="E31" s="91">
        <v>87487.933066666563</v>
      </c>
      <c r="F31" s="12">
        <f t="shared" si="8"/>
        <v>-0.11668336679759594</v>
      </c>
      <c r="G31" s="94">
        <v>60870.465000000004</v>
      </c>
      <c r="H31" s="12">
        <f t="shared" si="8"/>
        <v>-5.3137304541894581E-2</v>
      </c>
    </row>
    <row r="32" spans="3:9" x14ac:dyDescent="0.25">
      <c r="C32" s="16"/>
      <c r="D32" s="10" t="s">
        <v>9</v>
      </c>
      <c r="E32" s="91">
        <v>85551.949899999934</v>
      </c>
      <c r="F32" s="12">
        <f t="shared" ref="F32:F39" si="9">+E32/E31-1</f>
        <v>-2.2128573607875679E-2</v>
      </c>
      <c r="G32" s="94">
        <v>59966.673999999912</v>
      </c>
      <c r="H32" s="12">
        <f t="shared" ref="H32:H39" si="10">+G32/G31-1</f>
        <v>-1.4847775518062711E-2</v>
      </c>
    </row>
    <row r="33" spans="3:8" x14ac:dyDescent="0.25">
      <c r="C33" s="16"/>
      <c r="D33" s="10" t="s">
        <v>10</v>
      </c>
      <c r="E33" s="91">
        <v>82034.638250000047</v>
      </c>
      <c r="F33" s="12">
        <f t="shared" si="9"/>
        <v>-4.1113167544529428E-2</v>
      </c>
      <c r="G33" s="94">
        <v>57353.476999999853</v>
      </c>
      <c r="H33" s="12">
        <f t="shared" si="10"/>
        <v>-4.3577487722598396E-2</v>
      </c>
    </row>
    <row r="34" spans="3:8" x14ac:dyDescent="0.25">
      <c r="C34" s="16"/>
      <c r="D34" s="10" t="s">
        <v>11</v>
      </c>
      <c r="E34" s="91">
        <v>84126.295633333371</v>
      </c>
      <c r="F34" s="12">
        <f t="shared" si="9"/>
        <v>2.549724638218076E-2</v>
      </c>
      <c r="G34" s="94">
        <v>57994.010999999839</v>
      </c>
      <c r="H34" s="12">
        <f t="shared" si="10"/>
        <v>1.1168180788760029E-2</v>
      </c>
    </row>
    <row r="35" spans="3:8" x14ac:dyDescent="0.25">
      <c r="C35" s="16"/>
      <c r="D35" s="10" t="s">
        <v>12</v>
      </c>
      <c r="E35" s="91">
        <v>86932.052983333633</v>
      </c>
      <c r="F35" s="12">
        <f t="shared" si="9"/>
        <v>3.3351728242370537E-2</v>
      </c>
      <c r="G35" s="94">
        <v>59713.905999999894</v>
      </c>
      <c r="H35" s="12">
        <f t="shared" si="10"/>
        <v>2.9656424350439581E-2</v>
      </c>
    </row>
    <row r="36" spans="3:8" x14ac:dyDescent="0.25">
      <c r="C36" s="16"/>
      <c r="D36" s="10" t="s">
        <v>13</v>
      </c>
      <c r="E36" s="91">
        <v>81131.868800000055</v>
      </c>
      <c r="F36" s="12">
        <f t="shared" si="9"/>
        <v>-6.6720892746494509E-2</v>
      </c>
      <c r="G36" s="94">
        <v>56676.366000000162</v>
      </c>
      <c r="H36" s="12">
        <f t="shared" si="10"/>
        <v>-5.0868218200292192E-2</v>
      </c>
    </row>
    <row r="37" spans="3:8" x14ac:dyDescent="0.25">
      <c r="C37" s="16"/>
      <c r="D37" s="10" t="s">
        <v>14</v>
      </c>
      <c r="E37" s="91">
        <v>83169.548016666624</v>
      </c>
      <c r="F37" s="12">
        <f t="shared" si="9"/>
        <v>2.5115645020943544E-2</v>
      </c>
      <c r="G37" s="94">
        <v>58084.043000000078</v>
      </c>
      <c r="H37" s="12">
        <f t="shared" si="10"/>
        <v>2.4837107587312612E-2</v>
      </c>
    </row>
    <row r="38" spans="3:8" x14ac:dyDescent="0.25">
      <c r="C38" s="16"/>
      <c r="D38" s="10" t="s">
        <v>15</v>
      </c>
      <c r="E38" s="91">
        <v>86646.369550000149</v>
      </c>
      <c r="F38" s="12">
        <f t="shared" si="9"/>
        <v>4.1804021017846527E-2</v>
      </c>
      <c r="G38" s="94">
        <v>59718.244999999675</v>
      </c>
      <c r="H38" s="12">
        <f t="shared" si="10"/>
        <v>2.8135128265771581E-2</v>
      </c>
    </row>
    <row r="39" spans="3:8" x14ac:dyDescent="0.25">
      <c r="C39" s="16"/>
      <c r="D39" s="10" t="s">
        <v>16</v>
      </c>
      <c r="E39" s="91">
        <v>87778.325266666623</v>
      </c>
      <c r="F39" s="12">
        <f t="shared" si="9"/>
        <v>1.3064087076530839E-2</v>
      </c>
      <c r="G39" s="94">
        <v>61711.398999999568</v>
      </c>
      <c r="H39" s="12">
        <f t="shared" si="10"/>
        <v>3.3375964079317866E-2</v>
      </c>
    </row>
    <row r="40" spans="3:8" ht="15.75" thickBot="1" x14ac:dyDescent="0.3">
      <c r="C40" s="13" t="s">
        <v>18</v>
      </c>
      <c r="D40" s="14"/>
      <c r="E40" s="101">
        <f>SUM(E28:E39)</f>
        <v>1037043.9378833331</v>
      </c>
      <c r="F40" s="102"/>
      <c r="G40" s="103">
        <f>SUM(G28:G39)</f>
        <v>714580.78899999871</v>
      </c>
      <c r="H40" s="15"/>
    </row>
    <row r="41" spans="3:8" x14ac:dyDescent="0.25">
      <c r="C41" s="16">
        <v>2011</v>
      </c>
      <c r="D41" s="10" t="s">
        <v>6</v>
      </c>
      <c r="E41" s="91">
        <v>82949.602433333319</v>
      </c>
      <c r="F41" s="12">
        <f>+E41/E39-1</f>
        <v>-5.501042334384787E-2</v>
      </c>
      <c r="G41" s="94">
        <v>54854.615000000078</v>
      </c>
      <c r="H41" s="12">
        <f>+G41/G39-1</f>
        <v>-0.11111049354106428</v>
      </c>
    </row>
    <row r="42" spans="3:8" x14ac:dyDescent="0.25">
      <c r="C42" s="16"/>
      <c r="D42" s="10" t="s">
        <v>17</v>
      </c>
      <c r="E42" s="91">
        <v>71233.284750000021</v>
      </c>
      <c r="F42" s="12">
        <f t="shared" ref="F42:F52" si="11">+E42/E41-1</f>
        <v>-0.14124621866331089</v>
      </c>
      <c r="G42" s="94">
        <v>47071.253000000033</v>
      </c>
      <c r="H42" s="12">
        <f t="shared" ref="H42:H52" si="12">+G42/G41-1</f>
        <v>-0.14189074155383341</v>
      </c>
    </row>
    <row r="43" spans="3:8" x14ac:dyDescent="0.25">
      <c r="C43" s="16"/>
      <c r="D43" s="10" t="s">
        <v>7</v>
      </c>
      <c r="E43" s="91">
        <v>83087.761249999909</v>
      </c>
      <c r="F43" s="12">
        <f t="shared" si="11"/>
        <v>0.16641765912668904</v>
      </c>
      <c r="G43" s="94">
        <v>55687.44999999991</v>
      </c>
      <c r="H43" s="12">
        <f t="shared" si="12"/>
        <v>0.18304583903895377</v>
      </c>
    </row>
    <row r="44" spans="3:8" x14ac:dyDescent="0.25">
      <c r="C44" s="16"/>
      <c r="D44" s="10" t="s">
        <v>8</v>
      </c>
      <c r="E44" s="91">
        <v>77574.585233333433</v>
      </c>
      <c r="F44" s="12">
        <f t="shared" si="11"/>
        <v>-6.6353647441264818E-2</v>
      </c>
      <c r="G44" s="94">
        <v>53366.462999999909</v>
      </c>
      <c r="H44" s="12">
        <f t="shared" si="12"/>
        <v>-4.1678816322169632E-2</v>
      </c>
    </row>
    <row r="45" spans="3:8" x14ac:dyDescent="0.25">
      <c r="C45" s="16"/>
      <c r="D45" s="10" t="s">
        <v>9</v>
      </c>
      <c r="E45" s="91">
        <v>80617.406500000128</v>
      </c>
      <c r="F45" s="12">
        <f t="shared" si="11"/>
        <v>3.9224460659561533E-2</v>
      </c>
      <c r="G45" s="94">
        <v>54458.68200000003</v>
      </c>
      <c r="H45" s="12">
        <f t="shared" si="12"/>
        <v>2.0466392910471143E-2</v>
      </c>
    </row>
    <row r="46" spans="3:8" x14ac:dyDescent="0.25">
      <c r="C46" s="16"/>
      <c r="D46" s="10" t="s">
        <v>10</v>
      </c>
      <c r="E46" s="91">
        <v>79903.735599999985</v>
      </c>
      <c r="F46" s="12">
        <f t="shared" si="11"/>
        <v>-8.8525658537544905E-3</v>
      </c>
      <c r="G46" s="94">
        <v>53528.590999999811</v>
      </c>
      <c r="H46" s="12">
        <f t="shared" si="12"/>
        <v>-1.7078837860971752E-2</v>
      </c>
    </row>
    <row r="47" spans="3:8" x14ac:dyDescent="0.25">
      <c r="C47" s="16"/>
      <c r="D47" s="10" t="s">
        <v>11</v>
      </c>
      <c r="E47" s="91">
        <v>75022.059383333399</v>
      </c>
      <c r="F47" s="12">
        <f t="shared" si="11"/>
        <v>-6.1094467987133583E-2</v>
      </c>
      <c r="G47" s="94">
        <v>49492.518999999651</v>
      </c>
      <c r="H47" s="12">
        <f t="shared" si="12"/>
        <v>-7.5400303363116206E-2</v>
      </c>
    </row>
    <row r="48" spans="3:8" x14ac:dyDescent="0.25">
      <c r="C48" s="16"/>
      <c r="D48" s="10" t="s">
        <v>12</v>
      </c>
      <c r="E48" s="91">
        <v>81909.887700000036</v>
      </c>
      <c r="F48" s="12">
        <f t="shared" si="11"/>
        <v>9.1810707054474916E-2</v>
      </c>
      <c r="G48" s="94">
        <v>53690.075999999855</v>
      </c>
      <c r="H48" s="12">
        <f t="shared" si="12"/>
        <v>8.4811949054365954E-2</v>
      </c>
    </row>
    <row r="49" spans="3:8" x14ac:dyDescent="0.25">
      <c r="C49" s="16"/>
      <c r="D49" s="10" t="s">
        <v>13</v>
      </c>
      <c r="E49" s="91">
        <v>77157.995450000031</v>
      </c>
      <c r="F49" s="12">
        <f t="shared" si="11"/>
        <v>-5.8013658465802087E-2</v>
      </c>
      <c r="G49" s="94">
        <v>52249.142000000058</v>
      </c>
      <c r="H49" s="12">
        <f t="shared" si="12"/>
        <v>-2.6837995163199291E-2</v>
      </c>
    </row>
    <row r="50" spans="3:8" x14ac:dyDescent="0.25">
      <c r="C50" s="16"/>
      <c r="D50" s="10" t="s">
        <v>14</v>
      </c>
      <c r="E50" s="91">
        <v>79832.942216666575</v>
      </c>
      <c r="F50" s="12">
        <f t="shared" si="11"/>
        <v>3.4668432624068934E-2</v>
      </c>
      <c r="G50" s="94">
        <v>54200.001999999877</v>
      </c>
      <c r="H50" s="12">
        <f t="shared" si="12"/>
        <v>3.7337646616279585E-2</v>
      </c>
    </row>
    <row r="51" spans="3:8" x14ac:dyDescent="0.25">
      <c r="C51" s="16"/>
      <c r="D51" s="10" t="s">
        <v>15</v>
      </c>
      <c r="E51" s="91">
        <v>81693.287683333314</v>
      </c>
      <c r="F51" s="12">
        <f t="shared" si="11"/>
        <v>2.3302980135916362E-2</v>
      </c>
      <c r="G51" s="94">
        <v>54364.905999999843</v>
      </c>
      <c r="H51" s="12">
        <f t="shared" si="12"/>
        <v>3.0425091128218895E-3</v>
      </c>
    </row>
    <row r="52" spans="3:8" x14ac:dyDescent="0.25">
      <c r="C52" s="16"/>
      <c r="D52" s="10" t="s">
        <v>16</v>
      </c>
      <c r="E52" s="91">
        <v>73339.480416666614</v>
      </c>
      <c r="F52" s="12">
        <f t="shared" si="11"/>
        <v>-0.10225818428373767</v>
      </c>
      <c r="G52" s="94">
        <v>50760.279999999948</v>
      </c>
      <c r="H52" s="12">
        <f t="shared" si="12"/>
        <v>-6.6304280927109605E-2</v>
      </c>
    </row>
    <row r="53" spans="3:8" ht="15.75" thickBot="1" x14ac:dyDescent="0.3">
      <c r="C53" s="13" t="s">
        <v>19</v>
      </c>
      <c r="D53" s="14"/>
      <c r="E53" s="101">
        <f>SUM(E41:E52)</f>
        <v>944322.02861666679</v>
      </c>
      <c r="F53" s="102"/>
      <c r="G53" s="103">
        <f>SUM(G41:G52)</f>
        <v>633723.978999999</v>
      </c>
      <c r="H53" s="15"/>
    </row>
    <row r="54" spans="3:8" x14ac:dyDescent="0.25">
      <c r="C54" s="16">
        <v>2012</v>
      </c>
      <c r="D54" s="10" t="s">
        <v>6</v>
      </c>
      <c r="E54" s="90">
        <v>71665.608333333599</v>
      </c>
      <c r="F54" s="9">
        <f>+E54/E52-1</f>
        <v>-2.2823615245474604E-2</v>
      </c>
      <c r="G54" s="93">
        <v>47228.392999999545</v>
      </c>
      <c r="H54" s="9">
        <f>+G54/G52-1</f>
        <v>-6.9579738330844632E-2</v>
      </c>
    </row>
    <row r="55" spans="3:8" x14ac:dyDescent="0.25">
      <c r="C55" s="16"/>
      <c r="D55" s="10" t="s">
        <v>17</v>
      </c>
      <c r="E55" s="91">
        <v>67589.132949999883</v>
      </c>
      <c r="F55" s="12">
        <f t="shared" ref="F55:F65" si="13">+E55/E54-1</f>
        <v>-5.6881891860501188E-2</v>
      </c>
      <c r="G55" s="94">
        <v>43855.224999999758</v>
      </c>
      <c r="H55" s="12">
        <f t="shared" ref="H55:H65" si="14">+G55/G54-1</f>
        <v>-7.1422459790232984E-2</v>
      </c>
    </row>
    <row r="56" spans="3:8" x14ac:dyDescent="0.25">
      <c r="C56" s="16"/>
      <c r="D56" s="10" t="s">
        <v>7</v>
      </c>
      <c r="E56" s="91">
        <v>75269.081466666714</v>
      </c>
      <c r="F56" s="12">
        <f t="shared" si="13"/>
        <v>0.11362697199190586</v>
      </c>
      <c r="G56" s="94">
        <v>50979.099999999708</v>
      </c>
      <c r="H56" s="12">
        <f t="shared" si="14"/>
        <v>0.16244073539697923</v>
      </c>
    </row>
    <row r="57" spans="3:8" x14ac:dyDescent="0.25">
      <c r="C57" s="16"/>
      <c r="D57" s="10" t="s">
        <v>8</v>
      </c>
      <c r="E57" s="91">
        <v>65979.426766666467</v>
      </c>
      <c r="F57" s="12">
        <f t="shared" si="13"/>
        <v>-0.12341926484268595</v>
      </c>
      <c r="G57" s="94">
        <v>43857.93400000011</v>
      </c>
      <c r="H57" s="12">
        <f t="shared" si="14"/>
        <v>-0.13968795055227801</v>
      </c>
    </row>
    <row r="58" spans="3:8" x14ac:dyDescent="0.25">
      <c r="C58" s="16"/>
      <c r="D58" s="10" t="s">
        <v>9</v>
      </c>
      <c r="E58" s="91">
        <v>69810.196216666707</v>
      </c>
      <c r="F58" s="12">
        <f t="shared" si="13"/>
        <v>5.8060059593236568E-2</v>
      </c>
      <c r="G58" s="94">
        <v>45049.784999999967</v>
      </c>
      <c r="H58" s="12">
        <f t="shared" si="14"/>
        <v>2.7175265483318389E-2</v>
      </c>
    </row>
    <row r="59" spans="3:8" x14ac:dyDescent="0.25">
      <c r="C59" s="16"/>
      <c r="D59" s="10" t="s">
        <v>10</v>
      </c>
      <c r="E59" s="91">
        <v>67253.511766666721</v>
      </c>
      <c r="F59" s="12">
        <f t="shared" si="13"/>
        <v>-3.6623367195028678E-2</v>
      </c>
      <c r="G59" s="94">
        <v>43446.600999999973</v>
      </c>
      <c r="H59" s="12">
        <f t="shared" si="14"/>
        <v>-3.5586940093054742E-2</v>
      </c>
    </row>
    <row r="60" spans="3:8" x14ac:dyDescent="0.25">
      <c r="C60" s="16"/>
      <c r="D60" s="10" t="s">
        <v>11</v>
      </c>
      <c r="E60" s="91">
        <v>66886.922783333386</v>
      </c>
      <c r="F60" s="12">
        <f t="shared" si="13"/>
        <v>-5.4508526574077454E-3</v>
      </c>
      <c r="G60" s="94">
        <v>43228.280999999901</v>
      </c>
      <c r="H60" s="12">
        <f t="shared" si="14"/>
        <v>-5.0250191033373026E-3</v>
      </c>
    </row>
    <row r="61" spans="3:8" x14ac:dyDescent="0.25">
      <c r="C61" s="16"/>
      <c r="D61" s="10" t="s">
        <v>12</v>
      </c>
      <c r="E61" s="91">
        <v>71243.406000000105</v>
      </c>
      <c r="F61" s="12">
        <f t="shared" si="13"/>
        <v>6.5132062223562937E-2</v>
      </c>
      <c r="G61" s="94">
        <v>47720.894999999793</v>
      </c>
      <c r="H61" s="12">
        <f t="shared" si="14"/>
        <v>0.10392765791450054</v>
      </c>
    </row>
    <row r="62" spans="3:8" x14ac:dyDescent="0.25">
      <c r="C62" s="16"/>
      <c r="D62" s="10" t="s">
        <v>13</v>
      </c>
      <c r="E62" s="91">
        <v>59446.586399999927</v>
      </c>
      <c r="F62" s="12">
        <f t="shared" si="13"/>
        <v>-0.16558472232504096</v>
      </c>
      <c r="G62" s="94">
        <v>41704.733000000066</v>
      </c>
      <c r="H62" s="12">
        <f t="shared" si="14"/>
        <v>-0.12606976461777919</v>
      </c>
    </row>
    <row r="63" spans="3:8" x14ac:dyDescent="0.25">
      <c r="C63" s="16"/>
      <c r="D63" s="10" t="s">
        <v>14</v>
      </c>
      <c r="E63" s="91">
        <v>70426.993566666642</v>
      </c>
      <c r="F63" s="12">
        <f t="shared" si="13"/>
        <v>0.18471047425301323</v>
      </c>
      <c r="G63" s="94">
        <v>47393.120999999584</v>
      </c>
      <c r="H63" s="12">
        <f t="shared" si="14"/>
        <v>0.13639670106506885</v>
      </c>
    </row>
    <row r="64" spans="3:8" x14ac:dyDescent="0.25">
      <c r="C64" s="16"/>
      <c r="D64" s="10" t="s">
        <v>15</v>
      </c>
      <c r="E64" s="92">
        <v>66527.801399999895</v>
      </c>
      <c r="F64" s="19">
        <f t="shared" si="13"/>
        <v>-5.5365023681945846E-2</v>
      </c>
      <c r="G64" s="95">
        <v>41789.416999999725</v>
      </c>
      <c r="H64" s="19">
        <f t="shared" si="14"/>
        <v>-0.11823876296308722</v>
      </c>
    </row>
    <row r="65" spans="3:8" x14ac:dyDescent="0.25">
      <c r="C65" s="16"/>
      <c r="D65" s="10" t="s">
        <v>16</v>
      </c>
      <c r="E65" s="92">
        <v>74412.477133333115</v>
      </c>
      <c r="F65" s="19">
        <f t="shared" si="13"/>
        <v>0.11851700443137192</v>
      </c>
      <c r="G65" s="95">
        <v>50509.562999999864</v>
      </c>
      <c r="H65" s="19">
        <f t="shared" si="14"/>
        <v>0.2086687641514644</v>
      </c>
    </row>
    <row r="66" spans="3:8" ht="15.75" thickBot="1" x14ac:dyDescent="0.3">
      <c r="C66" s="13" t="s">
        <v>20</v>
      </c>
      <c r="D66" s="14"/>
      <c r="E66" s="101">
        <f>SUM(E54:E65)</f>
        <v>826511.14478333306</v>
      </c>
      <c r="F66" s="102"/>
      <c r="G66" s="103">
        <f>SUM(G54:G65)</f>
        <v>546763.04799999797</v>
      </c>
      <c r="H66" s="15"/>
    </row>
    <row r="67" spans="3:8" x14ac:dyDescent="0.25">
      <c r="C67" s="17">
        <v>2013</v>
      </c>
      <c r="D67" s="20" t="s">
        <v>6</v>
      </c>
      <c r="E67" s="91">
        <v>76800.94969999991</v>
      </c>
      <c r="F67" s="12">
        <f>+E67/E65-1</f>
        <v>3.2097742995265355E-2</v>
      </c>
      <c r="G67" s="94">
        <v>48634.816000000057</v>
      </c>
      <c r="H67" s="12">
        <f>+G67/G65-1</f>
        <v>-3.7116674321649001E-2</v>
      </c>
    </row>
    <row r="68" spans="3:8" x14ac:dyDescent="0.25">
      <c r="C68" s="21"/>
      <c r="D68" s="22" t="s">
        <v>17</v>
      </c>
      <c r="E68" s="91">
        <v>62355.020166666618</v>
      </c>
      <c r="F68" s="12">
        <f t="shared" ref="F68:F78" si="15">+E68/E67-1</f>
        <v>-0.18809571482855381</v>
      </c>
      <c r="G68" s="94">
        <v>39544.086999999839</v>
      </c>
      <c r="H68" s="12">
        <f t="shared" ref="H68:H75" si="16">+G68/G67-1</f>
        <v>-0.18691813288653558</v>
      </c>
    </row>
    <row r="69" spans="3:8" x14ac:dyDescent="0.25">
      <c r="C69" s="21"/>
      <c r="D69" s="22" t="s">
        <v>7</v>
      </c>
      <c r="E69" s="91">
        <v>70827.919133333387</v>
      </c>
      <c r="F69" s="12">
        <f t="shared" si="15"/>
        <v>0.13588158489917634</v>
      </c>
      <c r="G69" s="94">
        <v>46267.6609999996</v>
      </c>
      <c r="H69" s="12">
        <f t="shared" si="16"/>
        <v>0.17002729131158811</v>
      </c>
    </row>
    <row r="70" spans="3:8" x14ac:dyDescent="0.25">
      <c r="C70" s="16"/>
      <c r="D70" s="22" t="s">
        <v>8</v>
      </c>
      <c r="E70" s="91">
        <v>71125.256283333161</v>
      </c>
      <c r="F70" s="12">
        <f t="shared" si="15"/>
        <v>4.1980218201813635E-3</v>
      </c>
      <c r="G70" s="94">
        <v>46063.423999999897</v>
      </c>
      <c r="H70" s="12">
        <f t="shared" si="16"/>
        <v>-4.4142495121960446E-3</v>
      </c>
    </row>
    <row r="71" spans="3:8" x14ac:dyDescent="0.25">
      <c r="C71" s="21"/>
      <c r="D71" s="22" t="s">
        <v>9</v>
      </c>
      <c r="E71" s="91">
        <v>74194.6890000001</v>
      </c>
      <c r="F71" s="12">
        <f t="shared" si="15"/>
        <v>4.3155313274930274E-2</v>
      </c>
      <c r="G71" s="94">
        <v>49250.82999999958</v>
      </c>
      <c r="H71" s="12">
        <f t="shared" si="16"/>
        <v>6.9196028501912643E-2</v>
      </c>
    </row>
    <row r="72" spans="3:8" x14ac:dyDescent="0.25">
      <c r="C72" s="21"/>
      <c r="D72" s="22" t="s">
        <v>10</v>
      </c>
      <c r="E72" s="91">
        <v>68681.446816666386</v>
      </c>
      <c r="F72" s="12">
        <f t="shared" si="15"/>
        <v>-7.4307774015114569E-2</v>
      </c>
      <c r="G72" s="94">
        <v>46658.548999999512</v>
      </c>
      <c r="H72" s="12">
        <f t="shared" si="16"/>
        <v>-5.2634260173891279E-2</v>
      </c>
    </row>
    <row r="73" spans="3:8" x14ac:dyDescent="0.25">
      <c r="C73" s="21"/>
      <c r="D73" s="22" t="s">
        <v>11</v>
      </c>
      <c r="E73" s="91">
        <v>71593.518516666591</v>
      </c>
      <c r="F73" s="12">
        <f t="shared" si="15"/>
        <v>4.2399684849002917E-2</v>
      </c>
      <c r="G73" s="94">
        <v>48700.749999999767</v>
      </c>
      <c r="H73" s="12">
        <f t="shared" si="16"/>
        <v>4.3769063628624094E-2</v>
      </c>
    </row>
    <row r="74" spans="3:8" x14ac:dyDescent="0.25">
      <c r="C74" s="21"/>
      <c r="D74" s="22" t="s">
        <v>12</v>
      </c>
      <c r="E74" s="91">
        <v>70310.148516666639</v>
      </c>
      <c r="F74" s="12">
        <f t="shared" si="15"/>
        <v>-1.7925784716128823E-2</v>
      </c>
      <c r="G74" s="94">
        <v>49107.464999999604</v>
      </c>
      <c r="H74" s="12">
        <f t="shared" si="16"/>
        <v>8.3513087580753265E-3</v>
      </c>
    </row>
    <row r="75" spans="3:8" x14ac:dyDescent="0.25">
      <c r="C75" s="21"/>
      <c r="D75" s="22" t="s">
        <v>13</v>
      </c>
      <c r="E75" s="91">
        <v>63014.34288333328</v>
      </c>
      <c r="F75" s="12">
        <f t="shared" si="15"/>
        <v>-0.10376603928811112</v>
      </c>
      <c r="G75" s="94">
        <v>45203.317999999686</v>
      </c>
      <c r="H75" s="12">
        <f t="shared" si="16"/>
        <v>-7.9502108284350448E-2</v>
      </c>
    </row>
    <row r="76" spans="3:8" x14ac:dyDescent="0.25">
      <c r="C76" s="21"/>
      <c r="D76" s="22" t="s">
        <v>14</v>
      </c>
      <c r="E76" s="91">
        <v>75065.249616666915</v>
      </c>
      <c r="F76" s="12">
        <f t="shared" si="15"/>
        <v>0.19124069508500718</v>
      </c>
      <c r="G76" s="94">
        <v>53198.498999999676</v>
      </c>
      <c r="H76" s="12">
        <f>+G76/G75-1</f>
        <v>0.17687155177414282</v>
      </c>
    </row>
    <row r="77" spans="3:8" x14ac:dyDescent="0.25">
      <c r="C77" s="21"/>
      <c r="D77" s="22" t="s">
        <v>15</v>
      </c>
      <c r="E77" s="91">
        <v>70158.422333333103</v>
      </c>
      <c r="F77" s="12">
        <f t="shared" si="15"/>
        <v>-6.5367494391763592E-2</v>
      </c>
      <c r="G77" s="94">
        <v>50688.408999999738</v>
      </c>
      <c r="H77" s="12">
        <f>+G77/G76-1</f>
        <v>-4.7183474105161327E-2</v>
      </c>
    </row>
    <row r="78" spans="3:8" x14ac:dyDescent="0.25">
      <c r="C78" s="21"/>
      <c r="D78" s="22" t="s">
        <v>16</v>
      </c>
      <c r="E78" s="91">
        <v>69917.619683333556</v>
      </c>
      <c r="F78" s="12">
        <f t="shared" si="15"/>
        <v>-3.4322700253357485E-3</v>
      </c>
      <c r="G78" s="94">
        <v>51972.702999999594</v>
      </c>
      <c r="H78" s="12">
        <f>+G78/G77-1</f>
        <v>2.5337035139529895E-2</v>
      </c>
    </row>
    <row r="79" spans="3:8" ht="15.75" thickBot="1" x14ac:dyDescent="0.3">
      <c r="C79" s="13" t="s">
        <v>21</v>
      </c>
      <c r="D79" s="14"/>
      <c r="E79" s="101">
        <f>SUM(E67:E78)</f>
        <v>844044.58264999965</v>
      </c>
      <c r="F79" s="102"/>
      <c r="G79" s="103">
        <f>SUM(G67:G78)</f>
        <v>575290.51099999656</v>
      </c>
      <c r="H79" s="15"/>
    </row>
    <row r="80" spans="3:8" x14ac:dyDescent="0.25">
      <c r="C80" s="17">
        <v>2014</v>
      </c>
      <c r="D80" s="20" t="s">
        <v>6</v>
      </c>
      <c r="E80" s="91">
        <v>69544.795333333386</v>
      </c>
      <c r="F80" s="12">
        <f>+E80/E78-1</f>
        <v>-5.3323375665352835E-3</v>
      </c>
      <c r="G80" s="94">
        <v>45426.853999999563</v>
      </c>
      <c r="H80" s="12">
        <f>+G80/G78-1</f>
        <v>-0.12594782688135508</v>
      </c>
    </row>
    <row r="81" spans="3:8" x14ac:dyDescent="0.25">
      <c r="C81" s="21"/>
      <c r="D81" s="22" t="s">
        <v>17</v>
      </c>
      <c r="E81" s="91">
        <v>61561.222600000023</v>
      </c>
      <c r="F81" s="12">
        <f t="shared" ref="F81:F88" si="17">+E81/E80-1</f>
        <v>-0.11479755882618536</v>
      </c>
      <c r="G81" s="94">
        <v>39841.963999999876</v>
      </c>
      <c r="H81" s="12">
        <f>+G81/G80-1</f>
        <v>-0.12294247803292169</v>
      </c>
    </row>
    <row r="82" spans="3:8" x14ac:dyDescent="0.25">
      <c r="C82" s="21"/>
      <c r="D82" s="22" t="s">
        <v>7</v>
      </c>
      <c r="E82" s="91">
        <v>72482.28015000005</v>
      </c>
      <c r="F82" s="12">
        <f t="shared" si="17"/>
        <v>0.17740157015660096</v>
      </c>
      <c r="G82" s="94">
        <v>49619.595999999568</v>
      </c>
      <c r="H82" s="12">
        <f t="shared" ref="H82:H88" si="18">+G82/G81-1</f>
        <v>0.24541039191741953</v>
      </c>
    </row>
    <row r="83" spans="3:8" x14ac:dyDescent="0.25">
      <c r="C83" s="21"/>
      <c r="D83" s="22" t="s">
        <v>8</v>
      </c>
      <c r="E83" s="91">
        <v>74432.929200000071</v>
      </c>
      <c r="F83" s="12">
        <f t="shared" si="17"/>
        <v>2.6912081766236051E-2</v>
      </c>
      <c r="G83" s="94">
        <v>51866.981999999778</v>
      </c>
      <c r="H83" s="12">
        <f t="shared" si="18"/>
        <v>4.5292307498840279E-2</v>
      </c>
    </row>
    <row r="84" spans="3:8" x14ac:dyDescent="0.25">
      <c r="C84" s="21"/>
      <c r="D84" s="22" t="s">
        <v>9</v>
      </c>
      <c r="E84" s="91">
        <v>73548.838200000086</v>
      </c>
      <c r="F84" s="12">
        <f t="shared" si="17"/>
        <v>-1.1877686522647091E-2</v>
      </c>
      <c r="G84" s="94">
        <v>54152.928999999669</v>
      </c>
      <c r="H84" s="12">
        <f t="shared" si="18"/>
        <v>4.4073260325806052E-2</v>
      </c>
    </row>
    <row r="85" spans="3:8" x14ac:dyDescent="0.25">
      <c r="C85" s="21"/>
      <c r="D85" s="22" t="s">
        <v>10</v>
      </c>
      <c r="E85" s="91">
        <v>76838.512616666485</v>
      </c>
      <c r="F85" s="12">
        <f t="shared" si="17"/>
        <v>4.4727755015257165E-2</v>
      </c>
      <c r="G85" s="94">
        <v>59083.999999999593</v>
      </c>
      <c r="H85" s="12">
        <f t="shared" si="18"/>
        <v>9.1058250976599142E-2</v>
      </c>
    </row>
    <row r="86" spans="3:8" x14ac:dyDescent="0.25">
      <c r="C86" s="21"/>
      <c r="D86" s="22" t="s">
        <v>11</v>
      </c>
      <c r="E86" s="91">
        <v>85071.532499999827</v>
      </c>
      <c r="F86" s="12">
        <f t="shared" si="17"/>
        <v>0.10714704908990624</v>
      </c>
      <c r="G86" s="94">
        <v>62288.792999999445</v>
      </c>
      <c r="H86" s="12">
        <f t="shared" si="18"/>
        <v>5.4241300521289615E-2</v>
      </c>
    </row>
    <row r="87" spans="3:8" x14ac:dyDescent="0.25">
      <c r="C87" s="21"/>
      <c r="D87" s="22" t="s">
        <v>12</v>
      </c>
      <c r="E87" s="91">
        <v>87287.160500000202</v>
      </c>
      <c r="F87" s="12">
        <f t="shared" si="17"/>
        <v>2.6044293959326392E-2</v>
      </c>
      <c r="G87" s="94">
        <v>63346.904999999948</v>
      </c>
      <c r="H87" s="12">
        <f t="shared" si="18"/>
        <v>1.69871970388078E-2</v>
      </c>
    </row>
    <row r="88" spans="3:8" x14ac:dyDescent="0.25">
      <c r="C88" s="21"/>
      <c r="D88" s="22" t="s">
        <v>13</v>
      </c>
      <c r="E88" s="91">
        <v>85158.709149999922</v>
      </c>
      <c r="F88" s="12">
        <f t="shared" si="17"/>
        <v>-2.4384472330272189E-2</v>
      </c>
      <c r="G88" s="94">
        <v>62368.696999999876</v>
      </c>
      <c r="H88" s="12">
        <f t="shared" si="18"/>
        <v>-1.5442080398404223E-2</v>
      </c>
    </row>
    <row r="89" spans="3:8" x14ac:dyDescent="0.25">
      <c r="C89" s="21"/>
      <c r="D89" s="22" t="s">
        <v>14</v>
      </c>
      <c r="E89" s="91">
        <v>92101.902295333362</v>
      </c>
      <c r="F89" s="12">
        <f>+E89/E88-1</f>
        <v>8.1532390693048074E-2</v>
      </c>
      <c r="G89" s="94">
        <v>65169.944599999428</v>
      </c>
      <c r="H89" s="12">
        <f>+G89/G88-1</f>
        <v>4.4914319758829535E-2</v>
      </c>
    </row>
    <row r="90" spans="3:8" x14ac:dyDescent="0.25">
      <c r="C90" s="21"/>
      <c r="D90" s="22" t="s">
        <v>15</v>
      </c>
      <c r="E90" s="91">
        <v>95302.08246666679</v>
      </c>
      <c r="F90" s="12">
        <f>+E90/E89-1</f>
        <v>3.4746081151198815E-2</v>
      </c>
      <c r="G90" s="94">
        <v>69435.982540000216</v>
      </c>
      <c r="H90" s="12">
        <f>+G90/G89-1</f>
        <v>6.5460205101982361E-2</v>
      </c>
    </row>
    <row r="91" spans="3:8" x14ac:dyDescent="0.25">
      <c r="C91" s="21"/>
      <c r="D91" s="22" t="s">
        <v>16</v>
      </c>
      <c r="E91" s="91">
        <v>100272.67131666631</v>
      </c>
      <c r="F91" s="12">
        <f>+E91/E90-1</f>
        <v>5.2156140992386524E-2</v>
      </c>
      <c r="G91" s="94">
        <v>75077.369000000021</v>
      </c>
      <c r="H91" s="12">
        <f>+G91/G90-1</f>
        <v>8.1245864948334967E-2</v>
      </c>
    </row>
    <row r="92" spans="3:8" ht="15.75" thickBot="1" x14ac:dyDescent="0.3">
      <c r="C92" s="13" t="s">
        <v>29</v>
      </c>
      <c r="D92" s="14"/>
      <c r="E92" s="101">
        <f>SUM(E80:E91)</f>
        <v>973602.63632866659</v>
      </c>
      <c r="F92" s="102"/>
      <c r="G92" s="103">
        <f>SUM(G80:G91)</f>
        <v>697680.01613999705</v>
      </c>
      <c r="H92" s="15"/>
    </row>
    <row r="93" spans="3:8" x14ac:dyDescent="0.25">
      <c r="C93" s="17">
        <v>2015</v>
      </c>
      <c r="D93" s="54" t="s">
        <v>6</v>
      </c>
      <c r="E93" s="90">
        <v>99710.653883333216</v>
      </c>
      <c r="F93" s="9">
        <f>+E93/E91-1</f>
        <v>-5.6048914021470386E-3</v>
      </c>
      <c r="G93" s="93">
        <v>73354.982299999348</v>
      </c>
      <c r="H93" s="9">
        <f>+G93/G91-1</f>
        <v>-2.2941489864950815E-2</v>
      </c>
    </row>
    <row r="94" spans="3:8" x14ac:dyDescent="0.25">
      <c r="C94" s="21"/>
      <c r="D94" s="55" t="s">
        <v>17</v>
      </c>
      <c r="E94" s="91">
        <v>86903.248500000176</v>
      </c>
      <c r="F94" s="12">
        <f>+E94/E93-1</f>
        <v>-0.12844570649710496</v>
      </c>
      <c r="G94" s="94">
        <v>62198.354999999188</v>
      </c>
      <c r="H94" s="12">
        <f>+G94/G93-1</f>
        <v>-0.15209092757153131</v>
      </c>
    </row>
    <row r="95" spans="3:8" x14ac:dyDescent="0.25">
      <c r="C95" s="21"/>
      <c r="D95" s="55" t="s">
        <v>7</v>
      </c>
      <c r="E95" s="91">
        <v>109508.58459999975</v>
      </c>
      <c r="F95" s="12">
        <f>+E95/E94-1</f>
        <v>0.26012072609690229</v>
      </c>
      <c r="G95" s="94">
        <v>80769.840999999025</v>
      </c>
      <c r="H95" s="12">
        <f>+G95/G94-1</f>
        <v>0.29858484199461666</v>
      </c>
    </row>
    <row r="96" spans="3:8" x14ac:dyDescent="0.25">
      <c r="C96" s="21"/>
      <c r="D96" s="55" t="s">
        <v>8</v>
      </c>
      <c r="E96" s="91">
        <v>107590.57383333346</v>
      </c>
      <c r="F96" s="12">
        <f>+E96/E94-1</f>
        <v>0.23805008087048951</v>
      </c>
      <c r="G96" s="94">
        <v>80805.191999999573</v>
      </c>
      <c r="H96" s="12">
        <f>+G96/G94-1</f>
        <v>0.29915320107743404</v>
      </c>
    </row>
    <row r="97" spans="3:8" x14ac:dyDescent="0.25">
      <c r="C97" s="21"/>
      <c r="D97" s="55" t="s">
        <v>9</v>
      </c>
      <c r="E97" s="91">
        <v>101235.54721666654</v>
      </c>
      <c r="F97" s="12">
        <f>+E97/E96-1</f>
        <v>-5.9066760128181572E-2</v>
      </c>
      <c r="G97" s="94">
        <v>76058.369999999326</v>
      </c>
      <c r="H97" s="12">
        <f>+G97/G96-1</f>
        <v>-5.8744022290056264E-2</v>
      </c>
    </row>
    <row r="98" spans="3:8" x14ac:dyDescent="0.25">
      <c r="C98" s="21"/>
      <c r="D98" s="55" t="s">
        <v>10</v>
      </c>
      <c r="E98" s="91">
        <v>106195.21196666677</v>
      </c>
      <c r="F98" s="12">
        <f>+E98/E97-1</f>
        <v>4.8991336406622565E-2</v>
      </c>
      <c r="G98" s="94">
        <v>81137.596000000078</v>
      </c>
      <c r="H98" s="12">
        <f>+G98/G97-1</f>
        <v>6.6780631770057663E-2</v>
      </c>
    </row>
    <row r="99" spans="3:8" x14ac:dyDescent="0.25">
      <c r="C99" s="21"/>
      <c r="D99" s="55" t="s">
        <v>11</v>
      </c>
      <c r="E99" s="91">
        <v>111990.56166666672</v>
      </c>
      <c r="F99" s="12">
        <f t="shared" ref="F99:F101" si="19">+E99/E98-1</f>
        <v>5.4572608243571574E-2</v>
      </c>
      <c r="G99" s="94">
        <v>85907.348999999682</v>
      </c>
      <c r="H99" s="12">
        <f t="shared" ref="H99:H101" si="20">+G99/G98-1</f>
        <v>5.8785978820466989E-2</v>
      </c>
    </row>
    <row r="100" spans="3:8" x14ac:dyDescent="0.25">
      <c r="C100" s="21"/>
      <c r="D100" s="55" t="s">
        <v>12</v>
      </c>
      <c r="E100" s="91">
        <v>114177.62311666677</v>
      </c>
      <c r="F100" s="12">
        <f t="shared" si="19"/>
        <v>1.9528980098427517E-2</v>
      </c>
      <c r="G100" s="94">
        <v>85442.349999999526</v>
      </c>
      <c r="H100" s="12">
        <f t="shared" si="20"/>
        <v>-5.4127965233818909E-3</v>
      </c>
    </row>
    <row r="101" spans="3:8" x14ac:dyDescent="0.25">
      <c r="C101" s="21"/>
      <c r="D101" s="55" t="s">
        <v>13</v>
      </c>
      <c r="E101" s="91">
        <v>110591.54536666673</v>
      </c>
      <c r="F101" s="12">
        <f t="shared" si="19"/>
        <v>-3.1407885819586423E-2</v>
      </c>
      <c r="G101" s="94">
        <v>81475.92099999958</v>
      </c>
      <c r="H101" s="12">
        <f t="shared" si="20"/>
        <v>-4.6422283563127276E-2</v>
      </c>
    </row>
    <row r="102" spans="3:8" x14ac:dyDescent="0.25">
      <c r="C102" s="16"/>
      <c r="D102" s="55" t="s">
        <v>14</v>
      </c>
      <c r="E102" s="91">
        <v>117686.09663333349</v>
      </c>
      <c r="F102" s="12">
        <f>+E102/E100-1</f>
        <v>3.0728205938231445E-2</v>
      </c>
      <c r="G102" s="94">
        <v>87712.814999999318</v>
      </c>
      <c r="H102" s="12">
        <f>+G102/G100-1</f>
        <v>2.6573063591998736E-2</v>
      </c>
    </row>
    <row r="103" spans="3:8" x14ac:dyDescent="0.25">
      <c r="C103" s="21"/>
      <c r="D103" s="55" t="s">
        <v>15</v>
      </c>
      <c r="E103" s="91">
        <v>116040.58309999976</v>
      </c>
      <c r="F103" s="12">
        <f>+E103/E102-1</f>
        <v>-1.3982225431951822E-2</v>
      </c>
      <c r="G103" s="94">
        <v>85625.114999999729</v>
      </c>
      <c r="H103" s="12">
        <f>+G103/G102-1</f>
        <v>-2.3801539147952355E-2</v>
      </c>
    </row>
    <row r="104" spans="3:8" x14ac:dyDescent="0.25">
      <c r="C104" s="21"/>
      <c r="D104" s="55" t="s">
        <v>16</v>
      </c>
      <c r="E104" s="91">
        <v>114705.72183333326</v>
      </c>
      <c r="F104" s="12">
        <f>+E104/E103-1</f>
        <v>-1.1503400198499159E-2</v>
      </c>
      <c r="G104" s="94">
        <v>84372.560999999958</v>
      </c>
      <c r="H104" s="12">
        <f>+G104/G103-1</f>
        <v>-1.4628348236376376E-2</v>
      </c>
    </row>
    <row r="105" spans="3:8" ht="15.75" thickBot="1" x14ac:dyDescent="0.3">
      <c r="C105" s="13" t="s">
        <v>62</v>
      </c>
      <c r="D105" s="14"/>
      <c r="E105" s="101">
        <f>SUM(E93:E104)</f>
        <v>1296335.9517166666</v>
      </c>
      <c r="F105" s="102"/>
      <c r="G105" s="103">
        <f>SUM(G93:G104)</f>
        <v>964860.44729999441</v>
      </c>
      <c r="H105" s="15"/>
    </row>
    <row r="106" spans="3:8" x14ac:dyDescent="0.25">
      <c r="C106" s="17">
        <v>2016</v>
      </c>
      <c r="D106" s="54" t="s">
        <v>6</v>
      </c>
      <c r="E106" s="90">
        <v>111155.41586666663</v>
      </c>
      <c r="F106" s="9">
        <f>+E106/E104-1</f>
        <v>-3.0951428663909208E-2</v>
      </c>
      <c r="G106" s="93">
        <v>80953.344999999681</v>
      </c>
      <c r="H106" s="9">
        <f>+G106/G104-1</f>
        <v>-4.0525212930306531E-2</v>
      </c>
    </row>
    <row r="107" spans="3:8" x14ac:dyDescent="0.25">
      <c r="C107" s="21"/>
      <c r="D107" s="55" t="s">
        <v>17</v>
      </c>
      <c r="E107" s="91">
        <v>104595.66439999985</v>
      </c>
      <c r="F107" s="12">
        <f>+E107/E106-1</f>
        <v>-5.9014231700013187E-2</v>
      </c>
      <c r="G107" s="94">
        <v>78108.196999999753</v>
      </c>
      <c r="H107" s="12">
        <f>+G107/G106-1</f>
        <v>-3.5145527340469274E-2</v>
      </c>
    </row>
    <row r="108" spans="3:8" x14ac:dyDescent="0.25">
      <c r="C108" s="21"/>
      <c r="D108" s="55" t="s">
        <v>7</v>
      </c>
      <c r="E108" s="91">
        <v>120547.38848333363</v>
      </c>
      <c r="F108" s="12">
        <f>+E108/E107-1</f>
        <v>0.1525084636618439</v>
      </c>
      <c r="G108" s="94">
        <v>89282.286000000153</v>
      </c>
      <c r="H108" s="12">
        <f>+G108/G107-1</f>
        <v>0.1430591081240864</v>
      </c>
    </row>
    <row r="109" spans="3:8" x14ac:dyDescent="0.25">
      <c r="C109" s="21"/>
      <c r="D109" s="55" t="s">
        <v>8</v>
      </c>
      <c r="E109" s="91">
        <v>120376.18758333317</v>
      </c>
      <c r="F109" s="12">
        <f t="shared" ref="F109:F111" si="21">+E109/E108-1</f>
        <v>-1.4201958429330697E-3</v>
      </c>
      <c r="G109" s="94">
        <v>94717.293999999631</v>
      </c>
      <c r="H109" s="12">
        <f t="shared" ref="H109:H111" si="22">+G109/G108-1</f>
        <v>6.0874426983192009E-2</v>
      </c>
    </row>
    <row r="110" spans="3:8" x14ac:dyDescent="0.25">
      <c r="C110" s="21"/>
      <c r="D110" s="55" t="s">
        <v>9</v>
      </c>
      <c r="E110" s="91">
        <v>122322.33041666627</v>
      </c>
      <c r="F110" s="12">
        <f t="shared" si="21"/>
        <v>1.61671745251597E-2</v>
      </c>
      <c r="G110" s="94">
        <v>93443.254999999699</v>
      </c>
      <c r="H110" s="12">
        <f t="shared" si="22"/>
        <v>-1.3450964931493226E-2</v>
      </c>
    </row>
    <row r="111" spans="3:8" x14ac:dyDescent="0.25">
      <c r="C111" s="21"/>
      <c r="D111" s="55" t="s">
        <v>10</v>
      </c>
      <c r="E111" s="91">
        <v>119373.37886666686</v>
      </c>
      <c r="F111" s="12">
        <f t="shared" si="21"/>
        <v>-2.4108039308558094E-2</v>
      </c>
      <c r="G111" s="94">
        <v>96002.741999999795</v>
      </c>
      <c r="H111" s="12">
        <f t="shared" si="22"/>
        <v>2.7390815955631087E-2</v>
      </c>
    </row>
    <row r="112" spans="3:8" x14ac:dyDescent="0.25">
      <c r="C112" s="21"/>
      <c r="D112" s="55" t="s">
        <v>11</v>
      </c>
      <c r="E112" s="91">
        <v>125093.43658333323</v>
      </c>
      <c r="F112" s="12">
        <f>+E112/E111-1</f>
        <v>4.7917364583064614E-2</v>
      </c>
      <c r="G112" s="94">
        <v>104677.59899999987</v>
      </c>
      <c r="H112" s="12">
        <f>+G112/G111-1</f>
        <v>9.036051282785329E-2</v>
      </c>
    </row>
    <row r="113" spans="3:8" x14ac:dyDescent="0.25">
      <c r="C113" s="21"/>
      <c r="D113" s="55" t="s">
        <v>12</v>
      </c>
      <c r="E113" s="91">
        <v>134114.56535000025</v>
      </c>
      <c r="F113" s="12">
        <f t="shared" ref="F113:F114" si="23">+E113/E112-1</f>
        <v>7.2115124606537018E-2</v>
      </c>
      <c r="G113" s="94">
        <v>112942.46999999946</v>
      </c>
      <c r="H113" s="12">
        <f t="shared" ref="H113:H114" si="24">+G113/G112-1</f>
        <v>7.8955488843411414E-2</v>
      </c>
    </row>
    <row r="114" spans="3:8" x14ac:dyDescent="0.25">
      <c r="C114" s="21"/>
      <c r="D114" s="55" t="s">
        <v>13</v>
      </c>
      <c r="E114" s="91">
        <v>128417.89498333355</v>
      </c>
      <c r="F114" s="12">
        <f t="shared" si="23"/>
        <v>-4.2476149788802098E-2</v>
      </c>
      <c r="G114" s="94">
        <v>92395.852999999785</v>
      </c>
      <c r="H114" s="12">
        <f t="shared" si="24"/>
        <v>-0.18192108778920613</v>
      </c>
    </row>
    <row r="115" spans="3:8" x14ac:dyDescent="0.25">
      <c r="C115" s="21"/>
      <c r="D115" s="55" t="s">
        <v>14</v>
      </c>
      <c r="E115" s="91">
        <v>129048.40760000008</v>
      </c>
      <c r="F115" s="12">
        <f>+E115/E114-1</f>
        <v>4.9098501166706665E-3</v>
      </c>
      <c r="G115" s="94">
        <v>106238.51099999931</v>
      </c>
      <c r="H115" s="12">
        <f>+G115/G114-1</f>
        <v>0.1498190400385131</v>
      </c>
    </row>
    <row r="116" spans="3:8" x14ac:dyDescent="0.25">
      <c r="C116" s="21"/>
      <c r="D116" s="55" t="s">
        <v>15</v>
      </c>
      <c r="E116" s="91">
        <v>132000.59083333355</v>
      </c>
      <c r="F116" s="12">
        <f t="shared" ref="F116:F117" si="25">+E116/E115-1</f>
        <v>2.2876556853642871E-2</v>
      </c>
      <c r="G116" s="94">
        <v>103234.7819999996</v>
      </c>
      <c r="H116" s="12">
        <f t="shared" ref="H116:H117" si="26">+G116/G115-1</f>
        <v>-2.8273447846042687E-2</v>
      </c>
    </row>
    <row r="117" spans="3:8" x14ac:dyDescent="0.25">
      <c r="C117" s="21"/>
      <c r="D117" s="55" t="s">
        <v>16</v>
      </c>
      <c r="E117" s="91">
        <v>130197.39958333324</v>
      </c>
      <c r="F117" s="12">
        <f t="shared" si="25"/>
        <v>-1.366047862828923E-2</v>
      </c>
      <c r="G117" s="94">
        <v>90314.000999999538</v>
      </c>
      <c r="H117" s="12">
        <f t="shared" si="26"/>
        <v>-0.12515918326829145</v>
      </c>
    </row>
    <row r="118" spans="3:8" ht="15.75" thickBot="1" x14ac:dyDescent="0.3">
      <c r="C118" s="78" t="s">
        <v>63</v>
      </c>
      <c r="D118" s="79"/>
      <c r="E118" s="96">
        <f>SUM(E106:E117)</f>
        <v>1477242.6605500001</v>
      </c>
      <c r="F118" s="80"/>
      <c r="G118" s="96">
        <f>SUM(G106:G117)</f>
        <v>1142310.3349999965</v>
      </c>
      <c r="H118" s="80"/>
    </row>
    <row r="119" spans="3:8" x14ac:dyDescent="0.25">
      <c r="C119" s="17">
        <v>2017</v>
      </c>
      <c r="D119" s="54" t="s">
        <v>6</v>
      </c>
      <c r="E119" s="90">
        <v>130762.38758333359</v>
      </c>
      <c r="F119" s="9">
        <f>+E119/E117-1</f>
        <v>4.3394722306933087E-3</v>
      </c>
      <c r="G119" s="93">
        <v>86439.130000000107</v>
      </c>
      <c r="H119" s="9">
        <f>+G119/G117-1</f>
        <v>-4.290443294611046E-2</v>
      </c>
    </row>
    <row r="120" spans="3:8" x14ac:dyDescent="0.25">
      <c r="C120" s="21"/>
      <c r="D120" s="55" t="s">
        <v>17</v>
      </c>
      <c r="E120" s="91">
        <v>114112.78408333333</v>
      </c>
      <c r="F120" s="12">
        <f>+E120/E119-1</f>
        <v>-0.12732716041445502</v>
      </c>
      <c r="G120" s="94">
        <v>88180.236999999484</v>
      </c>
      <c r="H120" s="12">
        <f>+G120/G119-1</f>
        <v>2.0142578945431033E-2</v>
      </c>
    </row>
    <row r="121" spans="3:8" x14ac:dyDescent="0.25">
      <c r="C121" s="21"/>
      <c r="D121" s="55" t="s">
        <v>7</v>
      </c>
      <c r="E121" s="91">
        <v>135906.89818333366</v>
      </c>
      <c r="F121" s="12">
        <f>+E121/E120-1</f>
        <v>0.19098748904491458</v>
      </c>
      <c r="G121" s="94">
        <v>103714.45599999913</v>
      </c>
      <c r="H121" s="12">
        <f>+G121/G120-1</f>
        <v>0.17616440518298604</v>
      </c>
    </row>
    <row r="122" spans="3:8" x14ac:dyDescent="0.25">
      <c r="C122" s="16"/>
      <c r="D122" s="55" t="s">
        <v>8</v>
      </c>
      <c r="E122" s="91">
        <v>125128.48668333331</v>
      </c>
      <c r="F122" s="12">
        <f>+E122/E120-1</f>
        <v>9.6533466328851736E-2</v>
      </c>
      <c r="G122" s="94">
        <v>82996.23899999955</v>
      </c>
      <c r="H122" s="12">
        <f>+G122/G120-1</f>
        <v>-5.878866032079233E-2</v>
      </c>
    </row>
    <row r="123" spans="3:8" x14ac:dyDescent="0.25">
      <c r="C123" s="21"/>
      <c r="D123" s="55" t="s">
        <v>9</v>
      </c>
      <c r="E123" s="91">
        <v>134282.32913333314</v>
      </c>
      <c r="F123" s="12">
        <f>+E123/E122-1</f>
        <v>7.3155543494789921E-2</v>
      </c>
      <c r="G123" s="94">
        <v>101105.47099999906</v>
      </c>
      <c r="H123" s="12">
        <f>+G123/G122-1</f>
        <v>0.21819340512525631</v>
      </c>
    </row>
    <row r="124" spans="3:8" x14ac:dyDescent="0.25">
      <c r="C124" s="21"/>
      <c r="D124" s="55" t="s">
        <v>10</v>
      </c>
      <c r="E124" s="91">
        <v>128118.17701666654</v>
      </c>
      <c r="F124" s="12">
        <f>+E124/E123-1</f>
        <v>-4.5904417628517824E-2</v>
      </c>
      <c r="G124" s="94">
        <v>95157.653999999617</v>
      </c>
      <c r="H124" s="12">
        <f>+G124/G123-1</f>
        <v>-5.8827845231040898E-2</v>
      </c>
    </row>
    <row r="125" spans="3:8" x14ac:dyDescent="0.25">
      <c r="C125" s="21"/>
      <c r="D125" s="55" t="s">
        <v>11</v>
      </c>
      <c r="E125" s="91">
        <v>130342.72583333337</v>
      </c>
      <c r="F125" s="12">
        <f>+E125/E124-1</f>
        <v>1.7363256865397414E-2</v>
      </c>
      <c r="G125" s="94">
        <v>92958.148999999816</v>
      </c>
      <c r="H125" s="12">
        <f>+G125/G124-1</f>
        <v>-2.311432562219129E-2</v>
      </c>
    </row>
    <row r="126" spans="3:8" x14ac:dyDescent="0.25">
      <c r="C126" s="21"/>
      <c r="D126" s="55" t="s">
        <v>12</v>
      </c>
      <c r="E126" s="91">
        <v>138554.00806666602</v>
      </c>
      <c r="F126" s="12">
        <f>+E126/E125-1</f>
        <v>6.2997625535561097E-2</v>
      </c>
      <c r="G126" s="94">
        <v>97267.457999999591</v>
      </c>
      <c r="H126" s="12">
        <f>+G126/G125-1</f>
        <v>4.6357517295226858E-2</v>
      </c>
    </row>
    <row r="127" spans="3:8" x14ac:dyDescent="0.25">
      <c r="C127" s="16"/>
      <c r="D127" s="55" t="s">
        <v>13</v>
      </c>
      <c r="E127" s="91">
        <v>122071.42325000024</v>
      </c>
      <c r="F127" s="12">
        <f>+E127/E125-1</f>
        <v>-6.3458106545274173E-2</v>
      </c>
      <c r="G127" s="94">
        <v>77293.049999999421</v>
      </c>
      <c r="H127" s="12">
        <f>+G127/G125-1</f>
        <v>-0.16851775953499704</v>
      </c>
    </row>
    <row r="128" spans="3:8" x14ac:dyDescent="0.25">
      <c r="C128" s="16"/>
      <c r="D128" s="55" t="s">
        <v>14</v>
      </c>
      <c r="E128" s="91">
        <v>132085.33720000036</v>
      </c>
      <c r="F128" s="12">
        <f>+E128/E126-1</f>
        <v>-4.6686999220933556E-2</v>
      </c>
      <c r="G128" s="94">
        <v>83614.494999999486</v>
      </c>
      <c r="H128" s="12">
        <f>+G128/G126-1</f>
        <v>-0.14036516714562608</v>
      </c>
    </row>
    <row r="129" spans="3:8" x14ac:dyDescent="0.25">
      <c r="C129" s="21"/>
      <c r="D129" s="55" t="s">
        <v>15</v>
      </c>
      <c r="E129" s="91">
        <v>135160.95306666681</v>
      </c>
      <c r="F129" s="12">
        <f>+E129/E128-1</f>
        <v>2.3285066547617195E-2</v>
      </c>
      <c r="G129" s="94">
        <v>90232.219999999463</v>
      </c>
      <c r="H129" s="12">
        <f>+G129/G128-1</f>
        <v>7.9145667267380038E-2</v>
      </c>
    </row>
    <row r="130" spans="3:8" x14ac:dyDescent="0.25">
      <c r="C130" s="21"/>
      <c r="D130" s="55" t="s">
        <v>16</v>
      </c>
      <c r="E130" s="91">
        <v>128383.01519999988</v>
      </c>
      <c r="F130" s="12">
        <f>+E130/E129-1</f>
        <v>-5.0147159463456714E-2</v>
      </c>
      <c r="G130" s="94">
        <v>100077.94400000011</v>
      </c>
      <c r="H130" s="12">
        <f>+G130/G129-1</f>
        <v>0.10911539137572701</v>
      </c>
    </row>
    <row r="131" spans="3:8" ht="15.75" thickBot="1" x14ac:dyDescent="0.3">
      <c r="C131" s="78" t="s">
        <v>64</v>
      </c>
      <c r="D131" s="79"/>
      <c r="E131" s="96">
        <f>SUM(E119:E130)</f>
        <v>1554908.5253000001</v>
      </c>
      <c r="F131" s="99"/>
      <c r="G131" s="100">
        <f>SUM(G119:G130)</f>
        <v>1099036.5029999949</v>
      </c>
      <c r="H131" s="99"/>
    </row>
    <row r="132" spans="3:8" x14ac:dyDescent="0.25">
      <c r="C132" s="17">
        <v>2018</v>
      </c>
      <c r="D132" s="54" t="s">
        <v>6</v>
      </c>
      <c r="E132" s="90">
        <v>124705.03088333318</v>
      </c>
      <c r="F132" s="9">
        <f>+E132/E130-1</f>
        <v>-2.8648527306645688E-2</v>
      </c>
      <c r="G132" s="93">
        <v>79796.119999999602</v>
      </c>
      <c r="H132" s="9">
        <f>+G132/G130-1</f>
        <v>-0.20266027847255219</v>
      </c>
    </row>
    <row r="133" spans="3:8" x14ac:dyDescent="0.25">
      <c r="C133" s="21"/>
      <c r="D133" s="55" t="s">
        <v>17</v>
      </c>
      <c r="E133" s="91">
        <v>106045.34006666669</v>
      </c>
      <c r="F133" s="12">
        <f>+E133/E132-1</f>
        <v>-0.14963061782265563</v>
      </c>
      <c r="G133" s="94">
        <v>71201.470719999328</v>
      </c>
      <c r="H133" s="12">
        <f>+G133/G132-1</f>
        <v>-0.10770760884113562</v>
      </c>
    </row>
    <row r="134" spans="3:8" x14ac:dyDescent="0.25">
      <c r="C134" s="21"/>
      <c r="D134" s="55" t="s">
        <v>7</v>
      </c>
      <c r="E134" s="91">
        <v>125448.77474999956</v>
      </c>
      <c r="F134" s="12">
        <f>+E134/E133-1</f>
        <v>0.18297300636816916</v>
      </c>
      <c r="G134" s="94">
        <v>83877.204999999129</v>
      </c>
      <c r="H134" s="12">
        <f>+G134/G133-1</f>
        <v>0.17802629849946894</v>
      </c>
    </row>
    <row r="135" spans="3:8" x14ac:dyDescent="0.25">
      <c r="C135" s="16"/>
      <c r="D135" s="55" t="s">
        <v>8</v>
      </c>
      <c r="E135" s="91">
        <v>119251.21171666702</v>
      </c>
      <c r="F135" s="12">
        <f t="shared" ref="F135:F137" si="27">+E135/E134-1</f>
        <v>-4.9403137222211568E-2</v>
      </c>
      <c r="G135" s="94">
        <v>82270.540999999575</v>
      </c>
      <c r="H135" s="12">
        <f t="shared" ref="H135:H137" si="28">+G135/G134-1</f>
        <v>-1.9154953959178433E-2</v>
      </c>
    </row>
    <row r="136" spans="3:8" x14ac:dyDescent="0.25">
      <c r="C136" s="21"/>
      <c r="D136" s="55" t="s">
        <v>9</v>
      </c>
      <c r="E136" s="91">
        <v>117606.9571166669</v>
      </c>
      <c r="F136" s="12">
        <f t="shared" si="27"/>
        <v>-1.378815842900416E-2</v>
      </c>
      <c r="G136" s="94">
        <v>82976.253999999171</v>
      </c>
      <c r="H136" s="12">
        <f t="shared" si="28"/>
        <v>8.5779550179401198E-3</v>
      </c>
    </row>
    <row r="137" spans="3:8" x14ac:dyDescent="0.25">
      <c r="C137" s="21"/>
      <c r="D137" s="55" t="s">
        <v>10</v>
      </c>
      <c r="E137" s="91">
        <v>114715.70318333316</v>
      </c>
      <c r="F137" s="12">
        <f t="shared" si="27"/>
        <v>-2.4584038259450991E-2</v>
      </c>
      <c r="G137" s="94">
        <v>85130.473999999376</v>
      </c>
      <c r="H137" s="12">
        <f t="shared" si="28"/>
        <v>2.5961885432912224E-2</v>
      </c>
    </row>
    <row r="138" spans="3:8" x14ac:dyDescent="0.25">
      <c r="C138" s="21"/>
      <c r="D138" s="55" t="s">
        <v>11</v>
      </c>
      <c r="E138" s="91">
        <v>110131.5019499998</v>
      </c>
      <c r="F138" s="12">
        <f>+E138/E137-1</f>
        <v>-3.996140986911878E-2</v>
      </c>
      <c r="G138" s="94">
        <v>81860.320999999443</v>
      </c>
      <c r="H138" s="12">
        <f>+G138/G137-1</f>
        <v>-3.8413424081251479E-2</v>
      </c>
    </row>
    <row r="139" spans="3:8" x14ac:dyDescent="0.25">
      <c r="C139" s="21"/>
      <c r="D139" s="55" t="s">
        <v>12</v>
      </c>
      <c r="E139" s="91">
        <v>116739.20656666665</v>
      </c>
      <c r="F139" s="12">
        <f>+E139/E138-1</f>
        <v>5.9998315646932365E-2</v>
      </c>
      <c r="G139" s="94">
        <v>89099.687000000282</v>
      </c>
      <c r="H139" s="12">
        <f>+G139/G138-1</f>
        <v>8.8435592623694825E-2</v>
      </c>
    </row>
    <row r="140" spans="3:8" x14ac:dyDescent="0.25">
      <c r="C140" s="16"/>
      <c r="D140" s="55" t="s">
        <v>13</v>
      </c>
      <c r="E140" s="91">
        <v>97554.595466666724</v>
      </c>
      <c r="F140" s="12">
        <f t="shared" ref="F140" si="29">+E140/E139-1</f>
        <v>-0.16433734359025387</v>
      </c>
      <c r="G140" s="94">
        <v>74010.536999999036</v>
      </c>
      <c r="H140" s="12">
        <f t="shared" ref="H140" si="30">+G140/G139-1</f>
        <v>-0.16935132443283663</v>
      </c>
    </row>
    <row r="141" spans="3:8" x14ac:dyDescent="0.25">
      <c r="C141" s="21"/>
      <c r="D141" s="55" t="s">
        <v>14</v>
      </c>
      <c r="E141" s="91">
        <v>114451.753266667</v>
      </c>
      <c r="F141" s="12">
        <f>+E141/E140-1</f>
        <v>0.17320719458853007</v>
      </c>
      <c r="G141" s="94">
        <v>88931.450999998793</v>
      </c>
      <c r="H141" s="12">
        <f>+G141/G140-1</f>
        <v>0.20160526601772877</v>
      </c>
    </row>
    <row r="142" spans="3:8" x14ac:dyDescent="0.25">
      <c r="C142" s="16"/>
      <c r="D142" s="55" t="s">
        <v>15</v>
      </c>
      <c r="E142" s="91">
        <v>109027.68524999995</v>
      </c>
      <c r="F142" s="12">
        <f t="shared" ref="F142:F143" si="31">+E142/E141-1</f>
        <v>-4.7391742475357601E-2</v>
      </c>
      <c r="G142" s="94">
        <v>81765.45899999961</v>
      </c>
      <c r="H142" s="12">
        <f t="shared" ref="H142:H143" si="32">+G142/G141-1</f>
        <v>-8.0578826943904058E-2</v>
      </c>
    </row>
    <row r="143" spans="3:8" x14ac:dyDescent="0.25">
      <c r="C143" s="21"/>
      <c r="D143" s="55" t="s">
        <v>16</v>
      </c>
      <c r="E143" s="91">
        <v>104778.99800000024</v>
      </c>
      <c r="F143" s="12">
        <f t="shared" si="31"/>
        <v>-3.8968884281616156E-2</v>
      </c>
      <c r="G143" s="94">
        <v>81760.556999999244</v>
      </c>
      <c r="H143" s="12">
        <f t="shared" si="32"/>
        <v>-5.9951965785010053E-5</v>
      </c>
    </row>
    <row r="144" spans="3:8" ht="15.75" thickBot="1" x14ac:dyDescent="0.3">
      <c r="C144" s="78" t="s">
        <v>65</v>
      </c>
      <c r="D144" s="79"/>
      <c r="E144" s="96">
        <f>SUM(E132:E143)</f>
        <v>1360456.7582166668</v>
      </c>
      <c r="F144" s="99"/>
      <c r="G144" s="100">
        <f>SUM(G132:G143)</f>
        <v>982680.07671999256</v>
      </c>
      <c r="H144" s="80"/>
    </row>
    <row r="145" spans="3:8" x14ac:dyDescent="0.25">
      <c r="C145" s="17">
        <v>2019</v>
      </c>
      <c r="D145" s="54" t="s">
        <v>6</v>
      </c>
      <c r="E145" s="90">
        <v>107325.17894999986</v>
      </c>
      <c r="F145" s="9">
        <f>+E145/E143-1</f>
        <v>2.4300489588568119E-2</v>
      </c>
      <c r="G145" s="93">
        <v>85085.946999999243</v>
      </c>
      <c r="H145" s="9">
        <f>+G145/G143-1</f>
        <v>4.0672301192860472E-2</v>
      </c>
    </row>
    <row r="146" spans="3:8" x14ac:dyDescent="0.25">
      <c r="C146" s="21"/>
      <c r="D146" s="55" t="s">
        <v>17</v>
      </c>
      <c r="E146" s="91">
        <v>89235.732950000005</v>
      </c>
      <c r="F146" s="12">
        <f>+E146/E145-1</f>
        <v>-0.16854801619690074</v>
      </c>
      <c r="G146" s="94">
        <v>75935.255999999572</v>
      </c>
      <c r="H146" s="12">
        <f>+G146/G145-1</f>
        <v>-0.10754644359778653</v>
      </c>
    </row>
    <row r="147" spans="3:8" x14ac:dyDescent="0.25">
      <c r="C147" s="21"/>
      <c r="D147" s="55" t="s">
        <v>7</v>
      </c>
      <c r="E147" s="91">
        <v>103441.17689999982</v>
      </c>
      <c r="F147" s="12">
        <f>+E147/E146-1</f>
        <v>0.15919008541073243</v>
      </c>
      <c r="G147" s="94">
        <v>82440.754999999219</v>
      </c>
      <c r="H147" s="12">
        <f>+G147/G146-1</f>
        <v>8.567165428400858E-2</v>
      </c>
    </row>
    <row r="148" spans="3:8" x14ac:dyDescent="0.25">
      <c r="C148" s="21"/>
      <c r="D148" s="55" t="s">
        <v>8</v>
      </c>
      <c r="E148" s="91">
        <v>99081.066149999897</v>
      </c>
      <c r="F148" s="12">
        <f t="shared" ref="F148:F153" si="33">+E148/E147-1</f>
        <v>-4.2150629765310921E-2</v>
      </c>
      <c r="G148" s="94">
        <v>80465.757999999216</v>
      </c>
      <c r="H148" s="12">
        <f t="shared" ref="H148:H153" si="34">+G148/G147-1</f>
        <v>-2.3956561290590095E-2</v>
      </c>
    </row>
    <row r="149" spans="3:8" x14ac:dyDescent="0.25">
      <c r="C149" s="21"/>
      <c r="D149" s="55" t="s">
        <v>9</v>
      </c>
      <c r="E149" s="91">
        <v>99794.659383333244</v>
      </c>
      <c r="F149" s="12">
        <f t="shared" si="33"/>
        <v>7.2021150060399552E-3</v>
      </c>
      <c r="G149" s="94">
        <v>82044.794999999474</v>
      </c>
      <c r="H149" s="12">
        <f t="shared" si="34"/>
        <v>1.9623713729264525E-2</v>
      </c>
    </row>
    <row r="150" spans="3:8" x14ac:dyDescent="0.25">
      <c r="C150" s="21"/>
      <c r="D150" s="55" t="s">
        <v>10</v>
      </c>
      <c r="E150" s="91">
        <v>94851.337783333351</v>
      </c>
      <c r="F150" s="12">
        <f t="shared" si="33"/>
        <v>-4.9534931333464538E-2</v>
      </c>
      <c r="G150" s="94">
        <v>78075.181999999288</v>
      </c>
      <c r="H150" s="12">
        <f t="shared" si="34"/>
        <v>-4.8383483681081918E-2</v>
      </c>
    </row>
    <row r="151" spans="3:8" x14ac:dyDescent="0.25">
      <c r="C151" s="21"/>
      <c r="D151" s="55" t="s">
        <v>11</v>
      </c>
      <c r="E151" s="91">
        <v>98650.199466666643</v>
      </c>
      <c r="F151" s="12">
        <f t="shared" si="33"/>
        <v>4.0050691662472326E-2</v>
      </c>
      <c r="G151" s="94">
        <v>84787.635999999184</v>
      </c>
      <c r="H151" s="12">
        <f t="shared" si="34"/>
        <v>8.597423442445451E-2</v>
      </c>
    </row>
    <row r="152" spans="3:8" x14ac:dyDescent="0.25">
      <c r="C152" s="21"/>
      <c r="D152" s="55" t="s">
        <v>12</v>
      </c>
      <c r="E152" s="91">
        <v>95488.450416666834</v>
      </c>
      <c r="F152" s="12">
        <f t="shared" si="33"/>
        <v>-3.2050102960695437E-2</v>
      </c>
      <c r="G152" s="94">
        <v>80043.063999999285</v>
      </c>
      <c r="H152" s="12">
        <f t="shared" si="34"/>
        <v>-5.5958300335203881E-2</v>
      </c>
    </row>
    <row r="153" spans="3:8" x14ac:dyDescent="0.25">
      <c r="C153" s="21"/>
      <c r="D153" s="55" t="s">
        <v>13</v>
      </c>
      <c r="E153" s="91">
        <v>82250.273666666457</v>
      </c>
      <c r="F153" s="12">
        <f t="shared" si="33"/>
        <v>-0.13863641824990536</v>
      </c>
      <c r="G153" s="94">
        <v>66160.650999999751</v>
      </c>
      <c r="H153" s="12">
        <f t="shared" si="34"/>
        <v>-0.17343680146976459</v>
      </c>
    </row>
    <row r="154" spans="3:8" x14ac:dyDescent="0.25">
      <c r="C154" s="21"/>
      <c r="D154" s="55" t="s">
        <v>14</v>
      </c>
      <c r="E154" s="91">
        <v>97456.476116666745</v>
      </c>
      <c r="F154" s="12">
        <f t="shared" ref="F154:F156" si="35">+E154/E153-1</f>
        <v>0.18487722620384295</v>
      </c>
      <c r="G154" s="94">
        <v>67018.699999999953</v>
      </c>
      <c r="H154" s="12">
        <f t="shared" ref="H154:H156" si="36">+G154/G153-1</f>
        <v>1.2969174079018764E-2</v>
      </c>
    </row>
    <row r="155" spans="3:8" x14ac:dyDescent="0.25">
      <c r="C155" s="21"/>
      <c r="D155" s="55" t="s">
        <v>15</v>
      </c>
      <c r="E155" s="91">
        <v>92176.638033333147</v>
      </c>
      <c r="F155" s="12">
        <f t="shared" si="35"/>
        <v>-5.4176369736712138E-2</v>
      </c>
      <c r="G155" s="94">
        <v>66354.96199999933</v>
      </c>
      <c r="H155" s="12">
        <f t="shared" si="36"/>
        <v>-9.9037731260174233E-3</v>
      </c>
    </row>
    <row r="156" spans="3:8" x14ac:dyDescent="0.25">
      <c r="C156" s="21"/>
      <c r="D156" s="55" t="s">
        <v>16</v>
      </c>
      <c r="E156" s="91">
        <v>88932.33425000016</v>
      </c>
      <c r="F156" s="12">
        <f t="shared" si="35"/>
        <v>-3.5196594848249663E-2</v>
      </c>
      <c r="G156" s="94">
        <v>67614.935999999885</v>
      </c>
      <c r="H156" s="12">
        <f t="shared" si="36"/>
        <v>1.8988391553906192E-2</v>
      </c>
    </row>
    <row r="157" spans="3:8" ht="15.75" thickBot="1" x14ac:dyDescent="0.3">
      <c r="C157" s="78" t="s">
        <v>66</v>
      </c>
      <c r="D157" s="79"/>
      <c r="E157" s="96">
        <f>SUM(E145:E156)</f>
        <v>1148683.5240666661</v>
      </c>
      <c r="F157" s="99"/>
      <c r="G157" s="96">
        <f>SUM(G145:G156)</f>
        <v>916027.64199999336</v>
      </c>
      <c r="H157" s="99"/>
    </row>
    <row r="158" spans="3:8" x14ac:dyDescent="0.25">
      <c r="C158" s="17">
        <v>2020</v>
      </c>
      <c r="D158" s="54" t="s">
        <v>6</v>
      </c>
      <c r="E158" s="90">
        <v>88405.006450000117</v>
      </c>
      <c r="F158" s="9">
        <f>+E158/E156-1</f>
        <v>-5.92953962635967E-3</v>
      </c>
      <c r="G158" s="93">
        <v>68316.149999999441</v>
      </c>
      <c r="H158" s="9">
        <f>+G158/G156-1</f>
        <v>1.0370696793968071E-2</v>
      </c>
    </row>
    <row r="159" spans="3:8" x14ac:dyDescent="0.25">
      <c r="C159" s="21"/>
      <c r="D159" s="55" t="s">
        <v>17</v>
      </c>
      <c r="E159" s="91">
        <v>76741.706783333269</v>
      </c>
      <c r="F159" s="12">
        <f>+E159/E158-1</f>
        <v>-0.13193030728710309</v>
      </c>
      <c r="G159" s="94">
        <v>59468.846999999623</v>
      </c>
      <c r="H159" s="12">
        <f>+G159/G158-1</f>
        <v>-0.12950529267237532</v>
      </c>
    </row>
    <row r="160" spans="3:8" x14ac:dyDescent="0.25">
      <c r="C160" s="21"/>
      <c r="D160" s="55" t="s">
        <v>7</v>
      </c>
      <c r="E160" s="91">
        <v>99743.268450000134</v>
      </c>
      <c r="F160" s="12">
        <f>+E160/E159-1</f>
        <v>0.29972700153265719</v>
      </c>
      <c r="G160" s="94">
        <v>60006.169999999896</v>
      </c>
      <c r="H160" s="12">
        <f>+G160/G159-1</f>
        <v>9.0353693926548129E-3</v>
      </c>
    </row>
    <row r="161" spans="3:8" x14ac:dyDescent="0.25">
      <c r="C161" s="21"/>
      <c r="D161" s="55" t="s">
        <v>8</v>
      </c>
      <c r="E161" s="91">
        <v>100412.03576666655</v>
      </c>
      <c r="F161" s="12">
        <f t="shared" ref="F161:F169" si="37">+E161/E160-1</f>
        <v>6.704886726282222E-3</v>
      </c>
      <c r="G161" s="94">
        <v>48246.336999999512</v>
      </c>
      <c r="H161" s="12">
        <f t="shared" ref="H161:H169" si="38">+G161/G160-1</f>
        <v>-0.19597706369195711</v>
      </c>
    </row>
    <row r="162" spans="3:8" x14ac:dyDescent="0.25">
      <c r="C162" s="21"/>
      <c r="D162" s="55" t="s">
        <v>9</v>
      </c>
      <c r="E162" s="91">
        <v>97262.951849999954</v>
      </c>
      <c r="F162" s="12">
        <f t="shared" si="37"/>
        <v>-3.1361618083157961E-2</v>
      </c>
      <c r="G162" s="94">
        <v>46889.105999999665</v>
      </c>
      <c r="H162" s="12">
        <f t="shared" si="38"/>
        <v>-2.8131275541184775E-2</v>
      </c>
    </row>
    <row r="163" spans="3:8" x14ac:dyDescent="0.25">
      <c r="C163" s="21"/>
      <c r="D163" s="55" t="s">
        <v>10</v>
      </c>
      <c r="E163" s="91">
        <v>107782.34451666653</v>
      </c>
      <c r="F163" s="12">
        <f t="shared" si="37"/>
        <v>0.10815415804868556</v>
      </c>
      <c r="G163" s="94">
        <v>59775.212999999676</v>
      </c>
      <c r="H163" s="12">
        <f t="shared" si="38"/>
        <v>0.27482091469178593</v>
      </c>
    </row>
    <row r="164" spans="3:8" x14ac:dyDescent="0.25">
      <c r="C164" s="21"/>
      <c r="D164" s="55" t="s">
        <v>11</v>
      </c>
      <c r="E164" s="91">
        <v>106065.01766666668</v>
      </c>
      <c r="F164" s="12">
        <f t="shared" si="37"/>
        <v>-1.5933285341870662E-2</v>
      </c>
      <c r="G164" s="94">
        <v>59624.78799999995</v>
      </c>
      <c r="H164" s="12">
        <f t="shared" si="38"/>
        <v>-2.5165113171529141E-3</v>
      </c>
    </row>
    <row r="165" spans="3:8" x14ac:dyDescent="0.25">
      <c r="C165" s="21"/>
      <c r="D165" s="55" t="s">
        <v>12</v>
      </c>
      <c r="E165" s="91">
        <v>98164.996549999734</v>
      </c>
      <c r="F165" s="12">
        <f t="shared" si="37"/>
        <v>-7.4482815262375657E-2</v>
      </c>
      <c r="G165" s="94">
        <v>56189.881999999772</v>
      </c>
      <c r="H165" s="12">
        <f t="shared" si="38"/>
        <v>-5.760869120407075E-2</v>
      </c>
    </row>
    <row r="166" spans="3:8" x14ac:dyDescent="0.25">
      <c r="C166" s="21"/>
      <c r="D166" s="55" t="s">
        <v>13</v>
      </c>
      <c r="E166" s="91">
        <v>88514.629300000015</v>
      </c>
      <c r="F166" s="12">
        <f t="shared" si="37"/>
        <v>-9.8307620732043355E-2</v>
      </c>
      <c r="G166" s="94">
        <v>54509.665999999263</v>
      </c>
      <c r="H166" s="12">
        <f t="shared" si="38"/>
        <v>-2.9902465358452202E-2</v>
      </c>
    </row>
    <row r="167" spans="3:8" x14ac:dyDescent="0.25">
      <c r="C167" s="21"/>
      <c r="D167" s="55" t="s">
        <v>14</v>
      </c>
      <c r="E167" s="91">
        <v>92301.38045000007</v>
      </c>
      <c r="F167" s="12">
        <f t="shared" si="37"/>
        <v>4.2781076754733194E-2</v>
      </c>
      <c r="G167" s="94">
        <v>60751.204999999572</v>
      </c>
      <c r="H167" s="12">
        <f t="shared" si="38"/>
        <v>0.1145033433153011</v>
      </c>
    </row>
    <row r="168" spans="3:8" x14ac:dyDescent="0.25">
      <c r="C168" s="21"/>
      <c r="D168" s="55" t="s">
        <v>15</v>
      </c>
      <c r="E168" s="91">
        <v>87093.315100000022</v>
      </c>
      <c r="F168" s="12">
        <f t="shared" si="37"/>
        <v>-5.642456618318159E-2</v>
      </c>
      <c r="G168" s="94">
        <v>61262.532999999268</v>
      </c>
      <c r="H168" s="12">
        <f t="shared" si="38"/>
        <v>8.4167548610714071E-3</v>
      </c>
    </row>
    <row r="169" spans="3:8" x14ac:dyDescent="0.25">
      <c r="C169" s="21"/>
      <c r="D169" s="55" t="s">
        <v>16</v>
      </c>
      <c r="E169" s="91">
        <v>84730.165150000059</v>
      </c>
      <c r="F169" s="12">
        <f t="shared" si="37"/>
        <v>-2.7133540011499258E-2</v>
      </c>
      <c r="G169" s="94">
        <v>56824.132999999587</v>
      </c>
      <c r="H169" s="12">
        <f t="shared" si="38"/>
        <v>-7.2448848956338963E-2</v>
      </c>
    </row>
    <row r="170" spans="3:8" ht="15.75" thickBot="1" x14ac:dyDescent="0.3">
      <c r="C170" s="78" t="s">
        <v>67</v>
      </c>
      <c r="D170" s="79"/>
      <c r="E170" s="96">
        <f>SUM(E158:E169)</f>
        <v>1127216.8180333329</v>
      </c>
      <c r="F170" s="99"/>
      <c r="G170" s="96">
        <f>SUM(G158:G169)</f>
        <v>691864.02999999514</v>
      </c>
      <c r="H170" s="99"/>
    </row>
    <row r="171" spans="3:8" x14ac:dyDescent="0.25">
      <c r="C171" s="17">
        <v>2021</v>
      </c>
      <c r="D171" s="54" t="s">
        <v>6</v>
      </c>
      <c r="E171" s="90">
        <v>81126.505299999655</v>
      </c>
      <c r="F171" s="9">
        <f>+E171/E169-1</f>
        <v>-4.2531014115465782E-2</v>
      </c>
      <c r="G171" s="93">
        <v>51091.079999999318</v>
      </c>
      <c r="H171" s="9">
        <f>+G171/G169-1</f>
        <v>-0.10089116537863074</v>
      </c>
    </row>
    <row r="172" spans="3:8" x14ac:dyDescent="0.25">
      <c r="C172" s="21"/>
      <c r="D172" s="55" t="s">
        <v>17</v>
      </c>
      <c r="E172" s="91">
        <v>75408.774349999861</v>
      </c>
      <c r="F172" s="12">
        <f t="shared" ref="F172:F179" si="39">+E172/E171-1</f>
        <v>-7.0479197012814243E-2</v>
      </c>
      <c r="G172" s="94">
        <v>48761.013999999966</v>
      </c>
      <c r="H172" s="12">
        <f t="shared" ref="H172:H179" si="40">+G172/G171-1</f>
        <v>-4.5606121459937476E-2</v>
      </c>
    </row>
    <row r="173" spans="3:8" x14ac:dyDescent="0.25">
      <c r="C173" s="21"/>
      <c r="D173" s="55" t="s">
        <v>7</v>
      </c>
      <c r="E173" s="91">
        <v>94077.177066666685</v>
      </c>
      <c r="F173" s="12">
        <f t="shared" si="39"/>
        <v>0.24756273891974301</v>
      </c>
      <c r="G173" s="94">
        <v>59493.215999999164</v>
      </c>
      <c r="H173" s="12">
        <f t="shared" si="40"/>
        <v>0.22009800698564641</v>
      </c>
    </row>
    <row r="174" spans="3:8" x14ac:dyDescent="0.25">
      <c r="C174" s="21"/>
      <c r="D174" s="55" t="s">
        <v>8</v>
      </c>
      <c r="E174" s="91">
        <v>85923.538666666267</v>
      </c>
      <c r="F174" s="12">
        <f t="shared" si="39"/>
        <v>-8.6669675411523484E-2</v>
      </c>
      <c r="G174" s="94">
        <v>53287.529999999191</v>
      </c>
      <c r="H174" s="12">
        <f t="shared" si="40"/>
        <v>-0.10430913669215769</v>
      </c>
    </row>
    <row r="175" spans="3:8" x14ac:dyDescent="0.25">
      <c r="C175" s="21"/>
      <c r="D175" s="55" t="s">
        <v>9</v>
      </c>
      <c r="E175" s="91">
        <v>80450.855600000112</v>
      </c>
      <c r="F175" s="12">
        <f t="shared" si="39"/>
        <v>-6.369247765617525E-2</v>
      </c>
      <c r="G175" s="94">
        <v>49031.196999999658</v>
      </c>
      <c r="H175" s="12">
        <f t="shared" si="40"/>
        <v>-7.9874841262103868E-2</v>
      </c>
    </row>
    <row r="176" spans="3:8" x14ac:dyDescent="0.25">
      <c r="C176" s="21"/>
      <c r="D176" s="55" t="s">
        <v>10</v>
      </c>
      <c r="E176" s="91">
        <v>76590.66831666659</v>
      </c>
      <c r="F176" s="12">
        <f t="shared" si="39"/>
        <v>-4.7981929521375033E-2</v>
      </c>
      <c r="G176" s="94">
        <v>49953.438999999024</v>
      </c>
      <c r="H176" s="12">
        <f t="shared" si="40"/>
        <v>1.8809289930233009E-2</v>
      </c>
    </row>
    <row r="177" spans="3:8" x14ac:dyDescent="0.25">
      <c r="C177" s="21"/>
      <c r="D177" s="55" t="s">
        <v>11</v>
      </c>
      <c r="E177" s="91">
        <v>75144.62143333313</v>
      </c>
      <c r="F177" s="12">
        <f t="shared" si="39"/>
        <v>-1.8880196701701712E-2</v>
      </c>
      <c r="G177" s="94">
        <v>51401.973999999333</v>
      </c>
      <c r="H177" s="12">
        <f t="shared" si="40"/>
        <v>2.8997703241218975E-2</v>
      </c>
    </row>
    <row r="178" spans="3:8" x14ac:dyDescent="0.25">
      <c r="C178" s="21"/>
      <c r="D178" s="55" t="s">
        <v>12</v>
      </c>
      <c r="E178" s="91">
        <v>73972.312050000182</v>
      </c>
      <c r="F178" s="12">
        <f t="shared" si="39"/>
        <v>-1.560070915219125E-2</v>
      </c>
      <c r="G178" s="94">
        <v>50135.34899999974</v>
      </c>
      <c r="H178" s="12">
        <f t="shared" si="40"/>
        <v>-2.4641563376527342E-2</v>
      </c>
    </row>
    <row r="179" spans="3:8" x14ac:dyDescent="0.25">
      <c r="C179" s="21"/>
      <c r="D179" s="55" t="s">
        <v>13</v>
      </c>
      <c r="E179" s="91">
        <v>67746.292400000151</v>
      </c>
      <c r="F179" s="12">
        <f t="shared" si="39"/>
        <v>-8.4166892685356043E-2</v>
      </c>
      <c r="G179" s="94">
        <v>54754.48499999944</v>
      </c>
      <c r="H179" s="12">
        <f t="shared" si="40"/>
        <v>9.2133316953667332E-2</v>
      </c>
    </row>
    <row r="180" spans="3:8" ht="15.75" thickBot="1" x14ac:dyDescent="0.3">
      <c r="C180" s="78" t="s">
        <v>68</v>
      </c>
      <c r="D180" s="79"/>
      <c r="E180" s="96">
        <f>SUM(E171:E179)</f>
        <v>710440.74518333271</v>
      </c>
      <c r="F180" s="99"/>
      <c r="G180" s="96">
        <f>SUM(G171:G179)</f>
        <v>467909.28399999486</v>
      </c>
      <c r="H180" s="99"/>
    </row>
    <row r="181" spans="3:8" ht="15.75" thickBot="1" x14ac:dyDescent="0.3">
      <c r="E181" s="4"/>
    </row>
    <row r="182" spans="3:8" ht="15.75" thickBot="1" x14ac:dyDescent="0.3">
      <c r="C182" s="126" t="s">
        <v>69</v>
      </c>
      <c r="D182" s="109"/>
      <c r="E182" s="108">
        <f>+E180/SUM(E158:E166)-1</f>
        <v>-0.17686552499184638</v>
      </c>
      <c r="F182" s="109"/>
      <c r="G182" s="108">
        <f>+G180/SUM(G158:G166)-1</f>
        <v>-8.794264036739341E-2</v>
      </c>
      <c r="H182" s="107"/>
    </row>
    <row r="183" spans="3:8" x14ac:dyDescent="0.25">
      <c r="E183" s="106"/>
    </row>
    <row r="184" spans="3:8" x14ac:dyDescent="0.25">
      <c r="E184" s="106"/>
    </row>
    <row r="185" spans="3:8" x14ac:dyDescent="0.25">
      <c r="E185" s="106"/>
    </row>
    <row r="186" spans="3:8" x14ac:dyDescent="0.25"/>
    <row r="187" spans="3:8" x14ac:dyDescent="0.25"/>
    <row r="188" spans="3:8" x14ac:dyDescent="0.25"/>
    <row r="189" spans="3:8" x14ac:dyDescent="0.25"/>
    <row r="190" spans="3:8" x14ac:dyDescent="0.25"/>
    <row r="191" spans="3:8" x14ac:dyDescent="0.25"/>
    <row r="192" spans="3: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</sheetData>
  <mergeCells count="23">
    <mergeCell ref="C15:D1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  <mergeCell ref="C19:D19"/>
    <mergeCell ref="C27:D27"/>
    <mergeCell ref="C20:D20"/>
    <mergeCell ref="C21:D21"/>
    <mergeCell ref="C22:D22"/>
    <mergeCell ref="C23:D23"/>
    <mergeCell ref="C24:D24"/>
    <mergeCell ref="C25:D25"/>
    <mergeCell ref="C26:D26"/>
  </mergeCells>
  <pageMargins left="0.7" right="0.7" top="0.75" bottom="0.75" header="0.3" footer="0.3"/>
  <ignoredErrors>
    <ignoredError sqref="F122 H122 F96:H102 F16:F24 G16:G24 F25:F26" formula="1"/>
    <ignoredError sqref="H182 F182" formulaRange="1"/>
    <ignoredError sqref="F139:F140 H139:H140 F142:F143 H142:H143 F155:F156 H155:H156 F162:F163 H162:H163" evalError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"/>
  <sheetViews>
    <sheetView showGridLines="0" workbookViewId="0">
      <pane xSplit="3" ySplit="8" topLeftCell="H103" activePane="bottomRight" state="frozen"/>
      <selection pane="topRight" activeCell="D1" sqref="D1"/>
      <selection pane="bottomLeft" activeCell="A9" sqref="A9"/>
      <selection pane="bottomRight" activeCell="W109" sqref="W109"/>
    </sheetView>
  </sheetViews>
  <sheetFormatPr baseColWidth="10" defaultColWidth="0" defaultRowHeight="15" zeroHeight="1" x14ac:dyDescent="0.25"/>
  <cols>
    <col min="1" max="1" width="19" customWidth="1"/>
    <col min="2" max="2" width="17" customWidth="1"/>
    <col min="3" max="3" width="10.28515625" customWidth="1"/>
    <col min="4" max="25" width="11.5703125" customWidth="1"/>
    <col min="26" max="16384" width="11.5703125" hidden="1"/>
  </cols>
  <sheetData>
    <row r="1" spans="2:23" x14ac:dyDescent="0.25"/>
    <row r="2" spans="2:23" x14ac:dyDescent="0.25"/>
    <row r="3" spans="2:23" x14ac:dyDescent="0.25">
      <c r="B3" s="1" t="s">
        <v>60</v>
      </c>
    </row>
    <row r="4" spans="2:23" x14ac:dyDescent="0.25">
      <c r="B4" s="1" t="s">
        <v>58</v>
      </c>
    </row>
    <row r="5" spans="2:23" x14ac:dyDescent="0.25"/>
    <row r="6" spans="2:23" x14ac:dyDescent="0.25"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</row>
    <row r="7" spans="2:23" ht="15.75" thickBot="1" x14ac:dyDescent="0.3"/>
    <row r="8" spans="2:23" ht="38.25" customHeight="1" thickBot="1" x14ac:dyDescent="0.3">
      <c r="B8" s="113" t="s">
        <v>27</v>
      </c>
      <c r="C8" s="114" t="s">
        <v>28</v>
      </c>
      <c r="D8" s="112" t="s">
        <v>34</v>
      </c>
      <c r="E8" s="112" t="s">
        <v>35</v>
      </c>
      <c r="F8" s="112" t="s">
        <v>36</v>
      </c>
      <c r="G8" s="112" t="s">
        <v>37</v>
      </c>
      <c r="H8" s="112" t="s">
        <v>38</v>
      </c>
      <c r="I8" s="112" t="s">
        <v>39</v>
      </c>
      <c r="J8" s="112" t="s">
        <v>40</v>
      </c>
      <c r="K8" s="112" t="s">
        <v>41</v>
      </c>
      <c r="L8" s="112" t="s">
        <v>42</v>
      </c>
      <c r="M8" s="112" t="s">
        <v>43</v>
      </c>
      <c r="N8" s="112" t="s">
        <v>44</v>
      </c>
      <c r="O8" s="112" t="s">
        <v>45</v>
      </c>
      <c r="P8" s="112" t="s">
        <v>46</v>
      </c>
      <c r="Q8" s="112" t="s">
        <v>47</v>
      </c>
      <c r="R8" s="112" t="s">
        <v>48</v>
      </c>
      <c r="S8" s="112" t="s">
        <v>50</v>
      </c>
      <c r="T8" s="112" t="s">
        <v>49</v>
      </c>
      <c r="U8" s="115" t="s">
        <v>51</v>
      </c>
      <c r="V8" s="116" t="s">
        <v>52</v>
      </c>
    </row>
    <row r="9" spans="2:23" x14ac:dyDescent="0.25">
      <c r="B9" s="17">
        <v>2013</v>
      </c>
      <c r="C9" s="73" t="s">
        <v>6</v>
      </c>
      <c r="D9" s="58">
        <v>38.190399999999997</v>
      </c>
      <c r="E9" s="59">
        <v>751.51954999999987</v>
      </c>
      <c r="F9" s="59">
        <v>3787.9633333333322</v>
      </c>
      <c r="G9" s="59">
        <v>2391.4450166666657</v>
      </c>
      <c r="H9" s="59">
        <v>41994.963666666663</v>
      </c>
      <c r="I9" s="59">
        <v>345.98541666666677</v>
      </c>
      <c r="J9" s="59">
        <v>10304.369133333361</v>
      </c>
      <c r="K9" s="59">
        <v>33.928000000000019</v>
      </c>
      <c r="L9" s="59">
        <v>86.254583333333315</v>
      </c>
      <c r="M9" s="59">
        <v>14.985683333333334</v>
      </c>
      <c r="N9" s="59">
        <v>2257.7326000000007</v>
      </c>
      <c r="O9" s="59">
        <v>6.1173333333333328</v>
      </c>
      <c r="P9" s="59">
        <v>250.8728666666666</v>
      </c>
      <c r="Q9" s="59">
        <v>3437.2286666666664</v>
      </c>
      <c r="R9" s="59">
        <v>7015.5326833333311</v>
      </c>
      <c r="S9" s="59">
        <v>4049.3675000000003</v>
      </c>
      <c r="T9" s="59">
        <v>34.493266666666663</v>
      </c>
      <c r="U9" s="59"/>
      <c r="V9" s="67">
        <f>SUM(D9:U9)</f>
        <v>76800.949700000012</v>
      </c>
      <c r="W9" s="70"/>
    </row>
    <row r="10" spans="2:23" x14ac:dyDescent="0.25">
      <c r="B10" s="21"/>
      <c r="C10" s="74" t="s">
        <v>17</v>
      </c>
      <c r="D10" s="60">
        <v>32.945050000000009</v>
      </c>
      <c r="E10" s="61">
        <v>634.75360000000001</v>
      </c>
      <c r="F10" s="61">
        <v>3167.0618999999992</v>
      </c>
      <c r="G10" s="61">
        <v>2178.1222999999977</v>
      </c>
      <c r="H10" s="61">
        <v>33941.380599999953</v>
      </c>
      <c r="I10" s="61">
        <v>324.26738333333333</v>
      </c>
      <c r="J10" s="61">
        <v>8188.6510333333317</v>
      </c>
      <c r="K10" s="61">
        <v>27.542316666666668</v>
      </c>
      <c r="L10" s="61">
        <v>84.151133333333377</v>
      </c>
      <c r="M10" s="61">
        <v>10.800816666666666</v>
      </c>
      <c r="N10" s="61">
        <v>1683.7309666666665</v>
      </c>
      <c r="O10" s="61">
        <v>4.0239000000000003</v>
      </c>
      <c r="P10" s="61">
        <v>215.72878333333333</v>
      </c>
      <c r="Q10" s="61">
        <v>2818.9650833333326</v>
      </c>
      <c r="R10" s="61">
        <v>5571.3859500000008</v>
      </c>
      <c r="S10" s="61">
        <v>3437.7059166666659</v>
      </c>
      <c r="T10" s="61">
        <v>33.803433333333338</v>
      </c>
      <c r="U10" s="61"/>
      <c r="V10" s="67">
        <f t="shared" ref="V10:V41" si="0">SUM(D10:U10)</f>
        <v>62355.020166666611</v>
      </c>
      <c r="W10" s="70"/>
    </row>
    <row r="11" spans="2:23" x14ac:dyDescent="0.25">
      <c r="B11" s="21"/>
      <c r="C11" s="74" t="s">
        <v>7</v>
      </c>
      <c r="D11" s="60">
        <v>38.959766666666674</v>
      </c>
      <c r="E11" s="61">
        <v>687.83003333333352</v>
      </c>
      <c r="F11" s="61">
        <v>3719.1831499999998</v>
      </c>
      <c r="G11" s="61">
        <v>2498.4723000000004</v>
      </c>
      <c r="H11" s="61">
        <v>38470.052866666658</v>
      </c>
      <c r="I11" s="61">
        <v>367.99568333333326</v>
      </c>
      <c r="J11" s="61">
        <v>9458.5403500000029</v>
      </c>
      <c r="K11" s="61">
        <v>29.888866666666669</v>
      </c>
      <c r="L11" s="61">
        <v>102.07580000000002</v>
      </c>
      <c r="M11" s="61">
        <v>10.468450000000001</v>
      </c>
      <c r="N11" s="61">
        <v>1981.6899666666661</v>
      </c>
      <c r="O11" s="61">
        <v>9.0037333333333311</v>
      </c>
      <c r="P11" s="61">
        <v>277.22163333333333</v>
      </c>
      <c r="Q11" s="61">
        <v>3211.7791666666681</v>
      </c>
      <c r="R11" s="61">
        <v>6258.3682833333287</v>
      </c>
      <c r="S11" s="61">
        <v>3670.8954666666659</v>
      </c>
      <c r="T11" s="61">
        <v>35.493616666666661</v>
      </c>
      <c r="U11" s="61"/>
      <c r="V11" s="67">
        <f t="shared" si="0"/>
        <v>70827.919133333329</v>
      </c>
      <c r="W11" s="70"/>
    </row>
    <row r="12" spans="2:23" x14ac:dyDescent="0.25">
      <c r="B12" s="16"/>
      <c r="C12" s="74" t="s">
        <v>8</v>
      </c>
      <c r="D12" s="60">
        <v>46.545566666666673</v>
      </c>
      <c r="E12" s="61">
        <v>634.56139999999994</v>
      </c>
      <c r="F12" s="61">
        <v>2940.5796</v>
      </c>
      <c r="G12" s="61">
        <v>2545.5936666666666</v>
      </c>
      <c r="H12" s="61">
        <v>37648.192933333296</v>
      </c>
      <c r="I12" s="61">
        <v>363.4929166666667</v>
      </c>
      <c r="J12" s="61">
        <v>10322.506800000006</v>
      </c>
      <c r="K12" s="61">
        <v>23.352650000000008</v>
      </c>
      <c r="L12" s="61">
        <v>275.9434333333333</v>
      </c>
      <c r="M12" s="61">
        <v>10.466799999999999</v>
      </c>
      <c r="N12" s="61">
        <v>2074.2035166666665</v>
      </c>
      <c r="O12" s="61">
        <v>60.178866666666664</v>
      </c>
      <c r="P12" s="61">
        <v>131.68404999999998</v>
      </c>
      <c r="Q12" s="61">
        <v>3515.6925333333324</v>
      </c>
      <c r="R12" s="61">
        <v>6585.7116166666656</v>
      </c>
      <c r="S12" s="61">
        <v>3907.5069666666641</v>
      </c>
      <c r="T12" s="61">
        <v>39.042966666666672</v>
      </c>
      <c r="U12" s="61"/>
      <c r="V12" s="67">
        <f t="shared" si="0"/>
        <v>71125.256283333307</v>
      </c>
      <c r="W12" s="70"/>
    </row>
    <row r="13" spans="2:23" x14ac:dyDescent="0.25">
      <c r="B13" s="21"/>
      <c r="C13" s="74" t="s">
        <v>9</v>
      </c>
      <c r="D13" s="60">
        <v>44.573399999999999</v>
      </c>
      <c r="E13" s="61">
        <v>681.50918333333266</v>
      </c>
      <c r="F13" s="61">
        <v>3845.2868000000021</v>
      </c>
      <c r="G13" s="61">
        <v>2667.7061999999992</v>
      </c>
      <c r="H13" s="61">
        <v>40696.037916666595</v>
      </c>
      <c r="I13" s="61">
        <v>308.74583333333334</v>
      </c>
      <c r="J13" s="61">
        <v>9829.4157166666773</v>
      </c>
      <c r="K13" s="61">
        <v>8.1100833333333338</v>
      </c>
      <c r="L13" s="61">
        <v>77.835416666666646</v>
      </c>
      <c r="M13" s="61">
        <v>10.060433333333334</v>
      </c>
      <c r="N13" s="61">
        <v>1957.1663333333338</v>
      </c>
      <c r="O13" s="61">
        <v>70.858583333333343</v>
      </c>
      <c r="P13" s="61">
        <v>239.13688333333329</v>
      </c>
      <c r="Q13" s="61">
        <v>3319.009833333334</v>
      </c>
      <c r="R13" s="61">
        <v>6567.626033333333</v>
      </c>
      <c r="S13" s="61">
        <v>3835.6603666666665</v>
      </c>
      <c r="T13" s="61">
        <v>35.949983333333329</v>
      </c>
      <c r="U13" s="61"/>
      <c r="V13" s="67">
        <f t="shared" si="0"/>
        <v>74194.68899999994</v>
      </c>
      <c r="W13" s="70"/>
    </row>
    <row r="14" spans="2:23" x14ac:dyDescent="0.25">
      <c r="B14" s="21"/>
      <c r="C14" s="74" t="s">
        <v>10</v>
      </c>
      <c r="D14" s="60">
        <v>41.536233333333328</v>
      </c>
      <c r="E14" s="61">
        <v>744.33951666666644</v>
      </c>
      <c r="F14" s="61">
        <v>3586.6550833333331</v>
      </c>
      <c r="G14" s="61">
        <v>2493.6828333333365</v>
      </c>
      <c r="H14" s="61">
        <v>36518.536816666601</v>
      </c>
      <c r="I14" s="61">
        <v>320.97023333333334</v>
      </c>
      <c r="J14" s="61">
        <v>9458.3095499999981</v>
      </c>
      <c r="K14" s="61">
        <v>6.8112833333333338</v>
      </c>
      <c r="L14" s="61">
        <v>57.564716666666705</v>
      </c>
      <c r="M14" s="61">
        <v>9.1586499999999997</v>
      </c>
      <c r="N14" s="61">
        <v>1844.109366666667</v>
      </c>
      <c r="O14" s="61">
        <v>4.4239000000000006</v>
      </c>
      <c r="P14" s="61">
        <v>229.39376666666666</v>
      </c>
      <c r="Q14" s="61">
        <v>3229.2869833333348</v>
      </c>
      <c r="R14" s="61">
        <v>6212.16186666667</v>
      </c>
      <c r="S14" s="61">
        <v>3891.3079333333339</v>
      </c>
      <c r="T14" s="61">
        <v>33.198083333333336</v>
      </c>
      <c r="U14" s="61"/>
      <c r="V14" s="67">
        <f t="shared" si="0"/>
        <v>68681.446816666605</v>
      </c>
      <c r="W14" s="70"/>
    </row>
    <row r="15" spans="2:23" x14ac:dyDescent="0.25">
      <c r="B15" s="21"/>
      <c r="C15" s="74" t="s">
        <v>11</v>
      </c>
      <c r="D15" s="60">
        <v>38.739016666666672</v>
      </c>
      <c r="E15" s="61">
        <v>768.68428333333338</v>
      </c>
      <c r="F15" s="61">
        <v>3733.937616666668</v>
      </c>
      <c r="G15" s="61">
        <v>2620.937366666667</v>
      </c>
      <c r="H15" s="61">
        <v>37718.988716666681</v>
      </c>
      <c r="I15" s="61">
        <v>251.10701666666677</v>
      </c>
      <c r="J15" s="61">
        <v>9817.9969166666669</v>
      </c>
      <c r="K15" s="61">
        <v>9.8922166666666662</v>
      </c>
      <c r="L15" s="61">
        <v>74.062383333333315</v>
      </c>
      <c r="M15" s="61">
        <v>9.9107833333333328</v>
      </c>
      <c r="N15" s="61">
        <v>1996.9618166666664</v>
      </c>
      <c r="O15" s="61">
        <v>5.2511333333333337</v>
      </c>
      <c r="P15" s="61">
        <v>227.70133333333331</v>
      </c>
      <c r="Q15" s="61">
        <v>3332.8718666666659</v>
      </c>
      <c r="R15" s="61">
        <v>6566.0710166666668</v>
      </c>
      <c r="S15" s="61">
        <v>4385.923683333338</v>
      </c>
      <c r="T15" s="61">
        <v>34.481349999999999</v>
      </c>
      <c r="U15" s="61"/>
      <c r="V15" s="67">
        <f t="shared" si="0"/>
        <v>71593.518516666692</v>
      </c>
      <c r="W15" s="70"/>
    </row>
    <row r="16" spans="2:23" x14ac:dyDescent="0.25">
      <c r="B16" s="21"/>
      <c r="C16" s="74" t="s">
        <v>12</v>
      </c>
      <c r="D16" s="60">
        <v>53.915866666666673</v>
      </c>
      <c r="E16" s="61">
        <v>709.59206666666648</v>
      </c>
      <c r="F16" s="61">
        <v>3611.0873833333326</v>
      </c>
      <c r="G16" s="61">
        <v>2508.9878833333346</v>
      </c>
      <c r="H16" s="61">
        <v>37387.788399999983</v>
      </c>
      <c r="I16" s="61">
        <v>249.50911666666667</v>
      </c>
      <c r="J16" s="61">
        <v>9648.5883666666577</v>
      </c>
      <c r="K16" s="61">
        <v>9.4214666666666673</v>
      </c>
      <c r="L16" s="61">
        <v>82.839149999999989</v>
      </c>
      <c r="M16" s="61">
        <v>10.678233333333335</v>
      </c>
      <c r="N16" s="61">
        <v>1947.4598166666667</v>
      </c>
      <c r="O16" s="61">
        <v>5.9182500000000013</v>
      </c>
      <c r="P16" s="61">
        <v>233.60013333333336</v>
      </c>
      <c r="Q16" s="61">
        <v>3307.9752833333332</v>
      </c>
      <c r="R16" s="61">
        <v>6477.4808833333345</v>
      </c>
      <c r="S16" s="61">
        <v>4032.0106000000014</v>
      </c>
      <c r="T16" s="61">
        <v>33.295616666666675</v>
      </c>
      <c r="U16" s="61"/>
      <c r="V16" s="67">
        <f t="shared" si="0"/>
        <v>70310.148516666639</v>
      </c>
      <c r="W16" s="70"/>
    </row>
    <row r="17" spans="2:23" x14ac:dyDescent="0.25">
      <c r="B17" s="21"/>
      <c r="C17" s="74" t="s">
        <v>13</v>
      </c>
      <c r="D17" s="60">
        <v>32.7928</v>
      </c>
      <c r="E17" s="61">
        <v>672.45461666666722</v>
      </c>
      <c r="F17" s="61">
        <v>3163.2917833333363</v>
      </c>
      <c r="G17" s="61">
        <v>2267.4651333333354</v>
      </c>
      <c r="H17" s="61">
        <v>32743.993116666687</v>
      </c>
      <c r="I17" s="61">
        <v>196.06836666666666</v>
      </c>
      <c r="J17" s="61">
        <v>8918.2651500000084</v>
      </c>
      <c r="K17" s="61">
        <v>10.320883333333333</v>
      </c>
      <c r="L17" s="61">
        <v>75.827483333333348</v>
      </c>
      <c r="M17" s="61">
        <v>9.6726166666666664</v>
      </c>
      <c r="N17" s="61">
        <v>2664.6197833333335</v>
      </c>
      <c r="O17" s="61">
        <v>4.7557</v>
      </c>
      <c r="P17" s="61">
        <v>195.00681666666668</v>
      </c>
      <c r="Q17" s="61">
        <v>2930.2692166666657</v>
      </c>
      <c r="R17" s="61">
        <v>5730.474866666671</v>
      </c>
      <c r="S17" s="61">
        <v>3363.7205166666672</v>
      </c>
      <c r="T17" s="61">
        <v>25.175449999999994</v>
      </c>
      <c r="U17" s="61">
        <v>10.168583333333334</v>
      </c>
      <c r="V17" s="67">
        <f t="shared" si="0"/>
        <v>63014.342883333375</v>
      </c>
      <c r="W17" s="70"/>
    </row>
    <row r="18" spans="2:23" x14ac:dyDescent="0.25">
      <c r="B18" s="21"/>
      <c r="C18" s="74" t="s">
        <v>14</v>
      </c>
      <c r="D18" s="60">
        <v>41.735283333333342</v>
      </c>
      <c r="E18" s="61">
        <v>731.07069999999976</v>
      </c>
      <c r="F18" s="61">
        <v>3601.2524333333331</v>
      </c>
      <c r="G18" s="61">
        <v>2544.9749499999984</v>
      </c>
      <c r="H18" s="61">
        <v>38384.875849999982</v>
      </c>
      <c r="I18" s="61">
        <v>218.53145000000004</v>
      </c>
      <c r="J18" s="61">
        <v>11559.712666666659</v>
      </c>
      <c r="K18" s="61">
        <v>11.472533333333335</v>
      </c>
      <c r="L18" s="61">
        <v>91.835566666666665</v>
      </c>
      <c r="M18" s="61">
        <v>11.465866666666667</v>
      </c>
      <c r="N18" s="61">
        <v>2032.5559500000004</v>
      </c>
      <c r="O18" s="61">
        <v>3.1953333333333336</v>
      </c>
      <c r="P18" s="61">
        <v>242.80866666666668</v>
      </c>
      <c r="Q18" s="61">
        <v>4031.3500833333314</v>
      </c>
      <c r="R18" s="61">
        <v>7229.0001000000029</v>
      </c>
      <c r="S18" s="61">
        <v>4285.0587166666683</v>
      </c>
      <c r="T18" s="61">
        <v>30.827033333333329</v>
      </c>
      <c r="U18" s="61">
        <v>13.526433333333333</v>
      </c>
      <c r="V18" s="67">
        <f t="shared" si="0"/>
        <v>75065.249616666639</v>
      </c>
      <c r="W18" s="70"/>
    </row>
    <row r="19" spans="2:23" x14ac:dyDescent="0.25">
      <c r="B19" s="21"/>
      <c r="C19" s="74" t="s">
        <v>15</v>
      </c>
      <c r="D19" s="60">
        <v>43.404649999999997</v>
      </c>
      <c r="E19" s="61">
        <v>767.25721666666641</v>
      </c>
      <c r="F19" s="61">
        <v>3349.8362499999998</v>
      </c>
      <c r="G19" s="61">
        <v>2408.9351833333344</v>
      </c>
      <c r="H19" s="61">
        <v>36327.58483333332</v>
      </c>
      <c r="I19" s="61">
        <v>212.17054999999996</v>
      </c>
      <c r="J19" s="61">
        <v>10761.684683333337</v>
      </c>
      <c r="K19" s="61">
        <v>6.6649833333333337</v>
      </c>
      <c r="L19" s="61">
        <v>101.6076833333334</v>
      </c>
      <c r="M19" s="61">
        <v>14.548216666666669</v>
      </c>
      <c r="N19" s="61">
        <v>1887.2677333333331</v>
      </c>
      <c r="O19" s="61">
        <v>5.7161666666666653</v>
      </c>
      <c r="P19" s="61">
        <v>221.37081666666666</v>
      </c>
      <c r="Q19" s="61">
        <v>3587.2565666666674</v>
      </c>
      <c r="R19" s="61">
        <v>6117.5996833333274</v>
      </c>
      <c r="S19" s="61">
        <v>4298.5221000000001</v>
      </c>
      <c r="T19" s="61">
        <v>29.306233333333331</v>
      </c>
      <c r="U19" s="61">
        <v>17.688783333333333</v>
      </c>
      <c r="V19" s="67">
        <f t="shared" si="0"/>
        <v>70158.422333333336</v>
      </c>
      <c r="W19" s="70"/>
    </row>
    <row r="20" spans="2:23" ht="15.75" thickBot="1" x14ac:dyDescent="0.3">
      <c r="B20" s="21"/>
      <c r="C20" s="74" t="s">
        <v>16</v>
      </c>
      <c r="D20" s="62">
        <v>40.583333333333336</v>
      </c>
      <c r="E20" s="63">
        <v>856.01613333333262</v>
      </c>
      <c r="F20" s="63">
        <v>3440.0123666666636</v>
      </c>
      <c r="G20" s="63">
        <v>2423.1011833333346</v>
      </c>
      <c r="H20" s="63">
        <v>36705.943083333252</v>
      </c>
      <c r="I20" s="63">
        <v>210.09471666666667</v>
      </c>
      <c r="J20" s="63">
        <v>10261.086466666677</v>
      </c>
      <c r="K20" s="63">
        <v>3.7368833333333331</v>
      </c>
      <c r="L20" s="63">
        <v>111.87148333333334</v>
      </c>
      <c r="M20" s="63">
        <v>13.666183333333333</v>
      </c>
      <c r="N20" s="63">
        <v>1913.547516666667</v>
      </c>
      <c r="O20" s="63">
        <v>3.50535</v>
      </c>
      <c r="P20" s="63">
        <v>215.33840000000001</v>
      </c>
      <c r="Q20" s="63">
        <v>3388.4464166666667</v>
      </c>
      <c r="R20" s="63">
        <v>6233.3073500000064</v>
      </c>
      <c r="S20" s="63">
        <v>4066.0855166666684</v>
      </c>
      <c r="T20" s="63">
        <v>31.2773</v>
      </c>
      <c r="U20" s="63"/>
      <c r="V20" s="68">
        <f t="shared" si="0"/>
        <v>69917.61968333328</v>
      </c>
      <c r="W20" s="70"/>
    </row>
    <row r="21" spans="2:23" x14ac:dyDescent="0.25">
      <c r="B21" s="17">
        <v>2014</v>
      </c>
      <c r="C21" s="73" t="s">
        <v>6</v>
      </c>
      <c r="D21" s="58">
        <v>138.47955000000002</v>
      </c>
      <c r="E21" s="59">
        <v>801.85790000000009</v>
      </c>
      <c r="F21" s="59">
        <v>3977.6553333333327</v>
      </c>
      <c r="G21" s="59">
        <v>2455.7716833333343</v>
      </c>
      <c r="H21" s="59">
        <v>36020.244766666685</v>
      </c>
      <c r="I21" s="59">
        <v>199.11721666666668</v>
      </c>
      <c r="J21" s="59">
        <v>10201.225716666664</v>
      </c>
      <c r="K21" s="59"/>
      <c r="L21" s="59">
        <v>122.97196666666667</v>
      </c>
      <c r="M21" s="59">
        <v>14.92225</v>
      </c>
      <c r="N21" s="59">
        <v>1899.8918666666664</v>
      </c>
      <c r="O21" s="59">
        <v>4.6073666666666666</v>
      </c>
      <c r="P21" s="59">
        <v>261.56728333333331</v>
      </c>
      <c r="Q21" s="59">
        <v>3736.1057499999997</v>
      </c>
      <c r="R21" s="59">
        <v>5215.3971833333362</v>
      </c>
      <c r="S21" s="59">
        <v>4462.04025</v>
      </c>
      <c r="T21" s="59">
        <v>31.951716666666666</v>
      </c>
      <c r="U21" s="64">
        <v>0.98753333333333337</v>
      </c>
      <c r="V21" s="69">
        <f t="shared" si="0"/>
        <v>69544.795333333343</v>
      </c>
      <c r="W21" s="70"/>
    </row>
    <row r="22" spans="2:23" x14ac:dyDescent="0.25">
      <c r="B22" s="21"/>
      <c r="C22" s="74" t="s">
        <v>17</v>
      </c>
      <c r="D22" s="60">
        <v>109.30386666666666</v>
      </c>
      <c r="E22" s="61">
        <v>651.87086666666721</v>
      </c>
      <c r="F22" s="61">
        <v>2959.0363666666658</v>
      </c>
      <c r="G22" s="61">
        <v>2433.8714833333338</v>
      </c>
      <c r="H22" s="61">
        <v>29881.136766666681</v>
      </c>
      <c r="I22" s="61">
        <v>166.06233333333336</v>
      </c>
      <c r="J22" s="61">
        <v>8880.0535499999987</v>
      </c>
      <c r="K22" s="61"/>
      <c r="L22" s="61">
        <v>122.77605000000003</v>
      </c>
      <c r="M22" s="61">
        <v>10.942183333333332</v>
      </c>
      <c r="N22" s="61">
        <v>1468.7179000000003</v>
      </c>
      <c r="O22" s="61">
        <v>3.9321833333333323</v>
      </c>
      <c r="P22" s="61">
        <v>175.09355000000002</v>
      </c>
      <c r="Q22" s="61">
        <v>3158.7048833333329</v>
      </c>
      <c r="R22" s="61">
        <v>7402.4042833333351</v>
      </c>
      <c r="S22" s="61">
        <v>4101.5624500000013</v>
      </c>
      <c r="T22" s="61">
        <v>24.9072</v>
      </c>
      <c r="U22" s="65">
        <v>10.846683333333333</v>
      </c>
      <c r="V22" s="67">
        <f t="shared" si="0"/>
        <v>61561.222600000023</v>
      </c>
      <c r="W22" s="70"/>
    </row>
    <row r="23" spans="2:23" x14ac:dyDescent="0.25">
      <c r="B23" s="21"/>
      <c r="C23" s="74" t="s">
        <v>7</v>
      </c>
      <c r="D23" s="60">
        <v>152.68815000000001</v>
      </c>
      <c r="E23" s="61">
        <v>766.96943333333343</v>
      </c>
      <c r="F23" s="61">
        <v>3550.5769166666655</v>
      </c>
      <c r="G23" s="61">
        <v>3257.9020166666651</v>
      </c>
      <c r="H23" s="61">
        <v>35489.738583333339</v>
      </c>
      <c r="I23" s="61">
        <v>230.63645</v>
      </c>
      <c r="J23" s="61">
        <v>10991.463333333328</v>
      </c>
      <c r="K23" s="61"/>
      <c r="L23" s="61">
        <v>128.06761666666671</v>
      </c>
      <c r="M23" s="61">
        <v>14.549816666666667</v>
      </c>
      <c r="N23" s="61">
        <v>1883.6590833333335</v>
      </c>
      <c r="O23" s="61">
        <v>9.6765666666666679</v>
      </c>
      <c r="P23" s="61">
        <v>214.54240000000004</v>
      </c>
      <c r="Q23" s="61">
        <v>4011.67875</v>
      </c>
      <c r="R23" s="61">
        <v>6331.3433333333342</v>
      </c>
      <c r="S23" s="61">
        <v>5288.6897166666658</v>
      </c>
      <c r="T23" s="61">
        <v>15.188133333333335</v>
      </c>
      <c r="U23" s="65">
        <v>144.90985000000001</v>
      </c>
      <c r="V23" s="67">
        <f t="shared" si="0"/>
        <v>72482.280149999977</v>
      </c>
      <c r="W23" s="70"/>
    </row>
    <row r="24" spans="2:23" x14ac:dyDescent="0.25">
      <c r="B24" s="21"/>
      <c r="C24" s="74" t="s">
        <v>8</v>
      </c>
      <c r="D24" s="60">
        <v>175.59138333333334</v>
      </c>
      <c r="E24" s="61">
        <v>601.1573166666667</v>
      </c>
      <c r="F24" s="61">
        <v>3526.1038666666686</v>
      </c>
      <c r="G24" s="61">
        <v>3270.9282166666644</v>
      </c>
      <c r="H24" s="61">
        <v>35010.786999999989</v>
      </c>
      <c r="I24" s="61">
        <v>188.12338333333329</v>
      </c>
      <c r="J24" s="61">
        <v>11906.49811666666</v>
      </c>
      <c r="K24" s="61"/>
      <c r="L24" s="61">
        <v>112.04833333333335</v>
      </c>
      <c r="M24" s="61">
        <v>12.899366666666667</v>
      </c>
      <c r="N24" s="61">
        <v>1840.1734833333333</v>
      </c>
      <c r="O24" s="61">
        <v>10.024233333333333</v>
      </c>
      <c r="P24" s="61">
        <v>206.5960666666667</v>
      </c>
      <c r="Q24" s="61">
        <v>4412.4401666666745</v>
      </c>
      <c r="R24" s="61">
        <v>6902.2915999999996</v>
      </c>
      <c r="S24" s="61">
        <v>4849.0155499999992</v>
      </c>
      <c r="T24" s="61">
        <v>16.706966666666666</v>
      </c>
      <c r="U24" s="65">
        <v>1391.5441499999997</v>
      </c>
      <c r="V24" s="67">
        <f t="shared" si="0"/>
        <v>74432.929199999984</v>
      </c>
      <c r="W24" s="70"/>
    </row>
    <row r="25" spans="2:23" x14ac:dyDescent="0.25">
      <c r="B25" s="21"/>
      <c r="C25" s="74" t="s">
        <v>9</v>
      </c>
      <c r="D25" s="60">
        <v>228.26885000000001</v>
      </c>
      <c r="E25" s="61">
        <v>596.29908333333378</v>
      </c>
      <c r="F25" s="61">
        <v>3098.682499999999</v>
      </c>
      <c r="G25" s="61">
        <v>3292.4029999999998</v>
      </c>
      <c r="H25" s="61">
        <v>34793.764733333344</v>
      </c>
      <c r="I25" s="61">
        <v>178.76546666666675</v>
      </c>
      <c r="J25" s="61">
        <v>12062.596833333342</v>
      </c>
      <c r="K25" s="61"/>
      <c r="L25" s="61">
        <v>85.51100000000001</v>
      </c>
      <c r="M25" s="61">
        <v>14.8729</v>
      </c>
      <c r="N25" s="61">
        <v>1810.1983500000001</v>
      </c>
      <c r="O25" s="61">
        <v>41.565133333333343</v>
      </c>
      <c r="P25" s="61">
        <v>197.52853333333331</v>
      </c>
      <c r="Q25" s="61">
        <v>4269.3216833333336</v>
      </c>
      <c r="R25" s="61">
        <v>6890.648600000005</v>
      </c>
      <c r="S25" s="61">
        <v>5089.694300000001</v>
      </c>
      <c r="T25" s="61">
        <v>19.547133333333331</v>
      </c>
      <c r="U25" s="65">
        <v>879.17010000000005</v>
      </c>
      <c r="V25" s="67">
        <f t="shared" si="0"/>
        <v>73548.838200000013</v>
      </c>
      <c r="W25" s="70"/>
    </row>
    <row r="26" spans="2:23" x14ac:dyDescent="0.25">
      <c r="B26" s="21"/>
      <c r="C26" s="74" t="s">
        <v>10</v>
      </c>
      <c r="D26" s="60">
        <v>262.5091333333333</v>
      </c>
      <c r="E26" s="61">
        <v>551.50126666666654</v>
      </c>
      <c r="F26" s="61">
        <v>2818.4797166666658</v>
      </c>
      <c r="G26" s="61">
        <v>3248.1453833333348</v>
      </c>
      <c r="H26" s="61">
        <v>34938.605199999998</v>
      </c>
      <c r="I26" s="61">
        <v>170.12739999999994</v>
      </c>
      <c r="J26" s="61">
        <v>15051.439349999975</v>
      </c>
      <c r="K26" s="61"/>
      <c r="L26" s="61">
        <v>62.006966666666685</v>
      </c>
      <c r="M26" s="61">
        <v>15.811433333333333</v>
      </c>
      <c r="N26" s="61">
        <v>1793.8550166666669</v>
      </c>
      <c r="O26" s="61">
        <v>54.19468333333333</v>
      </c>
      <c r="P26" s="61">
        <v>198.65694999999997</v>
      </c>
      <c r="Q26" s="61">
        <v>4164.7627666666667</v>
      </c>
      <c r="R26" s="61">
        <v>7471.2137666666667</v>
      </c>
      <c r="S26" s="61">
        <v>5933.2425500000018</v>
      </c>
      <c r="T26" s="61">
        <v>17.983316666666667</v>
      </c>
      <c r="U26" s="65">
        <v>85.977716666666666</v>
      </c>
      <c r="V26" s="67">
        <f t="shared" si="0"/>
        <v>76838.512616666616</v>
      </c>
      <c r="W26" s="70"/>
    </row>
    <row r="27" spans="2:23" x14ac:dyDescent="0.25">
      <c r="B27" s="21"/>
      <c r="C27" s="74" t="s">
        <v>11</v>
      </c>
      <c r="D27" s="60">
        <v>76.128466666666668</v>
      </c>
      <c r="E27" s="61">
        <v>562.31379999999956</v>
      </c>
      <c r="F27" s="61">
        <v>2390.7304000000008</v>
      </c>
      <c r="G27" s="61">
        <v>3969.3907166666677</v>
      </c>
      <c r="H27" s="61">
        <v>37232.328066666618</v>
      </c>
      <c r="I27" s="61">
        <v>219.87951666666675</v>
      </c>
      <c r="J27" s="61">
        <v>16443.037333333355</v>
      </c>
      <c r="K27" s="61"/>
      <c r="L27" s="61">
        <v>61.662966666666669</v>
      </c>
      <c r="M27" s="61">
        <v>17.481400000000001</v>
      </c>
      <c r="N27" s="61">
        <v>1889.2669833333327</v>
      </c>
      <c r="O27" s="61">
        <v>72.132500000000022</v>
      </c>
      <c r="P27" s="61">
        <v>201.19688333333335</v>
      </c>
      <c r="Q27" s="61">
        <v>4367.6629166666671</v>
      </c>
      <c r="R27" s="61">
        <v>10915.393533333337</v>
      </c>
      <c r="S27" s="61">
        <v>6502.4567333333325</v>
      </c>
      <c r="T27" s="61">
        <v>19.961483333333337</v>
      </c>
      <c r="U27" s="65">
        <v>130.50879999999998</v>
      </c>
      <c r="V27" s="67">
        <f t="shared" si="0"/>
        <v>85071.532499999972</v>
      </c>
      <c r="W27" s="70"/>
    </row>
    <row r="28" spans="2:23" x14ac:dyDescent="0.25">
      <c r="B28" s="21"/>
      <c r="C28" s="74" t="s">
        <v>12</v>
      </c>
      <c r="D28" s="60">
        <v>107.87688333333334</v>
      </c>
      <c r="E28" s="61">
        <v>527.12030000000004</v>
      </c>
      <c r="F28" s="61">
        <v>2858.5252666666643</v>
      </c>
      <c r="G28" s="61">
        <v>4512.659466666667</v>
      </c>
      <c r="H28" s="61">
        <v>38200.073049999992</v>
      </c>
      <c r="I28" s="61">
        <v>216.31833333333324</v>
      </c>
      <c r="J28" s="61">
        <v>15981.61826666667</v>
      </c>
      <c r="K28" s="61"/>
      <c r="L28" s="61">
        <v>57.256316666666692</v>
      </c>
      <c r="M28" s="61">
        <v>17.580916666666667</v>
      </c>
      <c r="N28" s="61">
        <v>1872.0780500000001</v>
      </c>
      <c r="O28" s="61">
        <v>49.08786666666667</v>
      </c>
      <c r="P28" s="61">
        <v>221.47711666666666</v>
      </c>
      <c r="Q28" s="61">
        <v>4226.6964833333341</v>
      </c>
      <c r="R28" s="61">
        <v>12141.477816666664</v>
      </c>
      <c r="S28" s="61">
        <v>6211.5249666666723</v>
      </c>
      <c r="T28" s="61">
        <v>6.054383333333333</v>
      </c>
      <c r="U28" s="65">
        <v>79.735016666666652</v>
      </c>
      <c r="V28" s="67">
        <f t="shared" si="0"/>
        <v>87287.160500000027</v>
      </c>
      <c r="W28" s="70"/>
    </row>
    <row r="29" spans="2:23" x14ac:dyDescent="0.25">
      <c r="B29" s="21"/>
      <c r="C29" s="74" t="s">
        <v>13</v>
      </c>
      <c r="D29" s="60">
        <v>86.307533333333339</v>
      </c>
      <c r="E29" s="61">
        <v>504.83693333333338</v>
      </c>
      <c r="F29" s="61">
        <v>2700.1539000000002</v>
      </c>
      <c r="G29" s="61">
        <v>4577.509916666666</v>
      </c>
      <c r="H29" s="61">
        <v>37485.368950000011</v>
      </c>
      <c r="I29" s="61">
        <v>194.61036666666658</v>
      </c>
      <c r="J29" s="61">
        <v>16147.171466666676</v>
      </c>
      <c r="K29" s="61"/>
      <c r="L29" s="61">
        <v>58.288033333333303</v>
      </c>
      <c r="M29" s="61">
        <v>17.368500000000004</v>
      </c>
      <c r="N29" s="61">
        <v>1872.0755999999997</v>
      </c>
      <c r="O29" s="61">
        <v>50.373416666666671</v>
      </c>
      <c r="P29" s="61">
        <v>209.08319999999998</v>
      </c>
      <c r="Q29" s="61">
        <v>4240.6858333333339</v>
      </c>
      <c r="R29" s="61">
        <v>11117.35555</v>
      </c>
      <c r="S29" s="61">
        <v>5715.7620833333349</v>
      </c>
      <c r="T29" s="61">
        <v>17.718866666666667</v>
      </c>
      <c r="U29" s="65">
        <v>164.03899999999999</v>
      </c>
      <c r="V29" s="67">
        <f t="shared" si="0"/>
        <v>85158.709150000024</v>
      </c>
      <c r="W29" s="70"/>
    </row>
    <row r="30" spans="2:23" x14ac:dyDescent="0.25">
      <c r="B30" s="21"/>
      <c r="C30" s="74" t="s">
        <v>14</v>
      </c>
      <c r="D30" s="60">
        <v>304.66556666666668</v>
      </c>
      <c r="E30" s="61">
        <v>532.12431666666726</v>
      </c>
      <c r="F30" s="61">
        <v>3075.1337453333335</v>
      </c>
      <c r="G30" s="61">
        <v>5474.8436666666648</v>
      </c>
      <c r="H30" s="61">
        <v>37537.861783333312</v>
      </c>
      <c r="I30" s="61">
        <v>203.1260166666666</v>
      </c>
      <c r="J30" s="61">
        <v>18899.622083333346</v>
      </c>
      <c r="K30" s="61"/>
      <c r="L30" s="61">
        <v>74.190133333333421</v>
      </c>
      <c r="M30" s="61">
        <v>24.252249999999997</v>
      </c>
      <c r="N30" s="61">
        <v>2239.1743333333334</v>
      </c>
      <c r="O30" s="61">
        <v>59.75233333333334</v>
      </c>
      <c r="P30" s="61">
        <v>171.6121333333333</v>
      </c>
      <c r="Q30" s="61">
        <v>5340.2106999999987</v>
      </c>
      <c r="R30" s="61">
        <v>12460.557449999995</v>
      </c>
      <c r="S30" s="61">
        <v>5525.6828333333324</v>
      </c>
      <c r="T30" s="61">
        <v>18.250433333333334</v>
      </c>
      <c r="U30" s="65">
        <v>160.84251666666668</v>
      </c>
      <c r="V30" s="67">
        <f t="shared" si="0"/>
        <v>92101.902295333319</v>
      </c>
      <c r="W30" s="70"/>
    </row>
    <row r="31" spans="2:23" x14ac:dyDescent="0.25">
      <c r="B31" s="21"/>
      <c r="C31" s="74" t="s">
        <v>15</v>
      </c>
      <c r="D31" s="60">
        <v>196.20464999999996</v>
      </c>
      <c r="E31" s="61">
        <v>489.04806666666673</v>
      </c>
      <c r="F31" s="61">
        <v>3591.0108666666656</v>
      </c>
      <c r="G31" s="61">
        <v>5660.6141000000007</v>
      </c>
      <c r="H31" s="61">
        <v>41515.540083333326</v>
      </c>
      <c r="I31" s="61">
        <v>201.64884999999995</v>
      </c>
      <c r="J31" s="61">
        <v>18827.547500000004</v>
      </c>
      <c r="K31" s="61"/>
      <c r="L31" s="61">
        <v>75.445766666666685</v>
      </c>
      <c r="M31" s="61">
        <v>19.833633333333331</v>
      </c>
      <c r="N31" s="61">
        <v>2260.6134999999999</v>
      </c>
      <c r="O31" s="61">
        <v>65.733883333333338</v>
      </c>
      <c r="P31" s="61">
        <v>199.43355</v>
      </c>
      <c r="Q31" s="61">
        <v>4882.253200000001</v>
      </c>
      <c r="R31" s="61">
        <v>12373.272283333339</v>
      </c>
      <c r="S31" s="61">
        <v>4827.9119000000001</v>
      </c>
      <c r="T31" s="61">
        <v>18.724933333333336</v>
      </c>
      <c r="U31" s="65">
        <v>97.245699999999999</v>
      </c>
      <c r="V31" s="67">
        <f t="shared" si="0"/>
        <v>95302.082466666689</v>
      </c>
      <c r="W31" s="70"/>
    </row>
    <row r="32" spans="2:23" ht="15.75" thickBot="1" x14ac:dyDescent="0.3">
      <c r="B32" s="21"/>
      <c r="C32" s="74" t="s">
        <v>16</v>
      </c>
      <c r="D32" s="62">
        <v>223.10409999999999</v>
      </c>
      <c r="E32" s="63">
        <v>535.86078333333387</v>
      </c>
      <c r="F32" s="63">
        <v>4664.6253833333303</v>
      </c>
      <c r="G32" s="63">
        <v>6017.3237833333387</v>
      </c>
      <c r="H32" s="63">
        <v>43708.699800000009</v>
      </c>
      <c r="I32" s="63">
        <v>85.609933333333359</v>
      </c>
      <c r="J32" s="63">
        <v>19859.165350000032</v>
      </c>
      <c r="K32" s="63"/>
      <c r="L32" s="63">
        <v>71.384999999999991</v>
      </c>
      <c r="M32" s="63">
        <v>14.360400000000002</v>
      </c>
      <c r="N32" s="63">
        <v>2291.3710166666669</v>
      </c>
      <c r="O32" s="63">
        <v>69.984316666666672</v>
      </c>
      <c r="P32" s="63">
        <v>200.59485000000001</v>
      </c>
      <c r="Q32" s="63">
        <v>4485.74755</v>
      </c>
      <c r="R32" s="63">
        <v>12564.420800000002</v>
      </c>
      <c r="S32" s="63">
        <v>5302.5948666666691</v>
      </c>
      <c r="T32" s="63">
        <v>17.74915</v>
      </c>
      <c r="U32" s="66">
        <v>160.07423333333332</v>
      </c>
      <c r="V32" s="68">
        <f t="shared" si="0"/>
        <v>100272.67131666672</v>
      </c>
      <c r="W32" s="70"/>
    </row>
    <row r="33" spans="2:23" x14ac:dyDescent="0.25">
      <c r="B33" s="17">
        <v>2015</v>
      </c>
      <c r="C33" s="75" t="s">
        <v>6</v>
      </c>
      <c r="D33" s="58">
        <v>138.86183333333335</v>
      </c>
      <c r="E33" s="59">
        <v>526.20823333333317</v>
      </c>
      <c r="F33" s="59">
        <v>4226.0280166666662</v>
      </c>
      <c r="G33" s="59">
        <v>5835.4615999999951</v>
      </c>
      <c r="H33" s="59">
        <v>43631.580249999977</v>
      </c>
      <c r="I33" s="59">
        <v>189.96106666666654</v>
      </c>
      <c r="J33" s="59">
        <v>19388.786316666676</v>
      </c>
      <c r="K33" s="59"/>
      <c r="L33" s="59">
        <v>82.437350000000009</v>
      </c>
      <c r="M33" s="59">
        <v>19.49723333333333</v>
      </c>
      <c r="N33" s="59">
        <v>2185.5091333333335</v>
      </c>
      <c r="O33" s="59">
        <v>70.295766666666665</v>
      </c>
      <c r="P33" s="59">
        <v>195.51315</v>
      </c>
      <c r="Q33" s="59">
        <v>4721.2401166666677</v>
      </c>
      <c r="R33" s="59">
        <v>12177.333733333342</v>
      </c>
      <c r="S33" s="59">
        <v>6153.9211833333302</v>
      </c>
      <c r="T33" s="59">
        <v>17.402016666666668</v>
      </c>
      <c r="U33" s="64">
        <v>150.61688333333331</v>
      </c>
      <c r="V33" s="69">
        <f t="shared" si="0"/>
        <v>99710.653883333303</v>
      </c>
      <c r="W33" s="70"/>
    </row>
    <row r="34" spans="2:23" x14ac:dyDescent="0.25">
      <c r="B34" s="21"/>
      <c r="C34" s="76" t="s">
        <v>17</v>
      </c>
      <c r="D34" s="60">
        <v>131.35188333333335</v>
      </c>
      <c r="E34" s="61">
        <v>524.79363333333356</v>
      </c>
      <c r="F34" s="61">
        <v>2932.2797166666669</v>
      </c>
      <c r="G34" s="61">
        <v>5238.9867833333356</v>
      </c>
      <c r="H34" s="61">
        <v>38789.339466666665</v>
      </c>
      <c r="I34" s="61">
        <v>157.13033333333334</v>
      </c>
      <c r="J34" s="61">
        <v>16536.365050000037</v>
      </c>
      <c r="K34" s="61"/>
      <c r="L34" s="61">
        <v>83.481083333333416</v>
      </c>
      <c r="M34" s="61">
        <v>19.188266666666671</v>
      </c>
      <c r="N34" s="61">
        <v>1798.9009833333334</v>
      </c>
      <c r="O34" s="61">
        <v>84.568816666666677</v>
      </c>
      <c r="P34" s="61">
        <v>175.67835000000002</v>
      </c>
      <c r="Q34" s="61">
        <v>4225.4089499999991</v>
      </c>
      <c r="R34" s="61">
        <v>10474.757800000005</v>
      </c>
      <c r="S34" s="61">
        <v>5635.9624000000013</v>
      </c>
      <c r="T34" s="61">
        <v>15.587016666666667</v>
      </c>
      <c r="U34" s="65">
        <v>79.467966666666655</v>
      </c>
      <c r="V34" s="67">
        <f t="shared" si="0"/>
        <v>86903.248500000045</v>
      </c>
      <c r="W34" s="70"/>
    </row>
    <row r="35" spans="2:23" x14ac:dyDescent="0.25">
      <c r="B35" s="21"/>
      <c r="C35" s="76" t="s">
        <v>7</v>
      </c>
      <c r="D35" s="60">
        <v>152.25599999999997</v>
      </c>
      <c r="E35" s="61">
        <v>630.18993333333424</v>
      </c>
      <c r="F35" s="61">
        <v>3666.2311666666674</v>
      </c>
      <c r="G35" s="61">
        <v>5795.0227000000004</v>
      </c>
      <c r="H35" s="61">
        <v>48744.898649999996</v>
      </c>
      <c r="I35" s="61">
        <v>198.55249999999998</v>
      </c>
      <c r="J35" s="61">
        <v>19959.346316666644</v>
      </c>
      <c r="K35" s="61"/>
      <c r="L35" s="61">
        <v>92.12381666666667</v>
      </c>
      <c r="M35" s="61">
        <v>22.748149999999995</v>
      </c>
      <c r="N35" s="61">
        <v>2495.3263000000002</v>
      </c>
      <c r="O35" s="61">
        <v>148.69230000000002</v>
      </c>
      <c r="P35" s="61">
        <v>255.37163333333339</v>
      </c>
      <c r="Q35" s="61">
        <v>5741.1306833333319</v>
      </c>
      <c r="R35" s="61">
        <v>12888.067233333342</v>
      </c>
      <c r="S35" s="61">
        <v>8563.1872000000076</v>
      </c>
      <c r="T35" s="61">
        <v>14.467866666666666</v>
      </c>
      <c r="U35" s="65">
        <v>140.97215</v>
      </c>
      <c r="V35" s="67">
        <f t="shared" si="0"/>
        <v>109508.58460000002</v>
      </c>
      <c r="W35" s="70"/>
    </row>
    <row r="36" spans="2:23" x14ac:dyDescent="0.25">
      <c r="B36" s="21"/>
      <c r="C36" s="76" t="s">
        <v>8</v>
      </c>
      <c r="D36" s="60">
        <v>277.57441666666659</v>
      </c>
      <c r="E36" s="61">
        <v>550.79273333333367</v>
      </c>
      <c r="F36" s="61">
        <v>3646.4275499999999</v>
      </c>
      <c r="G36" s="61">
        <v>4894.7228833333329</v>
      </c>
      <c r="H36" s="61">
        <v>48732.347249999955</v>
      </c>
      <c r="I36" s="61">
        <v>183.83441666666664</v>
      </c>
      <c r="J36" s="61">
        <v>19539.762516666633</v>
      </c>
      <c r="K36" s="61"/>
      <c r="L36" s="61">
        <v>67.397000000000034</v>
      </c>
      <c r="M36" s="61">
        <v>21.097116666666672</v>
      </c>
      <c r="N36" s="61">
        <v>2905.7280833333334</v>
      </c>
      <c r="O36" s="61">
        <v>132.76218333333335</v>
      </c>
      <c r="P36" s="61">
        <v>275.58743333333342</v>
      </c>
      <c r="Q36" s="61">
        <v>5343.1596500000005</v>
      </c>
      <c r="R36" s="61">
        <v>12369.540650000008</v>
      </c>
      <c r="S36" s="61">
        <v>8498.3775500000011</v>
      </c>
      <c r="T36" s="61">
        <v>12.258199999999999</v>
      </c>
      <c r="U36" s="65">
        <v>139.20420000000001</v>
      </c>
      <c r="V36" s="67">
        <f t="shared" si="0"/>
        <v>107590.57383333327</v>
      </c>
      <c r="W36" s="70"/>
    </row>
    <row r="37" spans="2:23" x14ac:dyDescent="0.25">
      <c r="B37" s="21"/>
      <c r="C37" s="76" t="s">
        <v>9</v>
      </c>
      <c r="D37" s="60">
        <v>335.40316666666672</v>
      </c>
      <c r="E37" s="61">
        <v>529.16196666666724</v>
      </c>
      <c r="F37" s="61">
        <v>3493.8208499999964</v>
      </c>
      <c r="G37" s="61">
        <v>4965.7517166666667</v>
      </c>
      <c r="H37" s="61">
        <v>46423.912883333294</v>
      </c>
      <c r="I37" s="61">
        <v>165.77965000000003</v>
      </c>
      <c r="J37" s="61">
        <v>19292.193383333313</v>
      </c>
      <c r="K37" s="61"/>
      <c r="L37" s="61">
        <v>47.516066666666653</v>
      </c>
      <c r="M37" s="61">
        <v>20.875900000000001</v>
      </c>
      <c r="N37" s="61">
        <v>3163.2276500000003</v>
      </c>
      <c r="O37" s="61">
        <v>140.46411666666668</v>
      </c>
      <c r="P37" s="61">
        <v>208.15094999999997</v>
      </c>
      <c r="Q37" s="61">
        <v>4971.7745500000001</v>
      </c>
      <c r="R37" s="61">
        <v>11194.811683333332</v>
      </c>
      <c r="S37" s="61">
        <v>6185.1757666666663</v>
      </c>
      <c r="T37" s="61">
        <v>8.4212333333333316</v>
      </c>
      <c r="U37" s="65">
        <v>89.105683333333332</v>
      </c>
      <c r="V37" s="67">
        <f t="shared" si="0"/>
        <v>101235.54721666659</v>
      </c>
      <c r="W37" s="70"/>
    </row>
    <row r="38" spans="2:23" x14ac:dyDescent="0.25">
      <c r="B38" s="21"/>
      <c r="C38" s="76" t="s">
        <v>10</v>
      </c>
      <c r="D38" s="60">
        <v>642.4449666666668</v>
      </c>
      <c r="E38" s="61">
        <v>531.29201666666722</v>
      </c>
      <c r="F38" s="61">
        <v>3388.2599166666687</v>
      </c>
      <c r="G38" s="61">
        <v>4915.3503500000015</v>
      </c>
      <c r="H38" s="61">
        <v>48900.977649999935</v>
      </c>
      <c r="I38" s="61">
        <v>165.02051666666657</v>
      </c>
      <c r="J38" s="61">
        <v>21756.645500000013</v>
      </c>
      <c r="K38" s="61"/>
      <c r="L38" s="61">
        <v>47.483833333333344</v>
      </c>
      <c r="M38" s="61">
        <v>21.222383333333333</v>
      </c>
      <c r="N38" s="61">
        <v>3244.4719</v>
      </c>
      <c r="O38" s="61">
        <v>147.47895</v>
      </c>
      <c r="P38" s="61">
        <v>256.46619999999996</v>
      </c>
      <c r="Q38" s="61">
        <v>5441.3059999999996</v>
      </c>
      <c r="R38" s="61">
        <v>10968.695649999989</v>
      </c>
      <c r="S38" s="61">
        <v>5713.4212499999985</v>
      </c>
      <c r="T38" s="61">
        <v>8.2884833333333319</v>
      </c>
      <c r="U38" s="65">
        <v>46.386400000000002</v>
      </c>
      <c r="V38" s="67">
        <f t="shared" si="0"/>
        <v>106195.21196666661</v>
      </c>
      <c r="W38" s="70"/>
    </row>
    <row r="39" spans="2:23" x14ac:dyDescent="0.25">
      <c r="B39" s="21"/>
      <c r="C39" s="76" t="s">
        <v>11</v>
      </c>
      <c r="D39" s="60">
        <v>598.77153333333308</v>
      </c>
      <c r="E39" s="61">
        <v>484.1702833333336</v>
      </c>
      <c r="F39" s="61">
        <v>4482.7507666666652</v>
      </c>
      <c r="G39" s="61">
        <v>5332.4551166666633</v>
      </c>
      <c r="H39" s="61">
        <v>52595.791283333332</v>
      </c>
      <c r="I39" s="61">
        <v>155.32345000000001</v>
      </c>
      <c r="J39" s="61">
        <v>23157.497083333317</v>
      </c>
      <c r="K39" s="61"/>
      <c r="L39" s="61">
        <v>44.962866666666649</v>
      </c>
      <c r="M39" s="61">
        <v>23.737050000000004</v>
      </c>
      <c r="N39" s="61">
        <v>2641.05285</v>
      </c>
      <c r="O39" s="61">
        <v>145.83985000000001</v>
      </c>
      <c r="P39" s="61">
        <v>277.07746666666662</v>
      </c>
      <c r="Q39" s="61">
        <v>5563.2243833333341</v>
      </c>
      <c r="R39" s="61">
        <v>11209.158666666657</v>
      </c>
      <c r="S39" s="61">
        <v>5209.9375</v>
      </c>
      <c r="T39" s="61">
        <v>9.29345</v>
      </c>
      <c r="U39" s="65">
        <v>59.518066666666662</v>
      </c>
      <c r="V39" s="67">
        <f t="shared" si="0"/>
        <v>111990.56166666665</v>
      </c>
      <c r="W39" s="70"/>
    </row>
    <row r="40" spans="2:23" x14ac:dyDescent="0.25">
      <c r="B40" s="21"/>
      <c r="C40" s="76" t="s">
        <v>12</v>
      </c>
      <c r="D40" s="60">
        <v>613.67301666666651</v>
      </c>
      <c r="E40" s="61">
        <v>466.67873333333313</v>
      </c>
      <c r="F40" s="61">
        <v>3430.25065</v>
      </c>
      <c r="G40" s="61">
        <v>5828.170299999997</v>
      </c>
      <c r="H40" s="61">
        <v>53765.537850000008</v>
      </c>
      <c r="I40" s="61">
        <v>164.56031666666669</v>
      </c>
      <c r="J40" s="61">
        <v>22520.365499999927</v>
      </c>
      <c r="K40" s="61"/>
      <c r="L40" s="61">
        <v>42.936533333333294</v>
      </c>
      <c r="M40" s="61">
        <v>20.934183333333333</v>
      </c>
      <c r="N40" s="61">
        <v>2592.6451999999999</v>
      </c>
      <c r="O40" s="61">
        <v>179.80554999999995</v>
      </c>
      <c r="P40" s="61">
        <v>256.36041666666665</v>
      </c>
      <c r="Q40" s="61">
        <v>7879.9384333333319</v>
      </c>
      <c r="R40" s="61">
        <v>11165.204150000021</v>
      </c>
      <c r="S40" s="61">
        <v>5140.7640666666684</v>
      </c>
      <c r="T40" s="61">
        <v>7.6881499999999994</v>
      </c>
      <c r="U40" s="65">
        <v>102.11006666666667</v>
      </c>
      <c r="V40" s="67">
        <f t="shared" si="0"/>
        <v>114177.62311666661</v>
      </c>
      <c r="W40" s="70"/>
    </row>
    <row r="41" spans="2:23" x14ac:dyDescent="0.25">
      <c r="B41" s="21"/>
      <c r="C41" s="76" t="s">
        <v>13</v>
      </c>
      <c r="D41" s="60">
        <v>547.18618333333313</v>
      </c>
      <c r="E41" s="61">
        <v>484.75848333333369</v>
      </c>
      <c r="F41" s="61">
        <v>3457.6785000000013</v>
      </c>
      <c r="G41" s="61">
        <v>5813.5760999999984</v>
      </c>
      <c r="H41" s="61">
        <v>53952.899533333351</v>
      </c>
      <c r="I41" s="61">
        <v>164.77281666666676</v>
      </c>
      <c r="J41" s="61">
        <v>22192.008816666646</v>
      </c>
      <c r="K41" s="61"/>
      <c r="L41" s="61">
        <v>44.054833333333349</v>
      </c>
      <c r="M41" s="61">
        <v>18.041766666666664</v>
      </c>
      <c r="N41" s="61">
        <v>2645.692316666667</v>
      </c>
      <c r="O41" s="61">
        <v>100.33711666666666</v>
      </c>
      <c r="P41" s="61">
        <v>256.58226666666667</v>
      </c>
      <c r="Q41" s="61">
        <v>5752.4709333333321</v>
      </c>
      <c r="R41" s="61">
        <v>10229.006799999996</v>
      </c>
      <c r="S41" s="61">
        <v>4665.4646166666653</v>
      </c>
      <c r="T41" s="61">
        <v>7.4478000000000009</v>
      </c>
      <c r="U41" s="65">
        <v>259.56648333333334</v>
      </c>
      <c r="V41" s="67">
        <f t="shared" si="0"/>
        <v>110591.54536666663</v>
      </c>
      <c r="W41" s="70"/>
    </row>
    <row r="42" spans="2:23" x14ac:dyDescent="0.25">
      <c r="B42" s="16"/>
      <c r="C42" s="76" t="s">
        <v>14</v>
      </c>
      <c r="D42" s="60">
        <v>558.12995000000024</v>
      </c>
      <c r="E42" s="61">
        <v>571.93058333333352</v>
      </c>
      <c r="F42" s="61">
        <v>4021.4353000000033</v>
      </c>
      <c r="G42" s="61">
        <v>6289.5333666666666</v>
      </c>
      <c r="H42" s="61">
        <v>57147.351000000024</v>
      </c>
      <c r="I42" s="61">
        <v>154.53276666666659</v>
      </c>
      <c r="J42" s="61">
        <v>23715.032833333342</v>
      </c>
      <c r="K42" s="61"/>
      <c r="L42" s="61">
        <v>43.175399999999989</v>
      </c>
      <c r="M42" s="61">
        <v>19.573233333333334</v>
      </c>
      <c r="N42" s="61">
        <v>3013.0315999999998</v>
      </c>
      <c r="O42" s="61">
        <v>103.63248333333334</v>
      </c>
      <c r="P42" s="61">
        <v>235.79366666666675</v>
      </c>
      <c r="Q42" s="61">
        <v>5993.1662666666643</v>
      </c>
      <c r="R42" s="61">
        <v>10612.676983333322</v>
      </c>
      <c r="S42" s="61">
        <v>4890.9414166666693</v>
      </c>
      <c r="T42" s="61">
        <v>8.7217666666666656</v>
      </c>
      <c r="U42" s="65">
        <v>307.43801666666667</v>
      </c>
      <c r="V42" s="67">
        <f t="shared" ref="V42:V47" si="1">SUM(D42:U42)</f>
        <v>117686.09663333336</v>
      </c>
      <c r="W42" s="70"/>
    </row>
    <row r="43" spans="2:23" x14ac:dyDescent="0.25">
      <c r="B43" s="21"/>
      <c r="C43" s="76" t="s">
        <v>15</v>
      </c>
      <c r="D43" s="60">
        <v>563.81039999999996</v>
      </c>
      <c r="E43" s="61">
        <v>423.33131666666685</v>
      </c>
      <c r="F43" s="61">
        <v>3972.6551166666627</v>
      </c>
      <c r="G43" s="61">
        <v>6582.4484999999995</v>
      </c>
      <c r="H43" s="61">
        <v>55226.219966666693</v>
      </c>
      <c r="I43" s="61">
        <v>157.49851666666677</v>
      </c>
      <c r="J43" s="61">
        <v>23822.171950000004</v>
      </c>
      <c r="K43" s="61"/>
      <c r="L43" s="61">
        <v>46.402716666666656</v>
      </c>
      <c r="M43" s="61">
        <v>16.980349999999998</v>
      </c>
      <c r="N43" s="61">
        <v>2897.2811000000002</v>
      </c>
      <c r="O43" s="61">
        <v>77.931083333333333</v>
      </c>
      <c r="P43" s="61">
        <v>234.24693333333335</v>
      </c>
      <c r="Q43" s="61">
        <v>5833.7304166666654</v>
      </c>
      <c r="R43" s="61">
        <v>10294.142116666668</v>
      </c>
      <c r="S43" s="61">
        <v>5427.3443833333331</v>
      </c>
      <c r="T43" s="61">
        <v>7.5757166666666658</v>
      </c>
      <c r="U43" s="65">
        <v>456.81251666666668</v>
      </c>
      <c r="V43" s="67">
        <f t="shared" si="1"/>
        <v>116040.58310000003</v>
      </c>
      <c r="W43" s="70"/>
    </row>
    <row r="44" spans="2:23" ht="15.75" thickBot="1" x14ac:dyDescent="0.3">
      <c r="B44" s="57"/>
      <c r="C44" s="77" t="s">
        <v>16</v>
      </c>
      <c r="D44" s="62">
        <v>566.45345000000009</v>
      </c>
      <c r="E44" s="63">
        <v>420.09973333333312</v>
      </c>
      <c r="F44" s="63">
        <v>3866.4742666666662</v>
      </c>
      <c r="G44" s="63">
        <v>7278.5619499999993</v>
      </c>
      <c r="H44" s="63">
        <v>53899.46266666663</v>
      </c>
      <c r="I44" s="63">
        <v>148.64045000000004</v>
      </c>
      <c r="J44" s="63">
        <v>23816.436416666656</v>
      </c>
      <c r="K44" s="63"/>
      <c r="L44" s="63">
        <v>51.841100000000012</v>
      </c>
      <c r="M44" s="63">
        <v>14.799316666666666</v>
      </c>
      <c r="N44" s="63">
        <v>2723.8786500000001</v>
      </c>
      <c r="O44" s="63">
        <v>68.418233333333333</v>
      </c>
      <c r="P44" s="63">
        <v>229.30439999999999</v>
      </c>
      <c r="Q44" s="63">
        <v>5123.0254833333302</v>
      </c>
      <c r="R44" s="63">
        <v>10326.674083333332</v>
      </c>
      <c r="S44" s="63">
        <v>5159.6069999999991</v>
      </c>
      <c r="T44" s="63">
        <v>7.6758833333333332</v>
      </c>
      <c r="U44" s="66">
        <v>1004.36875</v>
      </c>
      <c r="V44" s="68">
        <f t="shared" si="1"/>
        <v>114705.72183333329</v>
      </c>
      <c r="W44" s="70"/>
    </row>
    <row r="45" spans="2:23" x14ac:dyDescent="0.25">
      <c r="B45" s="17">
        <v>2016</v>
      </c>
      <c r="C45" s="75" t="s">
        <v>6</v>
      </c>
      <c r="D45" s="58">
        <v>308.23846666666662</v>
      </c>
      <c r="E45" s="59">
        <v>392.55651666666648</v>
      </c>
      <c r="F45" s="59">
        <v>3614.7829333333307</v>
      </c>
      <c r="G45" s="59">
        <v>7014.3408499999987</v>
      </c>
      <c r="H45" s="59">
        <v>50814.238033333335</v>
      </c>
      <c r="I45" s="59">
        <v>124.18990000000007</v>
      </c>
      <c r="J45" s="59">
        <v>22824.52124999994</v>
      </c>
      <c r="K45" s="59">
        <v>178.77018333333334</v>
      </c>
      <c r="L45" s="59">
        <v>60.110500000000016</v>
      </c>
      <c r="M45" s="59">
        <v>13.722833333333332</v>
      </c>
      <c r="N45" s="59">
        <v>2537.3736333333336</v>
      </c>
      <c r="O45" s="59">
        <v>66.939633333333319</v>
      </c>
      <c r="P45" s="59">
        <v>203.55121666666665</v>
      </c>
      <c r="Q45" s="59">
        <v>5381.0207333333328</v>
      </c>
      <c r="R45" s="59">
        <v>11934.64243333334</v>
      </c>
      <c r="S45" s="59">
        <v>4837.3065166666665</v>
      </c>
      <c r="T45" s="59">
        <v>7.2244333333333355</v>
      </c>
      <c r="U45" s="64">
        <v>841.88580000000013</v>
      </c>
      <c r="V45" s="69">
        <f t="shared" si="1"/>
        <v>111155.41586666659</v>
      </c>
      <c r="W45" s="70"/>
    </row>
    <row r="46" spans="2:23" x14ac:dyDescent="0.25">
      <c r="B46" s="21"/>
      <c r="C46" s="76" t="s">
        <v>17</v>
      </c>
      <c r="D46" s="60">
        <v>310.80238333333335</v>
      </c>
      <c r="E46" s="61">
        <v>357.8728499999998</v>
      </c>
      <c r="F46" s="61">
        <v>3338.7231666666653</v>
      </c>
      <c r="G46" s="61">
        <v>6659.1744999999992</v>
      </c>
      <c r="H46" s="61">
        <v>48043.049700000025</v>
      </c>
      <c r="I46" s="61">
        <v>108.89336666666665</v>
      </c>
      <c r="J46" s="61">
        <v>21839.45528333334</v>
      </c>
      <c r="K46" s="61">
        <v>349.91973333333362</v>
      </c>
      <c r="L46" s="61">
        <v>64.409716666666696</v>
      </c>
      <c r="M46" s="61">
        <v>13.887783333333335</v>
      </c>
      <c r="N46" s="61">
        <v>2254.7620833333331</v>
      </c>
      <c r="O46" s="61">
        <v>81.57474999999998</v>
      </c>
      <c r="P46" s="61">
        <v>190.12649999999994</v>
      </c>
      <c r="Q46" s="61">
        <v>5135.6685666666663</v>
      </c>
      <c r="R46" s="61">
        <v>10547.946733333327</v>
      </c>
      <c r="S46" s="61">
        <v>4428.3969166666675</v>
      </c>
      <c r="T46" s="61">
        <v>7.3154499999999993</v>
      </c>
      <c r="U46" s="65">
        <v>863.68491666666671</v>
      </c>
      <c r="V46" s="67">
        <f t="shared" si="1"/>
        <v>104595.66440000001</v>
      </c>
      <c r="W46" s="70"/>
    </row>
    <row r="47" spans="2:23" x14ac:dyDescent="0.25">
      <c r="B47" s="21"/>
      <c r="C47" s="76" t="s">
        <v>7</v>
      </c>
      <c r="D47" s="60">
        <v>355.81718333333333</v>
      </c>
      <c r="E47" s="61">
        <v>426.78756666666612</v>
      </c>
      <c r="F47" s="61">
        <v>3972.1812833333329</v>
      </c>
      <c r="G47" s="61">
        <v>7403.2854500000021</v>
      </c>
      <c r="H47" s="61">
        <v>53943.600533333272</v>
      </c>
      <c r="I47" s="61">
        <v>123.51676666666664</v>
      </c>
      <c r="J47" s="61">
        <v>24701.444733333381</v>
      </c>
      <c r="K47" s="61">
        <v>426.41706666666687</v>
      </c>
      <c r="L47" s="61">
        <v>30.546899999999972</v>
      </c>
      <c r="M47" s="61">
        <v>16.306366666666666</v>
      </c>
      <c r="N47" s="61">
        <v>2765.8546833333335</v>
      </c>
      <c r="O47" s="61">
        <v>101.62516666666667</v>
      </c>
      <c r="P47" s="61">
        <v>230.70863333333332</v>
      </c>
      <c r="Q47" s="61">
        <v>7135.6183166666669</v>
      </c>
      <c r="R47" s="61">
        <v>12818.31176666666</v>
      </c>
      <c r="S47" s="61">
        <v>5162.7447166666652</v>
      </c>
      <c r="T47" s="61">
        <v>9.7097999999999995</v>
      </c>
      <c r="U47" s="65">
        <v>922.91154999999992</v>
      </c>
      <c r="V47" s="67">
        <f t="shared" si="1"/>
        <v>120547.38848333333</v>
      </c>
      <c r="W47" s="70"/>
    </row>
    <row r="48" spans="2:23" x14ac:dyDescent="0.25">
      <c r="B48" s="21"/>
      <c r="C48" s="76" t="s">
        <v>8</v>
      </c>
      <c r="D48" s="60">
        <v>1742.6152666666662</v>
      </c>
      <c r="E48" s="61">
        <v>388.13934999999969</v>
      </c>
      <c r="F48" s="61">
        <v>3766.1304333333346</v>
      </c>
      <c r="G48" s="61">
        <v>7086.31855</v>
      </c>
      <c r="H48" s="61">
        <v>52114.646633333257</v>
      </c>
      <c r="I48" s="61">
        <v>114.41233333333334</v>
      </c>
      <c r="J48" s="61">
        <v>24249.135216666691</v>
      </c>
      <c r="K48" s="61">
        <v>464.79504999999995</v>
      </c>
      <c r="L48" s="61">
        <v>53.538933333333325</v>
      </c>
      <c r="M48" s="61">
        <v>14.885933333333334</v>
      </c>
      <c r="N48" s="61">
        <v>2808.3706000000002</v>
      </c>
      <c r="O48" s="61">
        <v>96.10796666666667</v>
      </c>
      <c r="P48" s="61">
        <v>221.67258333333334</v>
      </c>
      <c r="Q48" s="61">
        <v>7685.8300999999992</v>
      </c>
      <c r="R48" s="61">
        <v>13553.373649999994</v>
      </c>
      <c r="S48" s="61">
        <v>5183.054250000001</v>
      </c>
      <c r="T48" s="61">
        <v>9.1505666666666663</v>
      </c>
      <c r="U48" s="65">
        <v>824.01016666666669</v>
      </c>
      <c r="V48" s="67">
        <f t="shared" ref="V48:V51" si="2">SUM(D48:U48)</f>
        <v>120376.18758333327</v>
      </c>
      <c r="W48" s="70"/>
    </row>
    <row r="49" spans="2:23" x14ac:dyDescent="0.25">
      <c r="B49" s="21"/>
      <c r="C49" s="76" t="s">
        <v>9</v>
      </c>
      <c r="D49" s="60">
        <v>847.75508333333335</v>
      </c>
      <c r="E49" s="61">
        <v>388.55328333333318</v>
      </c>
      <c r="F49" s="61">
        <v>3853.534816666664</v>
      </c>
      <c r="G49" s="61">
        <v>7026.2810166666695</v>
      </c>
      <c r="H49" s="61">
        <v>52980.512999999992</v>
      </c>
      <c r="I49" s="61">
        <v>116.58183333333331</v>
      </c>
      <c r="J49" s="61">
        <v>25129.235666666656</v>
      </c>
      <c r="K49" s="61">
        <v>494.98536666666655</v>
      </c>
      <c r="L49" s="61">
        <v>44.670066666666735</v>
      </c>
      <c r="M49" s="61">
        <v>16.692466666666668</v>
      </c>
      <c r="N49" s="61">
        <v>2941.1319666666668</v>
      </c>
      <c r="O49" s="61">
        <v>97.563716666666664</v>
      </c>
      <c r="P49" s="61">
        <v>227.06516666666667</v>
      </c>
      <c r="Q49" s="61">
        <v>7433.3657166666699</v>
      </c>
      <c r="R49" s="61">
        <v>14433.178616666673</v>
      </c>
      <c r="S49" s="61">
        <v>5425.7483999999995</v>
      </c>
      <c r="T49" s="61">
        <v>7.8402833333333337</v>
      </c>
      <c r="U49" s="65">
        <v>857.63394999999991</v>
      </c>
      <c r="V49" s="67">
        <f t="shared" si="2"/>
        <v>122322.33041666665</v>
      </c>
      <c r="W49" s="70"/>
    </row>
    <row r="50" spans="2:23" x14ac:dyDescent="0.25">
      <c r="B50" s="21"/>
      <c r="C50" s="76" t="s">
        <v>10</v>
      </c>
      <c r="D50" s="60">
        <v>761.3439666666668</v>
      </c>
      <c r="E50" s="61">
        <v>359.68691666666695</v>
      </c>
      <c r="F50" s="61">
        <v>3660.213516666664</v>
      </c>
      <c r="G50" s="61">
        <v>6645.6694666666672</v>
      </c>
      <c r="H50" s="61">
        <v>51932.230849999978</v>
      </c>
      <c r="I50" s="61">
        <v>105.83075000000001</v>
      </c>
      <c r="J50" s="61">
        <v>25017.336599999999</v>
      </c>
      <c r="K50" s="61">
        <v>485.16891666666669</v>
      </c>
      <c r="L50" s="61">
        <v>37.668866666666666</v>
      </c>
      <c r="M50" s="61">
        <v>14.46865</v>
      </c>
      <c r="N50" s="61">
        <v>2796.6855499999997</v>
      </c>
      <c r="O50" s="61">
        <v>86.059799999999981</v>
      </c>
      <c r="P50" s="61">
        <v>211.35914999999991</v>
      </c>
      <c r="Q50" s="61">
        <v>7133.1383166666665</v>
      </c>
      <c r="R50" s="61">
        <v>14281.641300000001</v>
      </c>
      <c r="S50" s="61">
        <v>5134.9166000000005</v>
      </c>
      <c r="T50" s="61">
        <v>7.0376000000000003</v>
      </c>
      <c r="U50" s="65">
        <v>702.9220499999999</v>
      </c>
      <c r="V50" s="67">
        <f t="shared" si="2"/>
        <v>119373.37886666662</v>
      </c>
      <c r="W50" s="70"/>
    </row>
    <row r="51" spans="2:23" x14ac:dyDescent="0.25">
      <c r="B51" s="21"/>
      <c r="C51" s="76" t="s">
        <v>11</v>
      </c>
      <c r="D51" s="60">
        <v>1432.8208333333332</v>
      </c>
      <c r="E51" s="61">
        <v>368.61973333333304</v>
      </c>
      <c r="F51" s="61">
        <v>3589.1958500000001</v>
      </c>
      <c r="G51" s="61">
        <v>7020.3349500000022</v>
      </c>
      <c r="H51" s="61">
        <v>55906.223516666687</v>
      </c>
      <c r="I51" s="61">
        <v>95.001100000000051</v>
      </c>
      <c r="J51" s="61">
        <v>24961.734049999999</v>
      </c>
      <c r="K51" s="61">
        <v>604.2791666666667</v>
      </c>
      <c r="L51" s="61">
        <v>37.547199999999982</v>
      </c>
      <c r="M51" s="61">
        <v>12.547149999999998</v>
      </c>
      <c r="N51" s="61">
        <v>2697.8587000000002</v>
      </c>
      <c r="O51" s="61">
        <v>104.25999999999999</v>
      </c>
      <c r="P51" s="61">
        <v>207.69103333333334</v>
      </c>
      <c r="Q51" s="61">
        <v>6618.5839166666665</v>
      </c>
      <c r="R51" s="61">
        <v>15549.165516666679</v>
      </c>
      <c r="S51" s="61">
        <v>5171.1652333333332</v>
      </c>
      <c r="T51" s="61">
        <v>7.0250666666666657</v>
      </c>
      <c r="U51" s="65">
        <v>709.38356666666652</v>
      </c>
      <c r="V51" s="67">
        <f t="shared" si="2"/>
        <v>125093.43658333336</v>
      </c>
      <c r="W51" s="70"/>
    </row>
    <row r="52" spans="2:23" x14ac:dyDescent="0.25">
      <c r="B52" s="21"/>
      <c r="C52" s="76" t="s">
        <v>12</v>
      </c>
      <c r="D52" s="60">
        <v>2103.4342666666666</v>
      </c>
      <c r="E52" s="61">
        <v>384.52473333333353</v>
      </c>
      <c r="F52" s="61">
        <v>3805.963666666667</v>
      </c>
      <c r="G52" s="61">
        <v>7248.6580499999973</v>
      </c>
      <c r="H52" s="61">
        <v>58846.201266666641</v>
      </c>
      <c r="I52" s="61">
        <v>123.30833333333334</v>
      </c>
      <c r="J52" s="61">
        <v>26480.142983333295</v>
      </c>
      <c r="K52" s="61">
        <v>588.72196666666662</v>
      </c>
      <c r="L52" s="61">
        <v>37.144749999999995</v>
      </c>
      <c r="M52" s="61">
        <v>11.677166666666668</v>
      </c>
      <c r="N52" s="61">
        <v>2981.9865499999996</v>
      </c>
      <c r="O52" s="61">
        <v>101.66708333333334</v>
      </c>
      <c r="P52" s="61">
        <v>226.82393333333334</v>
      </c>
      <c r="Q52" s="61">
        <v>6610.0992500000011</v>
      </c>
      <c r="R52" s="61">
        <v>17852.872816666666</v>
      </c>
      <c r="S52" s="61">
        <v>5898.8192166666668</v>
      </c>
      <c r="T52" s="61">
        <v>7.1302499999999993</v>
      </c>
      <c r="U52" s="65">
        <v>805.38906666666662</v>
      </c>
      <c r="V52" s="67">
        <f t="shared" ref="V52:V59" si="3">SUM(D52:U52)</f>
        <v>134114.5653499999</v>
      </c>
      <c r="W52" s="70"/>
    </row>
    <row r="53" spans="2:23" x14ac:dyDescent="0.25">
      <c r="B53" s="21"/>
      <c r="C53" s="76" t="s">
        <v>13</v>
      </c>
      <c r="D53" s="60">
        <v>2137.1003666666666</v>
      </c>
      <c r="E53" s="61">
        <v>346.03423333333359</v>
      </c>
      <c r="F53" s="61">
        <v>3603.6049666666663</v>
      </c>
      <c r="G53" s="61">
        <v>6765.2789500000017</v>
      </c>
      <c r="H53" s="61">
        <v>55435.233183333236</v>
      </c>
      <c r="I53" s="61">
        <v>126.14121666666666</v>
      </c>
      <c r="J53" s="61">
        <v>25295.428183333326</v>
      </c>
      <c r="K53" s="61">
        <v>553.94585000000006</v>
      </c>
      <c r="L53" s="61">
        <v>33.07970000000001</v>
      </c>
      <c r="M53" s="61">
        <v>10.466583333333334</v>
      </c>
      <c r="N53" s="61">
        <v>2881.8895333333339</v>
      </c>
      <c r="O53" s="61">
        <v>101.70945</v>
      </c>
      <c r="P53" s="61">
        <v>211.85133333333332</v>
      </c>
      <c r="Q53" s="61">
        <v>5884.5991666666669</v>
      </c>
      <c r="R53" s="61">
        <v>19644.474883333329</v>
      </c>
      <c r="S53" s="61">
        <v>4752.1327999999994</v>
      </c>
      <c r="T53" s="61">
        <v>6.4174333333333333</v>
      </c>
      <c r="U53" s="65">
        <v>628.50715000000002</v>
      </c>
      <c r="V53" s="67">
        <f t="shared" si="3"/>
        <v>128417.89498333324</v>
      </c>
      <c r="W53" s="70"/>
    </row>
    <row r="54" spans="2:23" x14ac:dyDescent="0.25">
      <c r="B54" s="21"/>
      <c r="C54" s="76" t="s">
        <v>14</v>
      </c>
      <c r="D54" s="60">
        <v>1946.9289000000003</v>
      </c>
      <c r="E54" s="61">
        <v>348.11993333333328</v>
      </c>
      <c r="F54" s="61">
        <v>3570.8227999999958</v>
      </c>
      <c r="G54" s="61">
        <v>7295.8478833333356</v>
      </c>
      <c r="H54" s="61">
        <v>55557.219433333332</v>
      </c>
      <c r="I54" s="61">
        <v>99.59994999999995</v>
      </c>
      <c r="J54" s="61">
        <v>25128.098749999976</v>
      </c>
      <c r="K54" s="61">
        <v>593.72946666666655</v>
      </c>
      <c r="L54" s="61">
        <v>41.210483333333322</v>
      </c>
      <c r="M54" s="61">
        <v>12.119116666666663</v>
      </c>
      <c r="N54" s="61">
        <v>3333.321683333334</v>
      </c>
      <c r="O54" s="61">
        <v>161.60265000000004</v>
      </c>
      <c r="P54" s="61">
        <v>210.85738333333339</v>
      </c>
      <c r="Q54" s="61">
        <v>5682.8413833333334</v>
      </c>
      <c r="R54" s="61">
        <v>19671.605300000017</v>
      </c>
      <c r="S54" s="61">
        <v>4657.8143999999984</v>
      </c>
      <c r="T54" s="61">
        <v>6.0126000000000008</v>
      </c>
      <c r="U54" s="65">
        <v>730.65548333333345</v>
      </c>
      <c r="V54" s="67">
        <f t="shared" si="3"/>
        <v>129048.40759999999</v>
      </c>
      <c r="W54" s="70"/>
    </row>
    <row r="55" spans="2:23" x14ac:dyDescent="0.25">
      <c r="B55" s="21"/>
      <c r="C55" s="76" t="s">
        <v>15</v>
      </c>
      <c r="D55" s="60">
        <v>1097.3506</v>
      </c>
      <c r="E55" s="61">
        <v>349.37774999999988</v>
      </c>
      <c r="F55" s="61">
        <v>3779.2532333333315</v>
      </c>
      <c r="G55" s="61">
        <v>7375.0224333333344</v>
      </c>
      <c r="H55" s="61">
        <v>57121.58713333332</v>
      </c>
      <c r="I55" s="61">
        <v>113.91458333333333</v>
      </c>
      <c r="J55" s="61">
        <v>26367.648466666644</v>
      </c>
      <c r="K55" s="61">
        <v>92.355033333333367</v>
      </c>
      <c r="L55" s="61">
        <v>41.422733333333355</v>
      </c>
      <c r="M55" s="61">
        <v>9.9569333333333336</v>
      </c>
      <c r="N55" s="61">
        <v>2862.870249999999</v>
      </c>
      <c r="O55" s="61">
        <v>256.54911666666663</v>
      </c>
      <c r="P55" s="61">
        <v>227.82134999999997</v>
      </c>
      <c r="Q55" s="61">
        <v>6233.3152666666674</v>
      </c>
      <c r="R55" s="61">
        <v>19880.824816666653</v>
      </c>
      <c r="S55" s="61">
        <v>5329.1298166666666</v>
      </c>
      <c r="T55" s="61">
        <v>6.9178166666666669</v>
      </c>
      <c r="U55" s="65">
        <v>855.27350000000001</v>
      </c>
      <c r="V55" s="67">
        <f t="shared" si="3"/>
        <v>132000.59083333326</v>
      </c>
      <c r="W55" s="70"/>
    </row>
    <row r="56" spans="2:23" ht="15.75" thickBot="1" x14ac:dyDescent="0.3">
      <c r="B56" s="57"/>
      <c r="C56" s="77" t="s">
        <v>16</v>
      </c>
      <c r="D56" s="62">
        <v>980.79584999999997</v>
      </c>
      <c r="E56" s="63">
        <v>343.44829999999956</v>
      </c>
      <c r="F56" s="63">
        <v>3806.2150333333338</v>
      </c>
      <c r="G56" s="63">
        <v>7488.5170499999986</v>
      </c>
      <c r="H56" s="63">
        <v>56375.207233333342</v>
      </c>
      <c r="I56" s="63">
        <v>89.025099999999952</v>
      </c>
      <c r="J56" s="63">
        <v>25808.086683333357</v>
      </c>
      <c r="K56" s="63">
        <v>98.828033333333337</v>
      </c>
      <c r="L56" s="63">
        <v>38.0186833333333</v>
      </c>
      <c r="M56" s="63">
        <v>10.943883333333332</v>
      </c>
      <c r="N56" s="63">
        <v>2927.7519000000007</v>
      </c>
      <c r="O56" s="63">
        <v>234.40708333333333</v>
      </c>
      <c r="P56" s="63">
        <v>218.36111666666667</v>
      </c>
      <c r="Q56" s="63">
        <v>5889.9698333333345</v>
      </c>
      <c r="R56" s="63">
        <v>19873.688166666641</v>
      </c>
      <c r="S56" s="63">
        <v>5150.0356999999985</v>
      </c>
      <c r="T56" s="63">
        <v>8.0300166666666666</v>
      </c>
      <c r="U56" s="66">
        <v>856.0699166666667</v>
      </c>
      <c r="V56" s="68">
        <f t="shared" si="3"/>
        <v>130197.39958333333</v>
      </c>
      <c r="W56" s="70"/>
    </row>
    <row r="57" spans="2:23" x14ac:dyDescent="0.25">
      <c r="B57" s="17">
        <v>2017</v>
      </c>
      <c r="C57" s="75" t="s">
        <v>6</v>
      </c>
      <c r="D57" s="58">
        <v>892.28755000000012</v>
      </c>
      <c r="E57" s="59">
        <v>323.73586666666671</v>
      </c>
      <c r="F57" s="59">
        <v>3601.3695666666658</v>
      </c>
      <c r="G57" s="59">
        <v>7317.5658166666663</v>
      </c>
      <c r="H57" s="59">
        <v>55265.017166666701</v>
      </c>
      <c r="I57" s="59">
        <v>96.700883333333294</v>
      </c>
      <c r="J57" s="59">
        <v>25349.097783333284</v>
      </c>
      <c r="K57" s="59">
        <v>109.58873333333331</v>
      </c>
      <c r="L57" s="59">
        <v>40.84565000000002</v>
      </c>
      <c r="M57" s="59">
        <v>10.4961</v>
      </c>
      <c r="N57" s="59">
        <v>2902.0734999999995</v>
      </c>
      <c r="O57" s="59">
        <v>216.33364999999998</v>
      </c>
      <c r="P57" s="59">
        <v>199.19298333333333</v>
      </c>
      <c r="Q57" s="59">
        <v>5071.9105333333346</v>
      </c>
      <c r="R57" s="59">
        <v>23658.816233333309</v>
      </c>
      <c r="S57" s="59">
        <v>4872.0301666666655</v>
      </c>
      <c r="T57" s="59">
        <v>8.0109666666666666</v>
      </c>
      <c r="U57" s="64">
        <v>827.31443333333334</v>
      </c>
      <c r="V57" s="69">
        <f t="shared" si="3"/>
        <v>130762.3875833333</v>
      </c>
      <c r="W57" s="70"/>
    </row>
    <row r="58" spans="2:23" x14ac:dyDescent="0.25">
      <c r="B58" s="21"/>
      <c r="C58" s="76" t="s">
        <v>17</v>
      </c>
      <c r="D58" s="60">
        <v>455.20164999999997</v>
      </c>
      <c r="E58" s="61">
        <v>274.758266666667</v>
      </c>
      <c r="F58" s="61">
        <v>3133.9386666666669</v>
      </c>
      <c r="G58" s="61">
        <v>6413.0694666666641</v>
      </c>
      <c r="H58" s="61">
        <v>47676.61614999998</v>
      </c>
      <c r="I58" s="61">
        <v>73.605183333333343</v>
      </c>
      <c r="J58" s="61">
        <v>21979.837516666652</v>
      </c>
      <c r="K58" s="61">
        <v>42.096916666666665</v>
      </c>
      <c r="L58" s="61">
        <v>13.525766666666671</v>
      </c>
      <c r="M58" s="61">
        <v>10.055833333333334</v>
      </c>
      <c r="N58" s="61">
        <v>2403.4234500000002</v>
      </c>
      <c r="O58" s="61">
        <v>157.36986666666667</v>
      </c>
      <c r="P58" s="61">
        <v>175.89343333333332</v>
      </c>
      <c r="Q58" s="61">
        <v>4452.8315333333312</v>
      </c>
      <c r="R58" s="61">
        <v>22161.143549999993</v>
      </c>
      <c r="S58" s="61">
        <v>3895.7591166666666</v>
      </c>
      <c r="T58" s="61">
        <v>6.9210333333333338</v>
      </c>
      <c r="U58" s="65">
        <v>786.7366833333333</v>
      </c>
      <c r="V58" s="67">
        <f t="shared" si="3"/>
        <v>114112.78408333329</v>
      </c>
      <c r="W58" s="70"/>
    </row>
    <row r="59" spans="2:23" x14ac:dyDescent="0.25">
      <c r="B59" s="21"/>
      <c r="C59" s="76" t="s">
        <v>7</v>
      </c>
      <c r="D59" s="60">
        <v>599.35255000000006</v>
      </c>
      <c r="E59" s="61">
        <v>333.54683333333321</v>
      </c>
      <c r="F59" s="61">
        <v>3970.8304833333355</v>
      </c>
      <c r="G59" s="61">
        <v>7454.8586166666637</v>
      </c>
      <c r="H59" s="61">
        <v>59157.145733333295</v>
      </c>
      <c r="I59" s="61">
        <v>84.496666666666698</v>
      </c>
      <c r="J59" s="61">
        <v>25936.393900000006</v>
      </c>
      <c r="K59" s="61">
        <v>73.950533333333325</v>
      </c>
      <c r="L59" s="61">
        <v>22.409966666666669</v>
      </c>
      <c r="M59" s="61">
        <v>14.501366666666664</v>
      </c>
      <c r="N59" s="61">
        <v>2917.4923666666664</v>
      </c>
      <c r="O59" s="61">
        <v>249.50366666666667</v>
      </c>
      <c r="P59" s="61">
        <v>223.70706666666669</v>
      </c>
      <c r="Q59" s="61">
        <v>5882.4456833333325</v>
      </c>
      <c r="R59" s="61">
        <v>22765.762300000009</v>
      </c>
      <c r="S59" s="61">
        <v>5351.0171666666656</v>
      </c>
      <c r="T59" s="61">
        <v>7.145150000000001</v>
      </c>
      <c r="U59" s="65">
        <v>862.3381333333333</v>
      </c>
      <c r="V59" s="67">
        <f t="shared" si="3"/>
        <v>135906.89818333334</v>
      </c>
      <c r="W59" s="70"/>
    </row>
    <row r="60" spans="2:23" x14ac:dyDescent="0.25">
      <c r="B60" s="16"/>
      <c r="C60" s="76" t="s">
        <v>8</v>
      </c>
      <c r="D60" s="60">
        <v>767.92420000000004</v>
      </c>
      <c r="E60" s="61">
        <v>295.01086666666652</v>
      </c>
      <c r="F60" s="61">
        <v>3480.6339500000049</v>
      </c>
      <c r="G60" s="61">
        <v>7258.6515666666637</v>
      </c>
      <c r="H60" s="61">
        <v>59112.864266666707</v>
      </c>
      <c r="I60" s="61">
        <v>75.874350000000007</v>
      </c>
      <c r="J60" s="61">
        <v>22363.677600000032</v>
      </c>
      <c r="K60" s="61">
        <v>41.387000000000022</v>
      </c>
      <c r="L60" s="61">
        <v>16.558883333333334</v>
      </c>
      <c r="M60" s="61">
        <v>11.927316666666668</v>
      </c>
      <c r="N60" s="61">
        <v>2410.2617833333334</v>
      </c>
      <c r="O60" s="61">
        <v>251.53083333333336</v>
      </c>
      <c r="P60" s="61">
        <v>195.49703333333335</v>
      </c>
      <c r="Q60" s="61">
        <v>4613.1742499999946</v>
      </c>
      <c r="R60" s="61">
        <v>19100.146049999992</v>
      </c>
      <c r="S60" s="61">
        <v>4438.2164166666635</v>
      </c>
      <c r="T60" s="61">
        <v>5.9065833333333337</v>
      </c>
      <c r="U60" s="65">
        <v>689.24373333333335</v>
      </c>
      <c r="V60" s="67">
        <f t="shared" ref="V60:V71" si="4">SUM(D60:U60)</f>
        <v>125128.48668333339</v>
      </c>
      <c r="W60" s="70"/>
    </row>
    <row r="61" spans="2:23" x14ac:dyDescent="0.25">
      <c r="B61" s="21"/>
      <c r="C61" s="76" t="s">
        <v>9</v>
      </c>
      <c r="D61" s="60">
        <v>689.61844999999994</v>
      </c>
      <c r="E61" s="61">
        <v>316.39116666666638</v>
      </c>
      <c r="F61" s="61">
        <v>3950.0696833333327</v>
      </c>
      <c r="G61" s="61">
        <v>8700.5597000000053</v>
      </c>
      <c r="H61" s="61">
        <v>58793.471883333332</v>
      </c>
      <c r="I61" s="61">
        <v>77.480550000000079</v>
      </c>
      <c r="J61" s="61">
        <v>27360.040049999949</v>
      </c>
      <c r="K61" s="61">
        <v>4.219199999999999</v>
      </c>
      <c r="L61" s="61">
        <v>18.960116666666671</v>
      </c>
      <c r="M61" s="61">
        <v>13.208999999999998</v>
      </c>
      <c r="N61" s="61">
        <v>2751.3705166666668</v>
      </c>
      <c r="O61" s="61">
        <v>279.35486666666662</v>
      </c>
      <c r="P61" s="61">
        <v>229.50809999999998</v>
      </c>
      <c r="Q61" s="61">
        <v>5613.2033999999994</v>
      </c>
      <c r="R61" s="61">
        <v>19379.437816666683</v>
      </c>
      <c r="S61" s="61">
        <v>5168.1250666666665</v>
      </c>
      <c r="T61" s="61">
        <v>5.9111333333333338</v>
      </c>
      <c r="U61" s="65">
        <v>931.39843333333317</v>
      </c>
      <c r="V61" s="67">
        <f t="shared" si="4"/>
        <v>134282.32913333332</v>
      </c>
      <c r="W61" s="70"/>
    </row>
    <row r="62" spans="2:23" x14ac:dyDescent="0.25">
      <c r="B62" s="21"/>
      <c r="C62" s="76" t="s">
        <v>10</v>
      </c>
      <c r="D62" s="60">
        <v>569.08326666666665</v>
      </c>
      <c r="E62" s="61">
        <v>302.54486666666674</v>
      </c>
      <c r="F62" s="61">
        <v>3732.213299999999</v>
      </c>
      <c r="G62" s="61">
        <v>8465.8945666666677</v>
      </c>
      <c r="H62" s="61">
        <v>56252.708233333346</v>
      </c>
      <c r="I62" s="61">
        <v>68.48090000000002</v>
      </c>
      <c r="J62" s="61">
        <v>27321.583116666636</v>
      </c>
      <c r="K62" s="61">
        <v>5.1639000000000008</v>
      </c>
      <c r="L62" s="61">
        <v>32.033833333333334</v>
      </c>
      <c r="M62" s="61">
        <v>11.562533333333336</v>
      </c>
      <c r="N62" s="61">
        <v>2670.9310166666664</v>
      </c>
      <c r="O62" s="61">
        <v>253.9645166666667</v>
      </c>
      <c r="P62" s="61">
        <v>218.26030000000006</v>
      </c>
      <c r="Q62" s="61">
        <v>5218.7718666666678</v>
      </c>
      <c r="R62" s="61">
        <v>17336.257666666676</v>
      </c>
      <c r="S62" s="61">
        <v>4699.6207166666663</v>
      </c>
      <c r="T62" s="61">
        <v>5.0539666666666667</v>
      </c>
      <c r="U62" s="65">
        <v>954.04844999999989</v>
      </c>
      <c r="V62" s="67">
        <f t="shared" si="4"/>
        <v>128118.17701666664</v>
      </c>
      <c r="W62" s="70"/>
    </row>
    <row r="63" spans="2:23" x14ac:dyDescent="0.25">
      <c r="B63" s="16"/>
      <c r="C63" s="76" t="s">
        <v>11</v>
      </c>
      <c r="D63" s="60">
        <v>446.80100000000004</v>
      </c>
      <c r="E63" s="61">
        <v>292.199183333333</v>
      </c>
      <c r="F63" s="61">
        <v>3748.3204833333352</v>
      </c>
      <c r="G63" s="61">
        <v>8568.3357666666707</v>
      </c>
      <c r="H63" s="61">
        <v>55730.299400000033</v>
      </c>
      <c r="I63" s="61">
        <v>57.664516666666678</v>
      </c>
      <c r="J63" s="61">
        <v>27210.811783333309</v>
      </c>
      <c r="K63" s="61">
        <v>7.0159333333333338</v>
      </c>
      <c r="L63" s="61">
        <v>15.687833333333334</v>
      </c>
      <c r="M63" s="61">
        <v>5.0195333333333343</v>
      </c>
      <c r="N63" s="61">
        <v>2723.3462500000005</v>
      </c>
      <c r="O63" s="61">
        <v>353.53828333333331</v>
      </c>
      <c r="P63" s="61">
        <v>206.67798333333329</v>
      </c>
      <c r="Q63" s="61">
        <v>5072.0087500000018</v>
      </c>
      <c r="R63" s="61">
        <v>20535.574066666672</v>
      </c>
      <c r="S63" s="61">
        <v>4363.2810666666619</v>
      </c>
      <c r="T63" s="61">
        <v>3.6163833333333337</v>
      </c>
      <c r="U63" s="65">
        <v>1002.5276166666666</v>
      </c>
      <c r="V63" s="67">
        <f t="shared" si="4"/>
        <v>130342.72583333334</v>
      </c>
      <c r="W63" s="70"/>
    </row>
    <row r="64" spans="2:23" x14ac:dyDescent="0.25">
      <c r="B64" s="21"/>
      <c r="C64" s="76" t="s">
        <v>12</v>
      </c>
      <c r="D64" s="60">
        <v>971.9633500000001</v>
      </c>
      <c r="E64" s="61">
        <v>308.24001666666652</v>
      </c>
      <c r="F64" s="61">
        <v>4023.7214499999955</v>
      </c>
      <c r="G64" s="61">
        <v>9286.9524000000056</v>
      </c>
      <c r="H64" s="61">
        <v>58254.431299999989</v>
      </c>
      <c r="I64" s="61">
        <v>56.842883333333333</v>
      </c>
      <c r="J64" s="61">
        <v>27100.577916666683</v>
      </c>
      <c r="K64" s="61">
        <v>5.14255</v>
      </c>
      <c r="L64" s="61">
        <v>12.271633333333334</v>
      </c>
      <c r="M64" s="61">
        <v>3.8334833333333331</v>
      </c>
      <c r="N64" s="61">
        <v>2889.2729666666669</v>
      </c>
      <c r="O64" s="61">
        <v>375.89586666666662</v>
      </c>
      <c r="P64" s="61">
        <v>227.94396666666668</v>
      </c>
      <c r="Q64" s="61">
        <v>5547.2633166666665</v>
      </c>
      <c r="R64" s="61">
        <v>23706.107600000003</v>
      </c>
      <c r="S64" s="61">
        <v>4673.2595833333298</v>
      </c>
      <c r="T64" s="61">
        <v>3.5238</v>
      </c>
      <c r="U64" s="65">
        <v>1106.7639833333335</v>
      </c>
      <c r="V64" s="67">
        <f t="shared" si="4"/>
        <v>138554.00806666669</v>
      </c>
      <c r="W64" s="70"/>
    </row>
    <row r="65" spans="2:23" x14ac:dyDescent="0.25">
      <c r="B65" s="21"/>
      <c r="C65" s="76" t="s">
        <v>13</v>
      </c>
      <c r="D65" s="60">
        <v>1348.9913333333332</v>
      </c>
      <c r="E65" s="61">
        <v>277.32953333333336</v>
      </c>
      <c r="F65" s="61">
        <v>3536.9782666666692</v>
      </c>
      <c r="G65" s="61">
        <v>8949.7556000000004</v>
      </c>
      <c r="H65" s="61">
        <v>51449.122650000005</v>
      </c>
      <c r="I65" s="61">
        <v>53.750033333333306</v>
      </c>
      <c r="J65" s="61">
        <v>22459.144483333304</v>
      </c>
      <c r="K65" s="61">
        <v>4.6608833333333335</v>
      </c>
      <c r="L65" s="61">
        <v>14.10538333333333</v>
      </c>
      <c r="M65" s="61">
        <v>2.5847666666666669</v>
      </c>
      <c r="N65" s="61">
        <v>2544.4355833333329</v>
      </c>
      <c r="O65" s="61">
        <v>388.00403333333338</v>
      </c>
      <c r="P65" s="61">
        <v>199.93535000000003</v>
      </c>
      <c r="Q65" s="61">
        <v>4754.9522333333316</v>
      </c>
      <c r="R65" s="61">
        <v>20961.077066666665</v>
      </c>
      <c r="S65" s="61">
        <v>4176.5210166666666</v>
      </c>
      <c r="T65" s="61">
        <v>2.933383333333333</v>
      </c>
      <c r="U65" s="65">
        <v>947.14165000000003</v>
      </c>
      <c r="V65" s="67">
        <f t="shared" si="4"/>
        <v>122071.42324999998</v>
      </c>
      <c r="W65" s="70"/>
    </row>
    <row r="66" spans="2:23" x14ac:dyDescent="0.25">
      <c r="B66" s="16"/>
      <c r="C66" s="76" t="s">
        <v>14</v>
      </c>
      <c r="D66" s="60">
        <v>1070.6500166666667</v>
      </c>
      <c r="E66" s="61">
        <v>287.4716499999999</v>
      </c>
      <c r="F66" s="61">
        <v>3746.9499166666674</v>
      </c>
      <c r="G66" s="61">
        <v>10698.729133333331</v>
      </c>
      <c r="H66" s="61">
        <v>55160.110216666639</v>
      </c>
      <c r="I66" s="61">
        <v>56.501816666666656</v>
      </c>
      <c r="J66" s="61">
        <v>23335.988916666676</v>
      </c>
      <c r="K66" s="61">
        <v>6.616366666666667</v>
      </c>
      <c r="L66" s="61">
        <v>15.461833333333333</v>
      </c>
      <c r="M66" s="61">
        <v>4.0659000000000001</v>
      </c>
      <c r="N66" s="61">
        <v>3341.881316666666</v>
      </c>
      <c r="O66" s="61">
        <v>460.51218333333338</v>
      </c>
      <c r="P66" s="61">
        <v>210.95686666666657</v>
      </c>
      <c r="Q66" s="61">
        <v>5368.0910666666659</v>
      </c>
      <c r="R66" s="61">
        <v>22486.760800000004</v>
      </c>
      <c r="S66" s="61">
        <v>4714.4925833333327</v>
      </c>
      <c r="T66" s="61">
        <v>4.2414333333333332</v>
      </c>
      <c r="U66" s="65">
        <v>1115.8551833333333</v>
      </c>
      <c r="V66" s="67">
        <f t="shared" si="4"/>
        <v>132085.33719999998</v>
      </c>
      <c r="W66" s="70"/>
    </row>
    <row r="67" spans="2:23" x14ac:dyDescent="0.25">
      <c r="B67" s="21"/>
      <c r="C67" s="76" t="s">
        <v>15</v>
      </c>
      <c r="D67" s="60">
        <v>1085.9775166666664</v>
      </c>
      <c r="E67" s="61">
        <v>278.75868333333324</v>
      </c>
      <c r="F67" s="61">
        <v>3843.7937999999963</v>
      </c>
      <c r="G67" s="61">
        <v>9600.0780500000001</v>
      </c>
      <c r="H67" s="61">
        <v>57835.229800000045</v>
      </c>
      <c r="I67" s="61">
        <v>54.131750000000004</v>
      </c>
      <c r="J67" s="61">
        <v>23805.82054999996</v>
      </c>
      <c r="K67" s="61"/>
      <c r="L67" s="61">
        <v>17.913083333333333</v>
      </c>
      <c r="M67" s="61">
        <v>4.6345833333333326</v>
      </c>
      <c r="N67" s="61">
        <v>2965.6851333333334</v>
      </c>
      <c r="O67" s="61">
        <v>532.12546666666663</v>
      </c>
      <c r="P67" s="61">
        <v>217.14948333333334</v>
      </c>
      <c r="Q67" s="61">
        <v>5947.3590666666632</v>
      </c>
      <c r="R67" s="61">
        <v>22203.694516666619</v>
      </c>
      <c r="S67" s="61">
        <v>5494.777266666666</v>
      </c>
      <c r="T67" s="61">
        <v>3.4899499999999999</v>
      </c>
      <c r="U67" s="65">
        <v>1270.3343666666667</v>
      </c>
      <c r="V67" s="67">
        <f t="shared" si="4"/>
        <v>135160.95306666661</v>
      </c>
      <c r="W67" s="70"/>
    </row>
    <row r="68" spans="2:23" ht="15.75" thickBot="1" x14ac:dyDescent="0.3">
      <c r="B68" s="57"/>
      <c r="C68" s="77" t="s">
        <v>16</v>
      </c>
      <c r="D68" s="62">
        <v>918.54403333333335</v>
      </c>
      <c r="E68" s="63">
        <v>262.57436666666666</v>
      </c>
      <c r="F68" s="63">
        <v>3537.2802666666685</v>
      </c>
      <c r="G68" s="63">
        <v>10413.184183333335</v>
      </c>
      <c r="H68" s="63">
        <v>54678.951633333316</v>
      </c>
      <c r="I68" s="63">
        <v>45.796900000000008</v>
      </c>
      <c r="J68" s="63">
        <v>22270.519666666645</v>
      </c>
      <c r="K68" s="63"/>
      <c r="L68" s="63">
        <v>15.777750000000001</v>
      </c>
      <c r="M68" s="63">
        <v>4.1109666666666662</v>
      </c>
      <c r="N68" s="63">
        <v>2543.0666000000001</v>
      </c>
      <c r="O68" s="63">
        <v>444.73031666666679</v>
      </c>
      <c r="P68" s="63">
        <v>201.81753333333339</v>
      </c>
      <c r="Q68" s="63">
        <v>5244.3262500000019</v>
      </c>
      <c r="R68" s="63">
        <v>21969.462349999987</v>
      </c>
      <c r="S68" s="63">
        <v>4683.5248500000052</v>
      </c>
      <c r="T68" s="63">
        <v>3.6724999999999994</v>
      </c>
      <c r="U68" s="66">
        <v>1145.6750333333332</v>
      </c>
      <c r="V68" s="68">
        <f t="shared" si="4"/>
        <v>128383.01519999995</v>
      </c>
      <c r="W68" s="70"/>
    </row>
    <row r="69" spans="2:23" x14ac:dyDescent="0.25">
      <c r="B69" s="17">
        <v>2018</v>
      </c>
      <c r="C69" s="75" t="s">
        <v>6</v>
      </c>
      <c r="D69" s="58">
        <v>684.22368333333327</v>
      </c>
      <c r="E69" s="59">
        <v>258.86613333333327</v>
      </c>
      <c r="F69" s="59">
        <v>3617.2117999999996</v>
      </c>
      <c r="G69" s="59">
        <v>10106.961283333323</v>
      </c>
      <c r="H69" s="59">
        <v>51099.081000000027</v>
      </c>
      <c r="I69" s="59">
        <v>37.736033333333332</v>
      </c>
      <c r="J69" s="59">
        <v>22402.442766666634</v>
      </c>
      <c r="K69" s="59">
        <v>850.18520000000001</v>
      </c>
      <c r="L69" s="59">
        <v>17.385300000000001</v>
      </c>
      <c r="M69" s="59">
        <v>3.7960833333333333</v>
      </c>
      <c r="N69" s="59">
        <v>2137.7842333333333</v>
      </c>
      <c r="O69" s="59">
        <v>538.68346666666673</v>
      </c>
      <c r="P69" s="59">
        <v>204.00376666666662</v>
      </c>
      <c r="Q69" s="59">
        <v>6039.625149999998</v>
      </c>
      <c r="R69" s="59">
        <v>20618.704583333343</v>
      </c>
      <c r="S69" s="59">
        <v>4951.5528000000068</v>
      </c>
      <c r="T69" s="59">
        <v>3.7770000000000006</v>
      </c>
      <c r="U69" s="64">
        <v>1133.0106000000001</v>
      </c>
      <c r="V69" s="69">
        <f t="shared" si="4"/>
        <v>124705.03088333333</v>
      </c>
      <c r="W69" s="70"/>
    </row>
    <row r="70" spans="2:23" x14ac:dyDescent="0.25">
      <c r="B70" s="21"/>
      <c r="C70" s="76" t="s">
        <v>17</v>
      </c>
      <c r="D70" s="60">
        <v>726.50898333333328</v>
      </c>
      <c r="E70" s="61">
        <v>221.35371666666666</v>
      </c>
      <c r="F70" s="61">
        <v>2981.6127999999985</v>
      </c>
      <c r="G70" s="61">
        <v>7552.4228166666635</v>
      </c>
      <c r="H70" s="61">
        <v>43330.770133333295</v>
      </c>
      <c r="I70" s="61">
        <v>1.0940833333333331</v>
      </c>
      <c r="J70" s="61">
        <v>19989.106933333325</v>
      </c>
      <c r="K70" s="61">
        <v>802.27823333333333</v>
      </c>
      <c r="L70" s="61">
        <v>15.226633333333332</v>
      </c>
      <c r="M70" s="61">
        <v>2.7784166666666672</v>
      </c>
      <c r="N70" s="61">
        <v>1665.8612166666667</v>
      </c>
      <c r="O70" s="61">
        <v>448.06750000000005</v>
      </c>
      <c r="P70" s="61">
        <v>178.60170000000002</v>
      </c>
      <c r="Q70" s="61">
        <v>4995.1805666666669</v>
      </c>
      <c r="R70" s="61">
        <v>17421.558499999992</v>
      </c>
      <c r="S70" s="61">
        <v>4783.2410499999978</v>
      </c>
      <c r="T70" s="61">
        <v>1.8632166666666667</v>
      </c>
      <c r="U70" s="65">
        <v>927.8135666666667</v>
      </c>
      <c r="V70" s="67">
        <f t="shared" si="4"/>
        <v>106045.34006666661</v>
      </c>
      <c r="W70" s="70"/>
    </row>
    <row r="71" spans="2:23" x14ac:dyDescent="0.25">
      <c r="B71" s="21"/>
      <c r="C71" s="76" t="s">
        <v>7</v>
      </c>
      <c r="D71" s="60">
        <v>835.86453333333338</v>
      </c>
      <c r="E71" s="61">
        <v>251.07045000000002</v>
      </c>
      <c r="F71" s="61">
        <v>3521.2022833333326</v>
      </c>
      <c r="G71" s="61">
        <v>7794.7418333333344</v>
      </c>
      <c r="H71" s="61">
        <v>53948.014150000039</v>
      </c>
      <c r="I71" s="61">
        <v>34.28626666666667</v>
      </c>
      <c r="J71" s="61">
        <v>22585.467916666665</v>
      </c>
      <c r="K71" s="61">
        <v>715.90236666666669</v>
      </c>
      <c r="L71" s="61">
        <v>17.613733333333329</v>
      </c>
      <c r="M71" s="61">
        <v>3.4883666666666659</v>
      </c>
      <c r="N71" s="61">
        <v>2069.6941833333331</v>
      </c>
      <c r="O71" s="61">
        <v>582.98361666666653</v>
      </c>
      <c r="P71" s="61">
        <v>207.36394999999999</v>
      </c>
      <c r="Q71" s="61">
        <v>6445.3386166666751</v>
      </c>
      <c r="R71" s="61">
        <v>19677.630516666672</v>
      </c>
      <c r="S71" s="61">
        <v>5659.4474333333374</v>
      </c>
      <c r="T71" s="61">
        <v>2.1480666666666668</v>
      </c>
      <c r="U71" s="65">
        <v>1096.5164666666667</v>
      </c>
      <c r="V71" s="67">
        <f t="shared" si="4"/>
        <v>125448.77475000004</v>
      </c>
      <c r="W71" s="70"/>
    </row>
    <row r="72" spans="2:23" x14ac:dyDescent="0.25">
      <c r="B72" s="16"/>
      <c r="C72" s="76" t="s">
        <v>8</v>
      </c>
      <c r="D72" s="60">
        <v>848.26229999999998</v>
      </c>
      <c r="E72" s="61">
        <v>250.09218333333331</v>
      </c>
      <c r="F72" s="61">
        <v>3432.6046833333344</v>
      </c>
      <c r="G72" s="61">
        <v>7333.5132499999991</v>
      </c>
      <c r="H72" s="61">
        <v>50001.588883333345</v>
      </c>
      <c r="I72" s="61">
        <v>31.589899999999993</v>
      </c>
      <c r="J72" s="61">
        <v>21518.902283333333</v>
      </c>
      <c r="K72" s="61">
        <v>616.26853333333327</v>
      </c>
      <c r="L72" s="61">
        <v>15.138800000000003</v>
      </c>
      <c r="M72" s="61">
        <v>2.9414000000000002</v>
      </c>
      <c r="N72" s="61">
        <v>2118.6647500000004</v>
      </c>
      <c r="O72" s="61">
        <v>550.0070833333333</v>
      </c>
      <c r="P72" s="61">
        <v>205.56659999999997</v>
      </c>
      <c r="Q72" s="61">
        <v>6588.8212500000018</v>
      </c>
      <c r="R72" s="61">
        <v>18875.074483333334</v>
      </c>
      <c r="S72" s="61">
        <v>5756.1917833333346</v>
      </c>
      <c r="T72" s="61">
        <v>1.8443500000000002</v>
      </c>
      <c r="U72" s="65">
        <v>1104.1392000000001</v>
      </c>
      <c r="V72" s="67">
        <f t="shared" ref="V72:V76" si="5">SUM(D72:U72)</f>
        <v>119251.21171666669</v>
      </c>
      <c r="W72" s="70"/>
    </row>
    <row r="73" spans="2:23" x14ac:dyDescent="0.25">
      <c r="B73" s="21"/>
      <c r="C73" s="76" t="s">
        <v>9</v>
      </c>
      <c r="D73" s="60">
        <v>861.37026666666645</v>
      </c>
      <c r="E73" s="61">
        <v>239.52961666666675</v>
      </c>
      <c r="F73" s="61">
        <v>3460.5819666666657</v>
      </c>
      <c r="G73" s="61">
        <v>7214.845900000003</v>
      </c>
      <c r="H73" s="61">
        <v>48049.393383333423</v>
      </c>
      <c r="I73" s="61">
        <v>32.305299999999988</v>
      </c>
      <c r="J73" s="61">
        <v>21944.760783333328</v>
      </c>
      <c r="K73" s="61">
        <v>600.80135000000007</v>
      </c>
      <c r="L73" s="61">
        <v>16.218416666666666</v>
      </c>
      <c r="M73" s="61">
        <v>4.9939833333333334</v>
      </c>
      <c r="N73" s="61">
        <v>1944.9692999999995</v>
      </c>
      <c r="O73" s="61">
        <v>556.57058333333339</v>
      </c>
      <c r="P73" s="61">
        <v>210.4914666666667</v>
      </c>
      <c r="Q73" s="61">
        <v>6711.0082999999986</v>
      </c>
      <c r="R73" s="61">
        <v>18731.02625000001</v>
      </c>
      <c r="S73" s="61">
        <v>5842.4405999999999</v>
      </c>
      <c r="T73" s="61">
        <v>1.691683333333333</v>
      </c>
      <c r="U73" s="65">
        <v>1183.9579666666666</v>
      </c>
      <c r="V73" s="67">
        <f t="shared" si="5"/>
        <v>117606.95711666677</v>
      </c>
      <c r="W73" s="70"/>
    </row>
    <row r="74" spans="2:23" x14ac:dyDescent="0.25">
      <c r="B74" s="21"/>
      <c r="C74" s="76" t="s">
        <v>10</v>
      </c>
      <c r="D74" s="60">
        <v>1038.8994</v>
      </c>
      <c r="E74" s="61">
        <v>228.11266666666671</v>
      </c>
      <c r="F74" s="61">
        <v>3340.9553833333312</v>
      </c>
      <c r="G74" s="61">
        <v>7021.8187833333359</v>
      </c>
      <c r="H74" s="61">
        <v>46410.988816666657</v>
      </c>
      <c r="I74" s="61">
        <v>30.444916666666675</v>
      </c>
      <c r="J74" s="61">
        <v>21642.091933333362</v>
      </c>
      <c r="K74" s="61">
        <v>633.38419999999996</v>
      </c>
      <c r="L74" s="61">
        <v>15.155716666666667</v>
      </c>
      <c r="M74" s="61">
        <v>3.6395333333333335</v>
      </c>
      <c r="N74" s="61">
        <v>1827.6400000000003</v>
      </c>
      <c r="O74" s="61">
        <v>522.38225000000011</v>
      </c>
      <c r="P74" s="61">
        <v>208.78231666666667</v>
      </c>
      <c r="Q74" s="61">
        <v>7168.760783333335</v>
      </c>
      <c r="R74" s="61">
        <v>17803.931916666679</v>
      </c>
      <c r="S74" s="61">
        <v>5586.1717666666673</v>
      </c>
      <c r="T74" s="61">
        <v>1.9889833333333333</v>
      </c>
      <c r="U74" s="65">
        <v>1230.5538166666668</v>
      </c>
      <c r="V74" s="67">
        <f t="shared" si="5"/>
        <v>114715.70318333335</v>
      </c>
      <c r="W74" s="70"/>
    </row>
    <row r="75" spans="2:23" x14ac:dyDescent="0.25">
      <c r="B75" s="21"/>
      <c r="C75" s="76" t="s">
        <v>11</v>
      </c>
      <c r="D75" s="60">
        <v>1372.7695333333338</v>
      </c>
      <c r="E75" s="61">
        <v>211.36475000000016</v>
      </c>
      <c r="F75" s="61">
        <v>3167.6360999999997</v>
      </c>
      <c r="G75" s="61">
        <v>6924.721750000007</v>
      </c>
      <c r="H75" s="61">
        <v>43009.120149999937</v>
      </c>
      <c r="I75" s="61">
        <v>24.037233333333322</v>
      </c>
      <c r="J75" s="61">
        <v>21434.172433333362</v>
      </c>
      <c r="K75" s="61">
        <v>649.1951999999992</v>
      </c>
      <c r="L75" s="61">
        <v>12.511849999999999</v>
      </c>
      <c r="M75" s="61">
        <v>3.663216666666667</v>
      </c>
      <c r="N75" s="61">
        <v>1755.2974499999998</v>
      </c>
      <c r="O75" s="61">
        <v>467.24253333333326</v>
      </c>
      <c r="P75" s="61">
        <v>193.97393333333335</v>
      </c>
      <c r="Q75" s="61">
        <v>7276.2647833333331</v>
      </c>
      <c r="R75" s="61">
        <v>17175.852266666672</v>
      </c>
      <c r="S75" s="61">
        <v>5321.1882166666655</v>
      </c>
      <c r="T75" s="61">
        <v>1.7581999999999998</v>
      </c>
      <c r="U75" s="65">
        <v>1130.73235</v>
      </c>
      <c r="V75" s="67">
        <f t="shared" si="5"/>
        <v>110131.50194999998</v>
      </c>
      <c r="W75" s="70"/>
    </row>
    <row r="76" spans="2:23" x14ac:dyDescent="0.25">
      <c r="B76" s="21"/>
      <c r="C76" s="76" t="s">
        <v>12</v>
      </c>
      <c r="D76" s="60">
        <v>1527.1554666666668</v>
      </c>
      <c r="E76" s="61">
        <v>209.42543333333336</v>
      </c>
      <c r="F76" s="61">
        <v>3457.1602000000016</v>
      </c>
      <c r="G76" s="61">
        <v>7174.8420333333315</v>
      </c>
      <c r="H76" s="61">
        <v>45464.643833333357</v>
      </c>
      <c r="I76" s="61">
        <v>29.65398333333334</v>
      </c>
      <c r="J76" s="61">
        <v>22736.704616666681</v>
      </c>
      <c r="K76" s="61">
        <v>403.22106666666673</v>
      </c>
      <c r="L76" s="61">
        <v>11.696316666666666</v>
      </c>
      <c r="M76" s="61">
        <v>3.6381666666666663</v>
      </c>
      <c r="N76" s="61">
        <v>1864.6313833333331</v>
      </c>
      <c r="O76" s="61">
        <v>503.28604999999993</v>
      </c>
      <c r="P76" s="61">
        <v>214.67808333333329</v>
      </c>
      <c r="Q76" s="61">
        <v>7790.9105833333324</v>
      </c>
      <c r="R76" s="61">
        <v>17601.4434</v>
      </c>
      <c r="S76" s="61">
        <v>6504.2958666666618</v>
      </c>
      <c r="T76" s="61">
        <v>1.6330000000000002</v>
      </c>
      <c r="U76" s="65">
        <v>1240.1870833333335</v>
      </c>
      <c r="V76" s="67">
        <f t="shared" si="5"/>
        <v>116739.2065666667</v>
      </c>
      <c r="W76" s="70"/>
    </row>
    <row r="77" spans="2:23" x14ac:dyDescent="0.25">
      <c r="B77" s="16"/>
      <c r="C77" s="76" t="s">
        <v>13</v>
      </c>
      <c r="D77" s="60">
        <v>1158.6745333333333</v>
      </c>
      <c r="E77" s="61">
        <v>180.98351666666673</v>
      </c>
      <c r="F77" s="61">
        <v>2855.1014833333343</v>
      </c>
      <c r="G77" s="61">
        <v>6533.5014666666657</v>
      </c>
      <c r="H77" s="61">
        <v>38296.131266666649</v>
      </c>
      <c r="I77" s="61">
        <v>24.415999999999997</v>
      </c>
      <c r="J77" s="61">
        <v>18902.769166666683</v>
      </c>
      <c r="K77" s="61">
        <v>248.66074999999998</v>
      </c>
      <c r="L77" s="61">
        <v>10.211616666666668</v>
      </c>
      <c r="M77" s="61">
        <v>3.3879166666666665</v>
      </c>
      <c r="N77" s="61">
        <v>1368.7284833333335</v>
      </c>
      <c r="O77" s="61">
        <v>390.58039999999994</v>
      </c>
      <c r="P77" s="61">
        <v>190.7285</v>
      </c>
      <c r="Q77" s="61">
        <v>6168.168216666666</v>
      </c>
      <c r="R77" s="61">
        <v>14690.777683333332</v>
      </c>
      <c r="S77" s="61">
        <v>5446.3825166666629</v>
      </c>
      <c r="T77" s="61">
        <v>1.6330000000000002</v>
      </c>
      <c r="U77" s="65">
        <v>1083.7589499999999</v>
      </c>
      <c r="V77" s="67">
        <f t="shared" ref="V77:V83" si="6">SUM(D77:U77)</f>
        <v>97554.59546666668</v>
      </c>
      <c r="W77" s="70"/>
    </row>
    <row r="78" spans="2:23" x14ac:dyDescent="0.25">
      <c r="B78" s="16"/>
      <c r="C78" s="76" t="s">
        <v>14</v>
      </c>
      <c r="D78" s="60">
        <v>1457.3417333333332</v>
      </c>
      <c r="E78" s="61">
        <v>185.24103333333321</v>
      </c>
      <c r="F78" s="61">
        <v>3295.6193833333323</v>
      </c>
      <c r="G78" s="61">
        <v>7360.9654833333307</v>
      </c>
      <c r="H78" s="61">
        <v>45207.487016666651</v>
      </c>
      <c r="I78" s="61">
        <v>27.53833333333333</v>
      </c>
      <c r="J78" s="61">
        <v>22446.246933333357</v>
      </c>
      <c r="K78" s="61">
        <v>351.54820000000024</v>
      </c>
      <c r="L78" s="61">
        <v>11.084566666666667</v>
      </c>
      <c r="M78" s="61">
        <v>3.4855333333333332</v>
      </c>
      <c r="N78" s="61">
        <v>1683.4496333333332</v>
      </c>
      <c r="O78" s="61">
        <v>430.9601833333333</v>
      </c>
      <c r="P78" s="61">
        <v>210.33163333333343</v>
      </c>
      <c r="Q78" s="61">
        <v>8026.3715333333339</v>
      </c>
      <c r="R78" s="61">
        <v>16339.466366666658</v>
      </c>
      <c r="S78" s="61">
        <v>6130.5442833333336</v>
      </c>
      <c r="T78" s="61">
        <v>1.1590499999999999</v>
      </c>
      <c r="U78" s="65">
        <v>1282.9123666666667</v>
      </c>
      <c r="V78" s="67">
        <f t="shared" si="6"/>
        <v>114451.7532666667</v>
      </c>
      <c r="W78" s="70"/>
    </row>
    <row r="79" spans="2:23" x14ac:dyDescent="0.25">
      <c r="B79" s="21"/>
      <c r="C79" s="76" t="s">
        <v>15</v>
      </c>
      <c r="D79" s="60">
        <v>1201.02315</v>
      </c>
      <c r="E79" s="61">
        <v>167.64013333333321</v>
      </c>
      <c r="F79" s="61">
        <v>3307.1729166666655</v>
      </c>
      <c r="G79" s="61">
        <v>7413.7808666666642</v>
      </c>
      <c r="H79" s="61">
        <v>43268.353000000032</v>
      </c>
      <c r="I79" s="61">
        <v>23.719833333333337</v>
      </c>
      <c r="J79" s="61">
        <v>21181.428966666666</v>
      </c>
      <c r="K79" s="61">
        <v>292.14575000000008</v>
      </c>
      <c r="L79" s="61">
        <v>11.125366666666665</v>
      </c>
      <c r="M79" s="61">
        <v>3.2134666666666667</v>
      </c>
      <c r="N79" s="61">
        <v>1585.2197833333332</v>
      </c>
      <c r="O79" s="61">
        <v>415.07166666666666</v>
      </c>
      <c r="P79" s="61">
        <v>201.09471666666667</v>
      </c>
      <c r="Q79" s="61">
        <v>7293.1763500000025</v>
      </c>
      <c r="R79" s="61">
        <v>15363.373749999995</v>
      </c>
      <c r="S79" s="61">
        <v>6203.3885999999993</v>
      </c>
      <c r="T79" s="61">
        <v>1.1947666666666668</v>
      </c>
      <c r="U79" s="65">
        <v>1095.5621666666666</v>
      </c>
      <c r="V79" s="67">
        <f t="shared" si="6"/>
        <v>109027.68525000004</v>
      </c>
      <c r="W79" s="70"/>
    </row>
    <row r="80" spans="2:23" ht="15.75" thickBot="1" x14ac:dyDescent="0.3">
      <c r="B80" s="57"/>
      <c r="C80" s="77" t="s">
        <v>16</v>
      </c>
      <c r="D80" s="62">
        <v>881.35401666666678</v>
      </c>
      <c r="E80" s="63">
        <v>149.21845000000005</v>
      </c>
      <c r="F80" s="63">
        <v>3027.800333333334</v>
      </c>
      <c r="G80" s="63">
        <v>7497.1447333333363</v>
      </c>
      <c r="H80" s="63">
        <v>41893.263083333375</v>
      </c>
      <c r="I80" s="63">
        <v>22.853016666666662</v>
      </c>
      <c r="J80" s="63">
        <v>20228.188949999949</v>
      </c>
      <c r="K80" s="63">
        <v>397.14643333333339</v>
      </c>
      <c r="L80" s="63">
        <v>11.693283333333332</v>
      </c>
      <c r="M80" s="63">
        <v>2.73075</v>
      </c>
      <c r="N80" s="63">
        <v>1489.3827666666666</v>
      </c>
      <c r="O80" s="63">
        <v>368.11651666666677</v>
      </c>
      <c r="P80" s="63">
        <v>176.26971666666665</v>
      </c>
      <c r="Q80" s="63">
        <v>6482.8243499999999</v>
      </c>
      <c r="R80" s="63">
        <v>14922.094183333336</v>
      </c>
      <c r="S80" s="63">
        <v>6317.4472166666683</v>
      </c>
      <c r="T80" s="63">
        <v>1.0140666666666667</v>
      </c>
      <c r="U80" s="66">
        <v>910.45613333333336</v>
      </c>
      <c r="V80" s="68">
        <f t="shared" si="6"/>
        <v>104778.99799999998</v>
      </c>
      <c r="W80" s="70"/>
    </row>
    <row r="81" spans="2:23" x14ac:dyDescent="0.25">
      <c r="B81" s="17">
        <v>2019</v>
      </c>
      <c r="C81" s="75" t="s">
        <v>6</v>
      </c>
      <c r="D81" s="58">
        <v>846.86868333333337</v>
      </c>
      <c r="E81" s="59">
        <v>128.66921666666661</v>
      </c>
      <c r="F81" s="59">
        <v>3096.7198999999991</v>
      </c>
      <c r="G81" s="59">
        <v>7592.274249999994</v>
      </c>
      <c r="H81" s="59">
        <v>41895.797549999959</v>
      </c>
      <c r="I81" s="59">
        <v>21.189333333333344</v>
      </c>
      <c r="J81" s="59">
        <v>21247.627850000023</v>
      </c>
      <c r="K81" s="59">
        <v>332.62726666666669</v>
      </c>
      <c r="L81" s="59">
        <v>12.1655</v>
      </c>
      <c r="M81" s="59">
        <v>3.216800000000001</v>
      </c>
      <c r="N81" s="59">
        <v>1509.9917166666667</v>
      </c>
      <c r="O81" s="59">
        <v>415.32848333333322</v>
      </c>
      <c r="P81" s="59">
        <v>173.81253333333339</v>
      </c>
      <c r="Q81" s="59">
        <v>7407.8449333333365</v>
      </c>
      <c r="R81" s="59">
        <v>14717.435400000002</v>
      </c>
      <c r="S81" s="59">
        <v>7190.8766000000096</v>
      </c>
      <c r="T81" s="59">
        <v>0.89843333333333331</v>
      </c>
      <c r="U81" s="64">
        <v>731.83449999999993</v>
      </c>
      <c r="V81" s="69">
        <f t="shared" si="6"/>
        <v>107325.17894999999</v>
      </c>
      <c r="W81" s="70"/>
    </row>
    <row r="82" spans="2:23" x14ac:dyDescent="0.25">
      <c r="B82" s="21"/>
      <c r="C82" s="76" t="s">
        <v>17</v>
      </c>
      <c r="D82" s="60">
        <v>894.37728333333325</v>
      </c>
      <c r="E82" s="61">
        <v>128.64368333333326</v>
      </c>
      <c r="F82" s="61">
        <v>2545.9206499999982</v>
      </c>
      <c r="G82" s="61">
        <v>6286.4902999999995</v>
      </c>
      <c r="H82" s="61">
        <v>34514.059983333347</v>
      </c>
      <c r="I82" s="61">
        <v>14.970900000000002</v>
      </c>
      <c r="J82" s="61">
        <v>17871.984883333327</v>
      </c>
      <c r="K82" s="61">
        <v>283.88768333333331</v>
      </c>
      <c r="L82" s="61">
        <v>10.326916666666667</v>
      </c>
      <c r="M82" s="61">
        <v>2.044716666666667</v>
      </c>
      <c r="N82" s="61">
        <v>1163.9141333333334</v>
      </c>
      <c r="O82" s="61">
        <v>761.29166666666652</v>
      </c>
      <c r="P82" s="61">
        <v>138.22746666666666</v>
      </c>
      <c r="Q82" s="61">
        <v>5773.1331666666583</v>
      </c>
      <c r="R82" s="61">
        <v>12051.110350000012</v>
      </c>
      <c r="S82" s="61">
        <v>6250.1735166666658</v>
      </c>
      <c r="T82" s="61">
        <v>0.90943333333333332</v>
      </c>
      <c r="U82" s="65">
        <v>544.26621666666665</v>
      </c>
      <c r="V82" s="67">
        <f t="shared" si="6"/>
        <v>89235.732949999991</v>
      </c>
      <c r="W82" s="70"/>
    </row>
    <row r="83" spans="2:23" x14ac:dyDescent="0.25">
      <c r="B83" s="21"/>
      <c r="C83" s="76" t="s">
        <v>7</v>
      </c>
      <c r="D83" s="60">
        <v>1182.9387999999999</v>
      </c>
      <c r="E83" s="61">
        <v>170.59726666666657</v>
      </c>
      <c r="F83" s="61">
        <v>3105.0164166666668</v>
      </c>
      <c r="G83" s="61">
        <v>7039.5510333333314</v>
      </c>
      <c r="H83" s="61">
        <v>39862.086750000024</v>
      </c>
      <c r="I83" s="61">
        <v>13.565299999999999</v>
      </c>
      <c r="J83" s="61">
        <v>20868.998983333309</v>
      </c>
      <c r="K83" s="61">
        <v>372.91003333333333</v>
      </c>
      <c r="L83" s="61">
        <v>11.019600000000002</v>
      </c>
      <c r="M83" s="61">
        <v>2.2900166666666668</v>
      </c>
      <c r="N83" s="61">
        <v>1459.8612833333332</v>
      </c>
      <c r="O83" s="61">
        <v>474.65065000000004</v>
      </c>
      <c r="P83" s="61">
        <v>174.28293333333338</v>
      </c>
      <c r="Q83" s="61">
        <v>6899.369583333335</v>
      </c>
      <c r="R83" s="61">
        <v>14305.397599999991</v>
      </c>
      <c r="S83" s="61">
        <v>6853.9320499999967</v>
      </c>
      <c r="T83" s="61">
        <v>0.97576666666666667</v>
      </c>
      <c r="U83" s="65">
        <v>643.73283333333336</v>
      </c>
      <c r="V83" s="67">
        <f t="shared" si="6"/>
        <v>103441.17689999999</v>
      </c>
      <c r="W83" s="70"/>
    </row>
    <row r="84" spans="2:23" x14ac:dyDescent="0.25">
      <c r="B84" s="16"/>
      <c r="C84" s="76" t="s">
        <v>8</v>
      </c>
      <c r="D84" s="60">
        <v>1579.2742666666668</v>
      </c>
      <c r="E84" s="61">
        <v>139.46021666666661</v>
      </c>
      <c r="F84" s="61">
        <v>2989.8967166666662</v>
      </c>
      <c r="G84" s="61">
        <v>6420.2225000000035</v>
      </c>
      <c r="H84" s="61">
        <v>38030.888849999967</v>
      </c>
      <c r="I84" s="61">
        <v>12.55425</v>
      </c>
      <c r="J84" s="61">
        <v>20542.156333333318</v>
      </c>
      <c r="K84" s="61">
        <v>388.55523333333332</v>
      </c>
      <c r="L84" s="61">
        <v>8.7807833333333338</v>
      </c>
      <c r="M84" s="61">
        <v>3.2264333333333335</v>
      </c>
      <c r="N84" s="61">
        <v>1381.8517500000003</v>
      </c>
      <c r="O84" s="61">
        <v>438.11435000000006</v>
      </c>
      <c r="P84" s="61">
        <v>166.35796666666664</v>
      </c>
      <c r="Q84" s="61">
        <v>6765.4620333333332</v>
      </c>
      <c r="R84" s="61">
        <v>12979.229433333343</v>
      </c>
      <c r="S84" s="61">
        <v>6693.1752500000011</v>
      </c>
      <c r="T84" s="61">
        <v>1.2096333333333333</v>
      </c>
      <c r="U84" s="65">
        <v>540.65014999999994</v>
      </c>
      <c r="V84" s="67">
        <f t="shared" ref="V84:V95" si="7">SUM(D84:U84)</f>
        <v>99081.066149999955</v>
      </c>
      <c r="W84" s="70"/>
    </row>
    <row r="85" spans="2:23" x14ac:dyDescent="0.25">
      <c r="B85" s="21"/>
      <c r="C85" s="76" t="s">
        <v>9</v>
      </c>
      <c r="D85" s="60">
        <v>1854.3296833333332</v>
      </c>
      <c r="E85" s="61">
        <v>169.11335000000003</v>
      </c>
      <c r="F85" s="61">
        <v>3004.1594499999987</v>
      </c>
      <c r="G85" s="61">
        <v>6151.1311166666655</v>
      </c>
      <c r="H85" s="61">
        <v>37918.509483333371</v>
      </c>
      <c r="I85" s="61">
        <v>11.074216666666667</v>
      </c>
      <c r="J85" s="61">
        <v>20793.91983333329</v>
      </c>
      <c r="K85" s="61">
        <v>692.32488333333379</v>
      </c>
      <c r="L85" s="61">
        <v>8.0238999999999994</v>
      </c>
      <c r="M85" s="61">
        <v>2.0419499999999999</v>
      </c>
      <c r="N85" s="61">
        <v>1378.9069500000003</v>
      </c>
      <c r="O85" s="61">
        <v>403.69601666666665</v>
      </c>
      <c r="P85" s="61">
        <v>165.41086666666666</v>
      </c>
      <c r="Q85" s="61">
        <v>6948.5811333333313</v>
      </c>
      <c r="R85" s="61">
        <v>13356.243700000001</v>
      </c>
      <c r="S85" s="61">
        <v>6550.6168333333335</v>
      </c>
      <c r="T85" s="61">
        <v>0.96196666666666664</v>
      </c>
      <c r="U85" s="65">
        <v>385.61404999999996</v>
      </c>
      <c r="V85" s="67">
        <f t="shared" si="7"/>
        <v>99794.659383333346</v>
      </c>
      <c r="W85" s="70"/>
    </row>
    <row r="86" spans="2:23" x14ac:dyDescent="0.25">
      <c r="B86" s="21"/>
      <c r="C86" s="76" t="s">
        <v>10</v>
      </c>
      <c r="D86" s="60">
        <v>1797.1331833333334</v>
      </c>
      <c r="E86" s="61">
        <v>162.8307333333336</v>
      </c>
      <c r="F86" s="61">
        <v>2880.6040333333326</v>
      </c>
      <c r="G86" s="61">
        <v>5704.8368333333274</v>
      </c>
      <c r="H86" s="61">
        <v>35262.212266666655</v>
      </c>
      <c r="I86" s="61"/>
      <c r="J86" s="61">
        <v>20704.403816666716</v>
      </c>
      <c r="K86" s="61">
        <v>259.69305000000003</v>
      </c>
      <c r="L86" s="61">
        <v>6.8760166666666667</v>
      </c>
      <c r="M86" s="61">
        <v>2.9484499999999993</v>
      </c>
      <c r="N86" s="61">
        <v>1336.1589166666668</v>
      </c>
      <c r="O86" s="61">
        <v>423.20413333333329</v>
      </c>
      <c r="P86" s="61">
        <v>154.65194999999994</v>
      </c>
      <c r="Q86" s="61">
        <v>6559.7368499999975</v>
      </c>
      <c r="R86" s="61">
        <v>12865.041066666647</v>
      </c>
      <c r="S86" s="61">
        <v>6330.3820166666692</v>
      </c>
      <c r="T86" s="61">
        <v>1.0839166666666666</v>
      </c>
      <c r="U86" s="65">
        <v>399.54055000000005</v>
      </c>
      <c r="V86" s="67">
        <f t="shared" si="7"/>
        <v>94851.337783333351</v>
      </c>
      <c r="W86" s="70"/>
    </row>
    <row r="87" spans="2:23" x14ac:dyDescent="0.25">
      <c r="B87" s="16"/>
      <c r="C87" s="76" t="s">
        <v>11</v>
      </c>
      <c r="D87" s="60">
        <v>1983.2093166666668</v>
      </c>
      <c r="E87" s="61">
        <v>170.4459333333333</v>
      </c>
      <c r="F87" s="61">
        <v>2939.9329666666631</v>
      </c>
      <c r="G87" s="61">
        <v>5656.4044000000031</v>
      </c>
      <c r="H87" s="61">
        <v>34915.998916666664</v>
      </c>
      <c r="I87" s="61"/>
      <c r="J87" s="61">
        <v>24470.524700000038</v>
      </c>
      <c r="K87" s="61">
        <v>237.95689999999988</v>
      </c>
      <c r="L87" s="61">
        <v>6.7698499999999999</v>
      </c>
      <c r="M87" s="61">
        <v>1.3251666666666668</v>
      </c>
      <c r="N87" s="61">
        <v>1331.681616666667</v>
      </c>
      <c r="O87" s="61">
        <v>531.64556666666681</v>
      </c>
      <c r="P87" s="61">
        <v>147.72698333333335</v>
      </c>
      <c r="Q87" s="61">
        <v>6764.7263999999977</v>
      </c>
      <c r="R87" s="61">
        <v>13028.207100000001</v>
      </c>
      <c r="S87" s="61">
        <v>6072.0805166666732</v>
      </c>
      <c r="T87" s="61">
        <v>1.5722666666666667</v>
      </c>
      <c r="U87" s="65">
        <v>389.9908666666667</v>
      </c>
      <c r="V87" s="67">
        <f t="shared" si="7"/>
        <v>98650.199466666701</v>
      </c>
      <c r="W87" s="70"/>
    </row>
    <row r="88" spans="2:23" x14ac:dyDescent="0.25">
      <c r="B88" s="21"/>
      <c r="C88" s="76" t="s">
        <v>12</v>
      </c>
      <c r="D88" s="60">
        <v>1939.1513999999997</v>
      </c>
      <c r="E88" s="61">
        <v>131.00750000000002</v>
      </c>
      <c r="F88" s="61">
        <v>3242.6483833333355</v>
      </c>
      <c r="G88" s="61">
        <v>5694.4820999999947</v>
      </c>
      <c r="H88" s="61">
        <v>34421.817133333345</v>
      </c>
      <c r="I88" s="61"/>
      <c r="J88" s="61">
        <v>21338.466416666633</v>
      </c>
      <c r="K88" s="61"/>
      <c r="L88" s="61">
        <v>6.4659500000000012</v>
      </c>
      <c r="M88" s="61"/>
      <c r="N88" s="61">
        <v>1601.9538000000005</v>
      </c>
      <c r="O88" s="61">
        <v>585.55898333333334</v>
      </c>
      <c r="P88" s="61">
        <v>156.27809999999997</v>
      </c>
      <c r="Q88" s="61">
        <v>6943.9346833333357</v>
      </c>
      <c r="R88" s="61">
        <v>13061.230999999996</v>
      </c>
      <c r="S88" s="61">
        <v>5978.9187333333311</v>
      </c>
      <c r="T88" s="61">
        <v>1.626133333333333</v>
      </c>
      <c r="U88" s="65">
        <v>384.9101</v>
      </c>
      <c r="V88" s="67">
        <f t="shared" si="7"/>
        <v>95488.450416666645</v>
      </c>
      <c r="W88" s="70"/>
    </row>
    <row r="89" spans="2:23" x14ac:dyDescent="0.25">
      <c r="B89" s="21"/>
      <c r="C89" s="76" t="s">
        <v>13</v>
      </c>
      <c r="D89" s="60">
        <v>1446.0840666666663</v>
      </c>
      <c r="E89" s="61">
        <v>116.62468333333341</v>
      </c>
      <c r="F89" s="61">
        <v>2610.9152166666654</v>
      </c>
      <c r="G89" s="61">
        <v>5049.555900000003</v>
      </c>
      <c r="H89" s="61">
        <v>29046.566699999974</v>
      </c>
      <c r="I89" s="61"/>
      <c r="J89" s="61">
        <v>18592.601733333351</v>
      </c>
      <c r="K89" s="61">
        <v>463.87173333333322</v>
      </c>
      <c r="L89" s="61">
        <v>5.3007666666666671</v>
      </c>
      <c r="M89" s="61"/>
      <c r="N89" s="61">
        <v>1288.4187666666664</v>
      </c>
      <c r="O89" s="61">
        <v>551.06581666666671</v>
      </c>
      <c r="P89" s="61">
        <v>141.63860000000008</v>
      </c>
      <c r="Q89" s="61">
        <v>5696.2002333333312</v>
      </c>
      <c r="R89" s="61">
        <v>11566.594666666662</v>
      </c>
      <c r="S89" s="61">
        <v>5326.2427333333353</v>
      </c>
      <c r="T89" s="61">
        <v>1.34945</v>
      </c>
      <c r="U89" s="65">
        <v>347.24259999999998</v>
      </c>
      <c r="V89" s="67">
        <f t="shared" si="7"/>
        <v>82250.273666666646</v>
      </c>
      <c r="W89" s="70"/>
    </row>
    <row r="90" spans="2:23" x14ac:dyDescent="0.25">
      <c r="B90" s="16"/>
      <c r="C90" s="76" t="s">
        <v>14</v>
      </c>
      <c r="D90" s="60">
        <v>1543.6975500000003</v>
      </c>
      <c r="E90" s="61">
        <v>152.71073333333339</v>
      </c>
      <c r="F90" s="61">
        <v>3056.9850000000001</v>
      </c>
      <c r="G90" s="61">
        <v>5945.0590500000017</v>
      </c>
      <c r="H90" s="61">
        <v>34029.895966666671</v>
      </c>
      <c r="I90" s="61"/>
      <c r="J90" s="61">
        <v>20569.088733333352</v>
      </c>
      <c r="K90" s="61">
        <v>432.20198333333332</v>
      </c>
      <c r="L90" s="61">
        <v>5.6302333333333321</v>
      </c>
      <c r="M90" s="61"/>
      <c r="N90" s="61">
        <v>865.28868333333344</v>
      </c>
      <c r="O90" s="61">
        <v>569.55594999999994</v>
      </c>
      <c r="P90" s="61">
        <v>167.00503333333327</v>
      </c>
      <c r="Q90" s="61">
        <v>6758.6206833333326</v>
      </c>
      <c r="R90" s="61">
        <v>17209.830416666671</v>
      </c>
      <c r="S90" s="61">
        <v>5784.6032999999925</v>
      </c>
      <c r="T90" s="61">
        <v>1.6343666666666665</v>
      </c>
      <c r="U90" s="65">
        <v>364.66843333333333</v>
      </c>
      <c r="V90" s="67">
        <f t="shared" si="7"/>
        <v>97456.476116666687</v>
      </c>
      <c r="W90" s="128"/>
    </row>
    <row r="91" spans="2:23" x14ac:dyDescent="0.25">
      <c r="B91" s="21"/>
      <c r="C91" s="76" t="s">
        <v>15</v>
      </c>
      <c r="D91" s="60">
        <v>1597.1400833333332</v>
      </c>
      <c r="E91" s="61">
        <v>131.20543333333327</v>
      </c>
      <c r="F91" s="61">
        <v>2865.4126499999975</v>
      </c>
      <c r="G91" s="61">
        <v>5244.3788000000004</v>
      </c>
      <c r="H91" s="61">
        <v>31706.992516666687</v>
      </c>
      <c r="I91" s="61"/>
      <c r="J91" s="61">
        <v>19617.10388333334</v>
      </c>
      <c r="K91" s="61">
        <v>365.94676666666646</v>
      </c>
      <c r="L91" s="61">
        <v>5.3253500000000003</v>
      </c>
      <c r="M91" s="61"/>
      <c r="N91" s="61">
        <v>1371.8315499999999</v>
      </c>
      <c r="O91" s="61">
        <v>577.13946666666652</v>
      </c>
      <c r="P91" s="61">
        <v>155.58238333333333</v>
      </c>
      <c r="Q91" s="61">
        <v>6426.6353333333327</v>
      </c>
      <c r="R91" s="61">
        <v>15619.78126666666</v>
      </c>
      <c r="S91" s="61">
        <v>6068.3466666666664</v>
      </c>
      <c r="T91" s="61">
        <v>1.5136666666666665</v>
      </c>
      <c r="U91" s="65">
        <v>422.30221666666671</v>
      </c>
      <c r="V91" s="67">
        <f t="shared" si="7"/>
        <v>92176.638033333351</v>
      </c>
      <c r="W91" s="128"/>
    </row>
    <row r="92" spans="2:23" ht="15.75" thickBot="1" x14ac:dyDescent="0.3">
      <c r="B92" s="57"/>
      <c r="C92" s="77" t="s">
        <v>16</v>
      </c>
      <c r="D92" s="62">
        <v>1517.8434</v>
      </c>
      <c r="E92" s="63">
        <v>132.21388333333337</v>
      </c>
      <c r="F92" s="63">
        <v>2825.5129166666648</v>
      </c>
      <c r="G92" s="63">
        <v>4868.920133333334</v>
      </c>
      <c r="H92" s="63">
        <v>30685.642816666656</v>
      </c>
      <c r="I92" s="63"/>
      <c r="J92" s="63">
        <v>18833.557349999992</v>
      </c>
      <c r="K92" s="63">
        <v>108.69756666666665</v>
      </c>
      <c r="L92" s="63">
        <v>6.0207333333333333</v>
      </c>
      <c r="M92" s="63"/>
      <c r="N92" s="63">
        <v>1350.8007333333333</v>
      </c>
      <c r="O92" s="63">
        <v>565.52271666666661</v>
      </c>
      <c r="P92" s="63">
        <v>149.42284999999998</v>
      </c>
      <c r="Q92" s="63">
        <v>6750.1020166666658</v>
      </c>
      <c r="R92" s="63">
        <v>14827.752683333332</v>
      </c>
      <c r="S92" s="63">
        <v>5903.5962500000032</v>
      </c>
      <c r="T92" s="63">
        <v>1.6667999999999998</v>
      </c>
      <c r="U92" s="66">
        <v>405.06139999999999</v>
      </c>
      <c r="V92" s="68">
        <f t="shared" si="7"/>
        <v>88932.334249999985</v>
      </c>
      <c r="W92" s="128"/>
    </row>
    <row r="93" spans="2:23" x14ac:dyDescent="0.25">
      <c r="B93" s="17">
        <v>2020</v>
      </c>
      <c r="C93" s="75" t="s">
        <v>6</v>
      </c>
      <c r="D93" s="58">
        <v>1684.61265</v>
      </c>
      <c r="E93" s="59">
        <v>126.11408333333333</v>
      </c>
      <c r="F93" s="59">
        <v>2809.8501500000002</v>
      </c>
      <c r="G93" s="59">
        <v>4497.2266666666701</v>
      </c>
      <c r="H93" s="59">
        <v>30164.615733333329</v>
      </c>
      <c r="I93" s="59"/>
      <c r="J93" s="59">
        <v>18396.781333333336</v>
      </c>
      <c r="K93" s="59">
        <v>135.6652</v>
      </c>
      <c r="L93" s="59">
        <v>5.6388000000000007</v>
      </c>
      <c r="M93" s="59">
        <v>1.5911333333333333</v>
      </c>
      <c r="N93" s="59">
        <v>1461.9364666666665</v>
      </c>
      <c r="O93" s="59">
        <v>612.69001666666679</v>
      </c>
      <c r="P93" s="59">
        <v>138.82969999999997</v>
      </c>
      <c r="Q93" s="59">
        <v>7093.0189833333316</v>
      </c>
      <c r="R93" s="59">
        <v>14311.076516666679</v>
      </c>
      <c r="S93" s="59">
        <v>6582.7753166666662</v>
      </c>
      <c r="T93" s="59">
        <v>1.4044333333333334</v>
      </c>
      <c r="U93" s="64">
        <v>381.17926666666665</v>
      </c>
      <c r="V93" s="69">
        <f t="shared" si="7"/>
        <v>88405.00645000003</v>
      </c>
      <c r="W93" s="128"/>
    </row>
    <row r="94" spans="2:23" x14ac:dyDescent="0.25">
      <c r="B94" s="21"/>
      <c r="C94" s="76" t="s">
        <v>17</v>
      </c>
      <c r="D94" s="60">
        <v>1239.3524500000001</v>
      </c>
      <c r="E94" s="61">
        <v>118.21375000000002</v>
      </c>
      <c r="F94" s="61">
        <v>2355.9364333333301</v>
      </c>
      <c r="G94" s="61">
        <v>3888.2446166666691</v>
      </c>
      <c r="H94" s="61">
        <v>25745.083383333324</v>
      </c>
      <c r="I94" s="61"/>
      <c r="J94" s="61">
        <v>16657.092449999975</v>
      </c>
      <c r="K94" s="61">
        <v>509.72745000000003</v>
      </c>
      <c r="L94" s="61">
        <v>5.0329833333333331</v>
      </c>
      <c r="M94" s="61">
        <v>1.0353666666666668</v>
      </c>
      <c r="N94" s="61">
        <v>1165.3292333333336</v>
      </c>
      <c r="O94" s="61">
        <v>572.22074999999995</v>
      </c>
      <c r="P94" s="61">
        <v>121.42270000000006</v>
      </c>
      <c r="Q94" s="61">
        <v>6307.0097333333324</v>
      </c>
      <c r="R94" s="61">
        <v>12294.090066666664</v>
      </c>
      <c r="S94" s="61">
        <v>5378.5056000000013</v>
      </c>
      <c r="T94" s="61">
        <v>1.1451833333333332</v>
      </c>
      <c r="U94" s="65">
        <v>382.26463333333334</v>
      </c>
      <c r="V94" s="67">
        <f t="shared" si="7"/>
        <v>76741.706783333284</v>
      </c>
      <c r="W94" s="128"/>
    </row>
    <row r="95" spans="2:23" x14ac:dyDescent="0.25">
      <c r="B95" s="21"/>
      <c r="C95" s="76" t="s">
        <v>7</v>
      </c>
      <c r="D95" s="60">
        <v>1171.7148833333333</v>
      </c>
      <c r="E95" s="61">
        <v>155.12854999999993</v>
      </c>
      <c r="F95" s="61">
        <v>3790.0776666666652</v>
      </c>
      <c r="G95" s="61">
        <v>5466.3939833333361</v>
      </c>
      <c r="H95" s="61">
        <v>33692.105949999983</v>
      </c>
      <c r="I95" s="61"/>
      <c r="J95" s="61">
        <v>20163.107583333334</v>
      </c>
      <c r="K95" s="61">
        <v>347.13406666666663</v>
      </c>
      <c r="L95" s="61">
        <v>6.1477333333333322</v>
      </c>
      <c r="M95" s="61">
        <v>1.6360666666666672</v>
      </c>
      <c r="N95" s="61">
        <v>1513.0852166666662</v>
      </c>
      <c r="O95" s="61">
        <v>696.91346666666652</v>
      </c>
      <c r="P95" s="61">
        <v>164.80223333333331</v>
      </c>
      <c r="Q95" s="61">
        <v>7035.9740499999998</v>
      </c>
      <c r="R95" s="61">
        <v>18577.529116666716</v>
      </c>
      <c r="S95" s="61">
        <v>6009.0508333333319</v>
      </c>
      <c r="T95" s="61">
        <v>1.7278833333333332</v>
      </c>
      <c r="U95" s="65">
        <v>950.73916666666662</v>
      </c>
      <c r="V95" s="67">
        <f t="shared" si="7"/>
        <v>99743.268450000032</v>
      </c>
      <c r="W95" s="128"/>
    </row>
    <row r="96" spans="2:23" x14ac:dyDescent="0.25">
      <c r="B96" s="16"/>
      <c r="C96" s="76" t="s">
        <v>8</v>
      </c>
      <c r="D96" s="60">
        <v>975.54663333333338</v>
      </c>
      <c r="E96" s="61">
        <v>127.89361666666662</v>
      </c>
      <c r="F96" s="61">
        <v>4448.0992999999999</v>
      </c>
      <c r="G96" s="61">
        <v>5607.4917999999989</v>
      </c>
      <c r="H96" s="61">
        <v>34008.557733333226</v>
      </c>
      <c r="I96" s="61"/>
      <c r="J96" s="61">
        <v>19843.990950000021</v>
      </c>
      <c r="K96" s="61">
        <v>305.20505000000003</v>
      </c>
      <c r="L96" s="61">
        <v>2.4497</v>
      </c>
      <c r="M96" s="61">
        <v>2.1688166666666664</v>
      </c>
      <c r="N96" s="61">
        <v>1353.1825166666667</v>
      </c>
      <c r="O96" s="61">
        <v>610.16073333333338</v>
      </c>
      <c r="P96" s="61">
        <v>154.94319999999996</v>
      </c>
      <c r="Q96" s="61">
        <v>6822.3128666666616</v>
      </c>
      <c r="R96" s="61">
        <v>19218.150616666688</v>
      </c>
      <c r="S96" s="61">
        <v>6473.2678333333324</v>
      </c>
      <c r="T96" s="61">
        <v>0.70128333333333326</v>
      </c>
      <c r="U96" s="65">
        <v>457.91311666666667</v>
      </c>
      <c r="V96" s="67">
        <f t="shared" ref="V96:V107" si="8">SUM(D96:U96)</f>
        <v>100412.03576666657</v>
      </c>
      <c r="W96" s="128"/>
    </row>
    <row r="97" spans="2:23" x14ac:dyDescent="0.25">
      <c r="B97" s="21"/>
      <c r="C97" s="76" t="s">
        <v>9</v>
      </c>
      <c r="D97" s="60">
        <v>853.70983333333334</v>
      </c>
      <c r="E97" s="61">
        <v>127.79708333333333</v>
      </c>
      <c r="F97" s="61">
        <v>4479.4451499999986</v>
      </c>
      <c r="G97" s="61">
        <v>5904.6605000000054</v>
      </c>
      <c r="H97" s="61">
        <v>35326.633950000018</v>
      </c>
      <c r="I97" s="61"/>
      <c r="J97" s="61">
        <v>21155.769133333342</v>
      </c>
      <c r="K97" s="61">
        <v>301.81366666666668</v>
      </c>
      <c r="L97" s="61">
        <v>3.2467666666666664</v>
      </c>
      <c r="M97" s="61">
        <v>1.5407833333333334</v>
      </c>
      <c r="N97" s="61">
        <v>1390.8677333333339</v>
      </c>
      <c r="O97" s="61">
        <v>617.92281666666668</v>
      </c>
      <c r="P97" s="61">
        <v>158.59398333333334</v>
      </c>
      <c r="Q97" s="61">
        <v>662.1523999999996</v>
      </c>
      <c r="R97" s="61">
        <v>19695.757900000001</v>
      </c>
      <c r="S97" s="61">
        <v>6135.7880833333338</v>
      </c>
      <c r="T97" s="61">
        <v>0.55201666666666671</v>
      </c>
      <c r="U97" s="65">
        <v>446.70004999999992</v>
      </c>
      <c r="V97" s="67">
        <f t="shared" si="8"/>
        <v>97262.951850000041</v>
      </c>
      <c r="W97" s="128"/>
    </row>
    <row r="98" spans="2:23" x14ac:dyDescent="0.25">
      <c r="B98" s="21"/>
      <c r="C98" s="76" t="s">
        <v>10</v>
      </c>
      <c r="D98" s="60">
        <v>1165.3228999999997</v>
      </c>
      <c r="E98" s="61">
        <v>135.64893333333339</v>
      </c>
      <c r="F98" s="61">
        <v>4558.9291499999963</v>
      </c>
      <c r="G98" s="61">
        <v>5758.9401166666685</v>
      </c>
      <c r="H98" s="61">
        <v>37137.769983333324</v>
      </c>
      <c r="I98" s="61"/>
      <c r="J98" s="61">
        <v>22850.311600000012</v>
      </c>
      <c r="K98" s="61">
        <v>128.45359999999997</v>
      </c>
      <c r="L98" s="61">
        <v>2.1250999999999998</v>
      </c>
      <c r="M98" s="61">
        <v>1.3192333333333333</v>
      </c>
      <c r="N98" s="61">
        <v>1337.8982833333337</v>
      </c>
      <c r="O98" s="61">
        <v>470.59910000000002</v>
      </c>
      <c r="P98" s="61">
        <v>161.48873333333336</v>
      </c>
      <c r="Q98" s="61">
        <v>7392.0932833333363</v>
      </c>
      <c r="R98" s="61">
        <v>20103.086899999998</v>
      </c>
      <c r="S98" s="61">
        <v>6155.1137666666664</v>
      </c>
      <c r="T98" s="61">
        <v>1.3461666666666665</v>
      </c>
      <c r="U98" s="65">
        <v>421.89766666666668</v>
      </c>
      <c r="V98" s="67">
        <f t="shared" si="8"/>
        <v>107782.34451666666</v>
      </c>
      <c r="W98" s="128"/>
    </row>
    <row r="99" spans="2:23" x14ac:dyDescent="0.25">
      <c r="B99" s="16"/>
      <c r="C99" s="76" t="s">
        <v>11</v>
      </c>
      <c r="D99" s="60">
        <v>1023.0888666666669</v>
      </c>
      <c r="E99" s="61">
        <v>136.94594999999993</v>
      </c>
      <c r="F99" s="61">
        <v>4684.256933333324</v>
      </c>
      <c r="G99" s="61">
        <v>5449.6663333333345</v>
      </c>
      <c r="H99" s="61">
        <v>36095.753783333326</v>
      </c>
      <c r="I99" s="61"/>
      <c r="J99" s="61">
        <v>22032.621949999968</v>
      </c>
      <c r="K99" s="61">
        <v>126.87014999999994</v>
      </c>
      <c r="L99" s="61">
        <v>2.5603499999999997</v>
      </c>
      <c r="M99" s="61"/>
      <c r="N99" s="61">
        <v>1463.8745833333337</v>
      </c>
      <c r="O99" s="61">
        <v>600.16864999999996</v>
      </c>
      <c r="P99" s="61">
        <v>167.1241</v>
      </c>
      <c r="Q99" s="61">
        <v>7576.2692500000003</v>
      </c>
      <c r="R99" s="61">
        <v>19609.094483333334</v>
      </c>
      <c r="S99" s="61">
        <v>6814.9591999999966</v>
      </c>
      <c r="T99" s="61">
        <v>1.3134333333333335</v>
      </c>
      <c r="U99" s="65">
        <v>280.44965000000002</v>
      </c>
      <c r="V99" s="67">
        <f t="shared" si="8"/>
        <v>106065.01766666662</v>
      </c>
      <c r="W99" s="128"/>
    </row>
    <row r="100" spans="2:23" x14ac:dyDescent="0.25">
      <c r="B100" s="21"/>
      <c r="C100" s="76" t="s">
        <v>12</v>
      </c>
      <c r="D100" s="60">
        <v>1023.2270833333333</v>
      </c>
      <c r="E100" s="61">
        <v>122.13130000000001</v>
      </c>
      <c r="F100" s="61">
        <v>4420.3144666666667</v>
      </c>
      <c r="G100" s="61">
        <v>4859.9676333333309</v>
      </c>
      <c r="H100" s="61">
        <v>33497.229266666625</v>
      </c>
      <c r="I100" s="61"/>
      <c r="J100" s="61">
        <v>21254.471816666668</v>
      </c>
      <c r="K100" s="61">
        <v>115.09129999999999</v>
      </c>
      <c r="L100" s="61">
        <v>2.4474</v>
      </c>
      <c r="M100" s="61"/>
      <c r="N100" s="61">
        <v>1441.5360333333333</v>
      </c>
      <c r="O100" s="61">
        <v>618.23390000000006</v>
      </c>
      <c r="P100" s="61">
        <v>168.49050000000005</v>
      </c>
      <c r="Q100" s="61">
        <v>6361.4721333333337</v>
      </c>
      <c r="R100" s="61">
        <v>17559.433733333321</v>
      </c>
      <c r="S100" s="61">
        <v>6350.9578333333347</v>
      </c>
      <c r="T100" s="61">
        <v>0.95436666666666681</v>
      </c>
      <c r="U100" s="65">
        <v>369.03778333333338</v>
      </c>
      <c r="V100" s="67">
        <f t="shared" si="8"/>
        <v>98164.996549999953</v>
      </c>
      <c r="W100" s="128"/>
    </row>
    <row r="101" spans="2:23" x14ac:dyDescent="0.25">
      <c r="B101" s="21"/>
      <c r="C101" s="76" t="s">
        <v>13</v>
      </c>
      <c r="D101" s="60">
        <v>875.33204999999998</v>
      </c>
      <c r="E101" s="61">
        <v>128.75130000000013</v>
      </c>
      <c r="F101" s="61">
        <v>4341.3870666666662</v>
      </c>
      <c r="G101" s="61">
        <v>4195.4069833333333</v>
      </c>
      <c r="H101" s="61">
        <v>28396.56366666664</v>
      </c>
      <c r="I101" s="61"/>
      <c r="J101" s="61">
        <v>19597.27569999998</v>
      </c>
      <c r="K101" s="61">
        <v>153.78971666666666</v>
      </c>
      <c r="L101" s="61">
        <v>3.508716666666666</v>
      </c>
      <c r="M101" s="61"/>
      <c r="N101" s="61">
        <v>1380.6775666666665</v>
      </c>
      <c r="O101" s="61">
        <v>688.34988333333308</v>
      </c>
      <c r="P101" s="61">
        <v>163.84031666666664</v>
      </c>
      <c r="Q101" s="61">
        <v>6744.7383500000014</v>
      </c>
      <c r="R101" s="61">
        <v>15675.933433333315</v>
      </c>
      <c r="S101" s="61">
        <v>5806.2945500000042</v>
      </c>
      <c r="T101" s="61">
        <v>1.1038166666666667</v>
      </c>
      <c r="U101" s="65">
        <v>361.67618333333337</v>
      </c>
      <c r="V101" s="67">
        <f t="shared" si="8"/>
        <v>88514.629299999942</v>
      </c>
      <c r="W101" s="128"/>
    </row>
    <row r="102" spans="2:23" x14ac:dyDescent="0.25">
      <c r="B102" s="16"/>
      <c r="C102" s="76" t="s">
        <v>14</v>
      </c>
      <c r="D102" s="60">
        <v>1133.7109</v>
      </c>
      <c r="E102" s="61">
        <v>122.22768333333333</v>
      </c>
      <c r="F102" s="61">
        <v>4463.0599499999971</v>
      </c>
      <c r="G102" s="61">
        <v>3961.6446833333353</v>
      </c>
      <c r="H102" s="61">
        <v>29515.078316666652</v>
      </c>
      <c r="I102" s="61"/>
      <c r="J102" s="61">
        <v>22322.244700000014</v>
      </c>
      <c r="K102" s="61">
        <v>146.86096666666666</v>
      </c>
      <c r="L102" s="61">
        <v>3.4230333333333327</v>
      </c>
      <c r="M102" s="61"/>
      <c r="N102" s="61">
        <v>1601.6112499999999</v>
      </c>
      <c r="O102" s="61">
        <v>543.21803333333344</v>
      </c>
      <c r="P102" s="61">
        <v>168.97531666666677</v>
      </c>
      <c r="Q102" s="61">
        <v>6367.5123499999991</v>
      </c>
      <c r="R102" s="61">
        <v>15149.129199999994</v>
      </c>
      <c r="S102" s="61">
        <v>6404.6522000000004</v>
      </c>
      <c r="T102" s="61">
        <v>1.5754999999999997</v>
      </c>
      <c r="U102" s="65">
        <v>396.45636666666667</v>
      </c>
      <c r="V102" s="67">
        <f t="shared" si="8"/>
        <v>92301.380449999982</v>
      </c>
      <c r="W102" s="128"/>
    </row>
    <row r="103" spans="2:23" x14ac:dyDescent="0.25">
      <c r="B103" s="21"/>
      <c r="C103" s="76" t="s">
        <v>15</v>
      </c>
      <c r="D103" s="60">
        <v>958.72775000000001</v>
      </c>
      <c r="E103" s="61">
        <v>124.92060000000006</v>
      </c>
      <c r="F103" s="61">
        <v>4156.4301000000014</v>
      </c>
      <c r="G103" s="61">
        <v>3579.9472000000014</v>
      </c>
      <c r="H103" s="61">
        <v>26628.81636666671</v>
      </c>
      <c r="I103" s="61"/>
      <c r="J103" s="61">
        <v>22211.169016666707</v>
      </c>
      <c r="K103" s="61">
        <v>117.47445</v>
      </c>
      <c r="L103" s="61">
        <v>3.6708999999999996</v>
      </c>
      <c r="M103" s="61">
        <v>0.77435000000000009</v>
      </c>
      <c r="N103" s="61">
        <v>1500.1127833333326</v>
      </c>
      <c r="O103" s="61">
        <v>638.86586666666676</v>
      </c>
      <c r="P103" s="61">
        <v>165.87383333333335</v>
      </c>
      <c r="Q103" s="61">
        <v>6374.5433666666668</v>
      </c>
      <c r="R103" s="61">
        <v>13875.906016666666</v>
      </c>
      <c r="S103" s="61">
        <v>6367.1077833333356</v>
      </c>
      <c r="T103" s="61">
        <v>1.1827166666666669</v>
      </c>
      <c r="U103" s="65">
        <v>387.79200000000003</v>
      </c>
      <c r="V103" s="67">
        <f t="shared" si="8"/>
        <v>87093.31510000008</v>
      </c>
      <c r="W103" s="128"/>
    </row>
    <row r="104" spans="2:23" ht="15.75" thickBot="1" x14ac:dyDescent="0.3">
      <c r="B104" s="57"/>
      <c r="C104" s="77" t="s">
        <v>16</v>
      </c>
      <c r="D104" s="62">
        <v>888.48421666666673</v>
      </c>
      <c r="E104" s="63">
        <v>115.86921666666662</v>
      </c>
      <c r="F104" s="63">
        <v>3942.0694333333349</v>
      </c>
      <c r="G104" s="63">
        <v>3469.0375500000014</v>
      </c>
      <c r="H104" s="63">
        <v>26849.694250000026</v>
      </c>
      <c r="I104" s="63"/>
      <c r="J104" s="63">
        <v>21101.453350000025</v>
      </c>
      <c r="K104" s="63">
        <v>131.0514666666667</v>
      </c>
      <c r="L104" s="63">
        <v>2.9938833333333337</v>
      </c>
      <c r="M104" s="63"/>
      <c r="N104" s="63">
        <v>1497.4357999999997</v>
      </c>
      <c r="O104" s="63">
        <v>439.95201666666668</v>
      </c>
      <c r="P104" s="63">
        <v>150.32336666666663</v>
      </c>
      <c r="Q104" s="63">
        <v>5950.8313166666667</v>
      </c>
      <c r="R104" s="63">
        <v>13850.930883333316</v>
      </c>
      <c r="S104" s="63">
        <v>6005.4693166666684</v>
      </c>
      <c r="T104" s="63">
        <v>1.1751666666666667</v>
      </c>
      <c r="U104" s="66">
        <v>333.39391666666671</v>
      </c>
      <c r="V104" s="68">
        <f t="shared" si="8"/>
        <v>84730.165150000044</v>
      </c>
      <c r="W104" s="128"/>
    </row>
    <row r="105" spans="2:23" x14ac:dyDescent="0.25">
      <c r="B105" s="17">
        <v>2021</v>
      </c>
      <c r="C105" s="75" t="s">
        <v>6</v>
      </c>
      <c r="D105" s="58">
        <v>884.70301666666671</v>
      </c>
      <c r="E105" s="59">
        <v>99.251233333333403</v>
      </c>
      <c r="F105" s="59">
        <v>3953.1722333333341</v>
      </c>
      <c r="G105" s="59">
        <v>3056.1447999999964</v>
      </c>
      <c r="H105" s="59">
        <v>25872.996483333354</v>
      </c>
      <c r="I105" s="59"/>
      <c r="J105" s="59">
        <v>19900.1622333333</v>
      </c>
      <c r="K105" s="59">
        <v>96.047016666666693</v>
      </c>
      <c r="L105" s="59">
        <v>3.2007166666666658</v>
      </c>
      <c r="M105" s="59"/>
      <c r="N105" s="59">
        <v>1353.3220333333334</v>
      </c>
      <c r="O105" s="59">
        <v>565.77718333333337</v>
      </c>
      <c r="P105" s="59">
        <v>145.94743333333335</v>
      </c>
      <c r="Q105" s="59">
        <v>4825.5092666666642</v>
      </c>
      <c r="R105" s="59">
        <v>13695.360766666656</v>
      </c>
      <c r="S105" s="59">
        <v>6078.2413666666653</v>
      </c>
      <c r="T105" s="59">
        <v>0.92951666666666655</v>
      </c>
      <c r="U105" s="64">
        <v>595.7399999999999</v>
      </c>
      <c r="V105" s="69">
        <f t="shared" si="8"/>
        <v>81126.505299999975</v>
      </c>
      <c r="W105" s="128"/>
    </row>
    <row r="106" spans="2:23" x14ac:dyDescent="0.25">
      <c r="B106" s="21"/>
      <c r="C106" s="76" t="s">
        <v>17</v>
      </c>
      <c r="D106" s="60">
        <v>802.41950000000008</v>
      </c>
      <c r="E106" s="61">
        <v>101.61178333333332</v>
      </c>
      <c r="F106" s="61">
        <v>3477.0424166666653</v>
      </c>
      <c r="G106" s="61">
        <v>2852.8879333333325</v>
      </c>
      <c r="H106" s="61">
        <v>22777.217749999974</v>
      </c>
      <c r="I106" s="61"/>
      <c r="J106" s="61">
        <v>20557.664233333318</v>
      </c>
      <c r="K106" s="61">
        <v>62.61548333333333</v>
      </c>
      <c r="L106" s="61">
        <v>3.3863166666666675</v>
      </c>
      <c r="M106" s="61"/>
      <c r="N106" s="61">
        <v>1261.4618833333332</v>
      </c>
      <c r="O106" s="61">
        <v>523.92354999999998</v>
      </c>
      <c r="P106" s="61">
        <v>138.98170000000005</v>
      </c>
      <c r="Q106" s="61">
        <v>4783.1159166666657</v>
      </c>
      <c r="R106" s="61">
        <v>11859.359133333337</v>
      </c>
      <c r="S106" s="61">
        <v>5962.7840999999999</v>
      </c>
      <c r="T106" s="61">
        <v>0.89309999999999989</v>
      </c>
      <c r="U106" s="65">
        <v>243.40955000000002</v>
      </c>
      <c r="V106" s="67">
        <f t="shared" si="8"/>
        <v>75408.774349999949</v>
      </c>
      <c r="W106" s="128"/>
    </row>
    <row r="107" spans="2:23" x14ac:dyDescent="0.25">
      <c r="B107" s="21"/>
      <c r="C107" s="76" t="s">
        <v>7</v>
      </c>
      <c r="D107" s="60">
        <v>1167.390433333333</v>
      </c>
      <c r="E107" s="61">
        <v>124.90870000000008</v>
      </c>
      <c r="F107" s="61">
        <v>4522.04518333333</v>
      </c>
      <c r="G107" s="61">
        <v>3368.638733333335</v>
      </c>
      <c r="H107" s="61">
        <v>28000.130533333348</v>
      </c>
      <c r="I107" s="61"/>
      <c r="J107" s="61">
        <v>25412.762666666658</v>
      </c>
      <c r="K107" s="61">
        <v>21.497616666666694</v>
      </c>
      <c r="L107" s="61">
        <v>3.6005166666666657</v>
      </c>
      <c r="M107" s="61"/>
      <c r="N107" s="61">
        <v>2044.1490500000002</v>
      </c>
      <c r="O107" s="61">
        <v>663.20519999999999</v>
      </c>
      <c r="P107" s="61">
        <v>164.28309999999996</v>
      </c>
      <c r="Q107" s="61">
        <v>6024.3787500000026</v>
      </c>
      <c r="R107" s="61">
        <v>14616.191016666658</v>
      </c>
      <c r="S107" s="61">
        <v>7592.4605000000047</v>
      </c>
      <c r="T107" s="61">
        <v>1.0933333333333333</v>
      </c>
      <c r="U107" s="65">
        <v>350.44173333333333</v>
      </c>
      <c r="V107" s="67">
        <f t="shared" si="8"/>
        <v>94077.177066666671</v>
      </c>
      <c r="W107" s="128"/>
    </row>
    <row r="108" spans="2:23" x14ac:dyDescent="0.25">
      <c r="B108" s="16"/>
      <c r="C108" s="76" t="s">
        <v>8</v>
      </c>
      <c r="D108" s="60">
        <v>979.39088333333336</v>
      </c>
      <c r="E108" s="61">
        <v>119.98365000000001</v>
      </c>
      <c r="F108" s="61">
        <v>4087.5195333333322</v>
      </c>
      <c r="G108" s="61">
        <v>3270.9571166666642</v>
      </c>
      <c r="H108" s="61">
        <v>25698.682566666681</v>
      </c>
      <c r="I108" s="61"/>
      <c r="J108" s="61">
        <v>21738.815600000024</v>
      </c>
      <c r="K108" s="61">
        <v>86.487983333333332</v>
      </c>
      <c r="L108" s="61">
        <v>3.0987666666666662</v>
      </c>
      <c r="M108" s="61"/>
      <c r="N108" s="61">
        <v>1591.3484499999995</v>
      </c>
      <c r="O108" s="61">
        <v>781.76363333333336</v>
      </c>
      <c r="P108" s="61">
        <v>153.85061666666667</v>
      </c>
      <c r="Q108" s="61">
        <v>5276.0331500000002</v>
      </c>
      <c r="R108" s="61">
        <v>14142.67445000001</v>
      </c>
      <c r="S108" s="61">
        <v>7681.7500833333343</v>
      </c>
      <c r="T108" s="61">
        <v>1.1106666666666669</v>
      </c>
      <c r="U108" s="65">
        <v>310.0715166666667</v>
      </c>
      <c r="V108" s="67">
        <f t="shared" ref="V108:V113" si="9">SUM(D108:U108)</f>
        <v>85923.538666666704</v>
      </c>
      <c r="W108" s="128"/>
    </row>
    <row r="109" spans="2:23" x14ac:dyDescent="0.25">
      <c r="B109" s="21"/>
      <c r="C109" s="76" t="s">
        <v>9</v>
      </c>
      <c r="D109" s="60">
        <v>1094.5538166666663</v>
      </c>
      <c r="E109" s="61">
        <v>115.96229999999998</v>
      </c>
      <c r="F109" s="61">
        <v>3811.3235833333333</v>
      </c>
      <c r="G109" s="61">
        <v>2871.2557333333307</v>
      </c>
      <c r="H109" s="61">
        <v>23968.221599999957</v>
      </c>
      <c r="I109" s="61"/>
      <c r="J109" s="61">
        <v>20302.446816666667</v>
      </c>
      <c r="K109" s="61">
        <v>97.904133333333334</v>
      </c>
      <c r="L109" s="61">
        <v>3.0485166666666679</v>
      </c>
      <c r="M109" s="61"/>
      <c r="N109" s="61">
        <v>1744.3315333333333</v>
      </c>
      <c r="O109" s="61">
        <v>791.37755000000004</v>
      </c>
      <c r="P109" s="61">
        <v>150.85078333333334</v>
      </c>
      <c r="Q109" s="61">
        <v>4854.4631333333336</v>
      </c>
      <c r="R109" s="61">
        <v>12741.070116666659</v>
      </c>
      <c r="S109" s="61">
        <v>7610.6380833333278</v>
      </c>
      <c r="T109" s="61">
        <v>1.20075</v>
      </c>
      <c r="U109" s="65">
        <v>292.20714999999996</v>
      </c>
      <c r="V109" s="67">
        <f t="shared" si="9"/>
        <v>80450.855599999937</v>
      </c>
      <c r="W109" s="128"/>
    </row>
    <row r="110" spans="2:23" x14ac:dyDescent="0.25">
      <c r="B110" s="21"/>
      <c r="C110" s="76" t="s">
        <v>10</v>
      </c>
      <c r="D110" s="60">
        <v>1005.9879000000001</v>
      </c>
      <c r="E110" s="61">
        <v>111.65686666666672</v>
      </c>
      <c r="F110" s="61">
        <v>3717.3416000000011</v>
      </c>
      <c r="G110" s="61">
        <v>2558.1768666666644</v>
      </c>
      <c r="H110" s="61">
        <v>22706.363650000003</v>
      </c>
      <c r="I110" s="61"/>
      <c r="J110" s="61">
        <v>19996.52946666663</v>
      </c>
      <c r="K110" s="61">
        <v>162.20353333333327</v>
      </c>
      <c r="L110" s="61">
        <v>2.7251666666666661</v>
      </c>
      <c r="M110" s="61"/>
      <c r="N110" s="61">
        <v>1271.6722333333335</v>
      </c>
      <c r="O110" s="61">
        <v>760.27555000000007</v>
      </c>
      <c r="P110" s="61">
        <v>135.79278333333329</v>
      </c>
      <c r="Q110" s="61">
        <v>4389.7732499999993</v>
      </c>
      <c r="R110" s="61">
        <v>12056.812266666642</v>
      </c>
      <c r="S110" s="61">
        <v>7449.6253833333321</v>
      </c>
      <c r="T110" s="61">
        <v>0.96318333333333328</v>
      </c>
      <c r="U110" s="65">
        <v>264.76861666666667</v>
      </c>
      <c r="V110" s="67">
        <f t="shared" si="9"/>
        <v>76590.668316666604</v>
      </c>
      <c r="W110" s="128"/>
    </row>
    <row r="111" spans="2:23" x14ac:dyDescent="0.25">
      <c r="B111" s="16"/>
      <c r="C111" s="76" t="s">
        <v>11</v>
      </c>
      <c r="D111" s="60">
        <v>1097.9367499999998</v>
      </c>
      <c r="E111" s="61">
        <v>102.40565000000001</v>
      </c>
      <c r="F111" s="61">
        <v>3549.7481166666689</v>
      </c>
      <c r="G111" s="61">
        <v>2347.4634999999989</v>
      </c>
      <c r="H111" s="61">
        <v>21616.519049999984</v>
      </c>
      <c r="I111" s="61"/>
      <c r="J111" s="61">
        <v>19824.605599999992</v>
      </c>
      <c r="K111" s="61"/>
      <c r="L111" s="61"/>
      <c r="M111" s="61"/>
      <c r="N111" s="61">
        <v>2017.8565666666668</v>
      </c>
      <c r="O111" s="61">
        <v>593.06794999999988</v>
      </c>
      <c r="P111" s="61">
        <v>133.34586666666667</v>
      </c>
      <c r="Q111" s="61">
        <v>5128.3971499999989</v>
      </c>
      <c r="R111" s="61">
        <v>11290.020083333335</v>
      </c>
      <c r="S111" s="61">
        <v>7186.7679166666676</v>
      </c>
      <c r="T111" s="61">
        <v>0.86443333333333328</v>
      </c>
      <c r="U111" s="65">
        <v>255.62280000000001</v>
      </c>
      <c r="V111" s="67">
        <f t="shared" si="9"/>
        <v>75144.621433333305</v>
      </c>
      <c r="W111" s="128"/>
    </row>
    <row r="112" spans="2:23" x14ac:dyDescent="0.25">
      <c r="B112" s="21"/>
      <c r="C112" s="76" t="s">
        <v>12</v>
      </c>
      <c r="D112" s="60">
        <v>1093.0011666666667</v>
      </c>
      <c r="E112" s="61">
        <v>108.20409999999998</v>
      </c>
      <c r="F112" s="61">
        <v>3589.6769500000019</v>
      </c>
      <c r="G112" s="61">
        <v>2091.964316666666</v>
      </c>
      <c r="H112" s="61">
        <v>20804.682533333333</v>
      </c>
      <c r="I112" s="61"/>
      <c r="J112" s="61">
        <v>19929.886300000016</v>
      </c>
      <c r="K112" s="61"/>
      <c r="L112" s="61">
        <v>2.7233166666666673</v>
      </c>
      <c r="M112" s="61"/>
      <c r="N112" s="61">
        <v>1664.9027333333331</v>
      </c>
      <c r="O112" s="61">
        <v>706.30351666666661</v>
      </c>
      <c r="P112" s="61">
        <v>137.43630000000002</v>
      </c>
      <c r="Q112" s="61">
        <v>5182.8772500000014</v>
      </c>
      <c r="R112" s="61">
        <v>11161.909266666658</v>
      </c>
      <c r="S112" s="61">
        <v>7248.2654666666658</v>
      </c>
      <c r="T112" s="61">
        <v>0.79423333333333335</v>
      </c>
      <c r="U112" s="65">
        <v>249.68460000000002</v>
      </c>
      <c r="V112" s="67">
        <f t="shared" si="9"/>
        <v>73972.312050000008</v>
      </c>
      <c r="W112" s="128"/>
    </row>
    <row r="113" spans="2:23" ht="15.75" thickBot="1" x14ac:dyDescent="0.3">
      <c r="B113" s="57"/>
      <c r="C113" s="77" t="s">
        <v>13</v>
      </c>
      <c r="D113" s="62">
        <v>1189.7979666666665</v>
      </c>
      <c r="E113" s="63">
        <v>105.13831666666664</v>
      </c>
      <c r="F113" s="63">
        <v>3251.104383333332</v>
      </c>
      <c r="G113" s="63">
        <v>1782.4473833333336</v>
      </c>
      <c r="H113" s="63">
        <v>18420.355616666675</v>
      </c>
      <c r="I113" s="63"/>
      <c r="J113" s="63">
        <v>18557.646933333333</v>
      </c>
      <c r="K113" s="63"/>
      <c r="L113" s="63">
        <v>2.2732666666666668</v>
      </c>
      <c r="M113" s="63"/>
      <c r="N113" s="63">
        <v>1767.8879833333338</v>
      </c>
      <c r="O113" s="63">
        <v>676.75081666666654</v>
      </c>
      <c r="P113" s="63">
        <v>125.74486666666667</v>
      </c>
      <c r="Q113" s="63">
        <v>5117.5176499999998</v>
      </c>
      <c r="R113" s="63">
        <v>9658.4010333333372</v>
      </c>
      <c r="S113" s="63">
        <v>6861.3047999999999</v>
      </c>
      <c r="T113" s="63">
        <v>0.92223333333333346</v>
      </c>
      <c r="U113" s="66">
        <v>228.99915000000001</v>
      </c>
      <c r="V113" s="68">
        <f t="shared" si="9"/>
        <v>67746.292400000006</v>
      </c>
      <c r="W113" s="128"/>
    </row>
    <row r="114" spans="2:23" ht="15.75" thickBot="1" x14ac:dyDescent="0.3"/>
    <row r="115" spans="2:23" ht="15.75" thickBot="1" x14ac:dyDescent="0.3">
      <c r="B115" s="126" t="s">
        <v>69</v>
      </c>
      <c r="C115" s="122"/>
      <c r="D115" s="117">
        <f>+SUM(D105:D113)/SUM(D93:D101)-1</f>
        <v>-6.9589728741014323E-2</v>
      </c>
      <c r="E115" s="123">
        <f t="shared" ref="E115:V115" si="10">+SUM(E105:E113)/SUM(E93:E101)-1</f>
        <v>-0.16078229830437651</v>
      </c>
      <c r="F115" s="123">
        <f t="shared" si="10"/>
        <v>-5.3759094598498924E-2</v>
      </c>
      <c r="G115" s="123">
        <f t="shared" si="10"/>
        <v>-0.46962529350007143</v>
      </c>
      <c r="H115" s="123">
        <f t="shared" si="10"/>
        <v>-0.28632900972862518</v>
      </c>
      <c r="I115" s="123"/>
      <c r="J115" s="123">
        <f t="shared" si="10"/>
        <v>2.3462841203905738E-2</v>
      </c>
      <c r="K115" s="123">
        <f t="shared" si="10"/>
        <v>-0.7519690561222</v>
      </c>
      <c r="L115" s="123">
        <f t="shared" si="10"/>
        <v>-0.27447645156734024</v>
      </c>
      <c r="M115" s="123"/>
      <c r="N115" s="123">
        <f t="shared" si="10"/>
        <v>0.17656510959476712</v>
      </c>
      <c r="O115" s="123">
        <f t="shared" si="10"/>
        <v>0.10482202501097393</v>
      </c>
      <c r="P115" s="123">
        <f t="shared" si="10"/>
        <v>-8.0956874166628334E-2</v>
      </c>
      <c r="Q115" s="123">
        <f t="shared" si="10"/>
        <v>-0.18596245914053722</v>
      </c>
      <c r="R115" s="123">
        <f t="shared" si="10"/>
        <v>-0.2917800747501591</v>
      </c>
      <c r="S115" s="123">
        <f t="shared" si="10"/>
        <v>0.14298321067606823</v>
      </c>
      <c r="T115" s="123">
        <f t="shared" si="10"/>
        <v>-0.14413048957986074</v>
      </c>
      <c r="U115" s="123">
        <f t="shared" si="10"/>
        <v>-0.31119366730282061</v>
      </c>
      <c r="V115" s="124">
        <f t="shared" si="10"/>
        <v>-0.17686552499184605</v>
      </c>
    </row>
    <row r="116" spans="2:23" ht="15.75" thickBot="1" x14ac:dyDescent="0.3">
      <c r="B116" s="119" t="s">
        <v>70</v>
      </c>
      <c r="C116" s="122"/>
      <c r="D116" s="123">
        <f>+SUM(D105:D113)/SUM($V$105:$V$113)</f>
        <v>1.3111834444306117E-2</v>
      </c>
      <c r="E116" s="123">
        <f t="shared" ref="E116:V116" si="11">+SUM(E105:E113)/SUM($V$105:$V$113)</f>
        <v>1.3922661484523267E-3</v>
      </c>
      <c r="F116" s="123">
        <f t="shared" si="11"/>
        <v>4.7799868222981358E-2</v>
      </c>
      <c r="G116" s="123">
        <f t="shared" si="11"/>
        <v>3.4063272056684184E-2</v>
      </c>
      <c r="H116" s="123">
        <f t="shared" si="11"/>
        <v>0.29540137049596787</v>
      </c>
      <c r="I116" s="123"/>
      <c r="J116" s="123">
        <f t="shared" si="11"/>
        <v>0.2621197068334597</v>
      </c>
      <c r="K116" s="123">
        <f t="shared" si="11"/>
        <v>7.4144926264150916E-4</v>
      </c>
      <c r="L116" s="123">
        <f t="shared" si="11"/>
        <v>3.3861491611274909E-5</v>
      </c>
      <c r="M116" s="123"/>
      <c r="N116" s="123">
        <f t="shared" si="11"/>
        <v>2.0715214557223742E-2</v>
      </c>
      <c r="O116" s="123">
        <f t="shared" si="11"/>
        <v>8.5333576249706118E-3</v>
      </c>
      <c r="P116" s="123">
        <f t="shared" si="11"/>
        <v>1.8104725252886225E-3</v>
      </c>
      <c r="Q116" s="123">
        <f t="shared" si="11"/>
        <v>6.4160263647187007E-2</v>
      </c>
      <c r="R116" s="123">
        <f t="shared" si="11"/>
        <v>0.15655323668778584</v>
      </c>
      <c r="S116" s="123">
        <f t="shared" si="11"/>
        <v>8.9623009563688696E-2</v>
      </c>
      <c r="T116" s="123">
        <f t="shared" si="11"/>
        <v>1.2346490624966166E-5</v>
      </c>
      <c r="U116" s="123">
        <f t="shared" si="11"/>
        <v>3.9284699471261999E-3</v>
      </c>
      <c r="V116" s="124">
        <f t="shared" si="11"/>
        <v>1</v>
      </c>
    </row>
    <row r="117" spans="2:23" x14ac:dyDescent="0.25">
      <c r="B117" s="71"/>
      <c r="C117" s="72"/>
    </row>
    <row r="118" spans="2:23" x14ac:dyDescent="0.25"/>
    <row r="119" spans="2:23" x14ac:dyDescent="0.25"/>
    <row r="120" spans="2:23" x14ac:dyDescent="0.25"/>
    <row r="121" spans="2:23" x14ac:dyDescent="0.25"/>
    <row r="122" spans="2:23" x14ac:dyDescent="0.25"/>
    <row r="123" spans="2:23" x14ac:dyDescent="0.25"/>
    <row r="124" spans="2:23" x14ac:dyDescent="0.25"/>
    <row r="125" spans="2:23" x14ac:dyDescent="0.25"/>
    <row r="126" spans="2:23" x14ac:dyDescent="0.25"/>
    <row r="127" spans="2:23" x14ac:dyDescent="0.25"/>
    <row r="128" spans="2:23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</sheetData>
  <pageMargins left="0.7" right="0.7" top="0.75" bottom="0.75" header="0.3" footer="0.3"/>
  <ignoredErrors>
    <ignoredError sqref="D116:L116 N116:V116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"/>
  <sheetViews>
    <sheetView showGridLines="0" tabSelected="1" topLeftCell="A152" workbookViewId="0">
      <selection activeCell="E170" sqref="E170:F178"/>
    </sheetView>
  </sheetViews>
  <sheetFormatPr baseColWidth="10" defaultColWidth="0" defaultRowHeight="0" customHeight="1" zeroHeight="1" x14ac:dyDescent="0.25"/>
  <cols>
    <col min="1" max="1" width="19" customWidth="1"/>
    <col min="2" max="2" width="3.7109375" customWidth="1"/>
    <col min="3" max="3" width="15.42578125" customWidth="1"/>
    <col min="4" max="4" width="5.85546875" customWidth="1"/>
    <col min="5" max="6" width="16.5703125" customWidth="1"/>
    <col min="7" max="7" width="13" bestFit="1" customWidth="1"/>
    <col min="8" max="11" width="11.42578125" customWidth="1"/>
    <col min="12" max="15" width="11.42578125" hidden="1" customWidth="1"/>
    <col min="16" max="17" width="0" hidden="1" customWidth="1"/>
    <col min="18" max="16384" width="11.42578125" hidden="1"/>
  </cols>
  <sheetData>
    <row r="1" spans="2:7" ht="15" x14ac:dyDescent="0.25"/>
    <row r="2" spans="2:7" ht="15" x14ac:dyDescent="0.25">
      <c r="B2" s="1" t="s">
        <v>30</v>
      </c>
      <c r="C2" s="50"/>
      <c r="D2" s="25"/>
      <c r="E2" s="49"/>
    </row>
    <row r="3" spans="2:7" ht="15" x14ac:dyDescent="0.25">
      <c r="B3" s="1" t="s">
        <v>33</v>
      </c>
      <c r="C3" s="50"/>
      <c r="D3" s="25"/>
      <c r="E3" s="49"/>
    </row>
    <row r="4" spans="2:7" ht="15.75" thickBot="1" x14ac:dyDescent="0.3"/>
    <row r="5" spans="2:7" ht="24.75" thickBot="1" x14ac:dyDescent="0.3">
      <c r="C5" s="132" t="s">
        <v>1</v>
      </c>
      <c r="D5" s="133"/>
      <c r="E5" s="110" t="s">
        <v>31</v>
      </c>
      <c r="F5" s="116" t="s">
        <v>32</v>
      </c>
    </row>
    <row r="6" spans="2:7" ht="15" x14ac:dyDescent="0.25">
      <c r="C6" s="139">
        <v>2000</v>
      </c>
      <c r="D6" s="140"/>
      <c r="E6" s="8">
        <v>5456718</v>
      </c>
      <c r="F6" s="42">
        <v>278503.74899999995</v>
      </c>
      <c r="G6" s="4"/>
    </row>
    <row r="7" spans="2:7" ht="15" x14ac:dyDescent="0.25">
      <c r="C7" s="134">
        <v>2001</v>
      </c>
      <c r="D7" s="135"/>
      <c r="E7" s="11">
        <v>7442175</v>
      </c>
      <c r="F7" s="43">
        <v>303982.27900000004</v>
      </c>
      <c r="G7" s="4"/>
    </row>
    <row r="8" spans="2:7" ht="15" x14ac:dyDescent="0.25">
      <c r="C8" s="134">
        <v>2002</v>
      </c>
      <c r="D8" s="135"/>
      <c r="E8" s="11">
        <v>7619183</v>
      </c>
      <c r="F8" s="43">
        <v>282527.58599999995</v>
      </c>
      <c r="G8" s="4"/>
    </row>
    <row r="9" spans="2:7" ht="15" x14ac:dyDescent="0.25">
      <c r="C9" s="134">
        <v>2003</v>
      </c>
      <c r="D9" s="135"/>
      <c r="E9" s="11">
        <v>7642400.1819833331</v>
      </c>
      <c r="F9" s="43">
        <v>272441.30200000003</v>
      </c>
      <c r="G9" s="4"/>
    </row>
    <row r="10" spans="2:7" ht="15" x14ac:dyDescent="0.25">
      <c r="C10" s="134">
        <v>2004</v>
      </c>
      <c r="D10" s="135"/>
      <c r="E10" s="11">
        <v>6028159.4280333333</v>
      </c>
      <c r="F10" s="43">
        <v>207711.587</v>
      </c>
      <c r="G10" s="4"/>
    </row>
    <row r="11" spans="2:7" ht="15" x14ac:dyDescent="0.25">
      <c r="C11" s="134">
        <v>2005</v>
      </c>
      <c r="D11" s="135"/>
      <c r="E11" s="11">
        <v>4073618.8894333337</v>
      </c>
      <c r="F11" s="43">
        <v>116208.25600000001</v>
      </c>
      <c r="G11" s="4"/>
    </row>
    <row r="12" spans="2:7" ht="15" x14ac:dyDescent="0.25">
      <c r="C12" s="134">
        <v>2006</v>
      </c>
      <c r="D12" s="135"/>
      <c r="E12" s="11">
        <v>1946095.9729033331</v>
      </c>
      <c r="F12" s="43">
        <v>53809.053999999975</v>
      </c>
      <c r="G12" s="4"/>
    </row>
    <row r="13" spans="2:7" ht="15" x14ac:dyDescent="0.25">
      <c r="C13" s="134">
        <v>2007</v>
      </c>
      <c r="D13" s="135"/>
      <c r="E13" s="44">
        <v>908135.05281666678</v>
      </c>
      <c r="F13" s="45">
        <v>23887.453999999991</v>
      </c>
      <c r="G13" s="4"/>
    </row>
    <row r="14" spans="2:7" ht="15" x14ac:dyDescent="0.25">
      <c r="C14" s="134">
        <v>2008</v>
      </c>
      <c r="D14" s="135"/>
      <c r="E14" s="44">
        <v>417173.74521666666</v>
      </c>
      <c r="F14" s="45">
        <v>10640.330999999998</v>
      </c>
      <c r="G14" s="4"/>
    </row>
    <row r="15" spans="2:7" ht="15" x14ac:dyDescent="0.25">
      <c r="C15" s="134">
        <v>2009</v>
      </c>
      <c r="D15" s="135"/>
      <c r="E15" s="44">
        <v>183691.59489999994</v>
      </c>
      <c r="F15" s="45">
        <v>6196.9909999999991</v>
      </c>
      <c r="G15" s="4"/>
    </row>
    <row r="16" spans="2:7" ht="15" x14ac:dyDescent="0.25">
      <c r="C16" s="134">
        <v>2010</v>
      </c>
      <c r="D16" s="135"/>
      <c r="E16" s="44">
        <f>+E39</f>
        <v>64339.646283333335</v>
      </c>
      <c r="F16" s="45">
        <f>+F39</f>
        <v>1869.9360000000006</v>
      </c>
      <c r="G16" s="4"/>
    </row>
    <row r="17" spans="3:7" ht="15" x14ac:dyDescent="0.25">
      <c r="C17" s="134">
        <v>2011</v>
      </c>
      <c r="D17" s="135"/>
      <c r="E17" s="44">
        <f>+E52</f>
        <v>30180.509673333334</v>
      </c>
      <c r="F17" s="45">
        <f>+F52</f>
        <v>1107.4680000000005</v>
      </c>
      <c r="G17" s="4"/>
    </row>
    <row r="18" spans="3:7" ht="15" x14ac:dyDescent="0.25">
      <c r="C18" s="134">
        <v>2012</v>
      </c>
      <c r="D18" s="135"/>
      <c r="E18" s="44">
        <f>+E65</f>
        <v>12580.408233333335</v>
      </c>
      <c r="F18" s="45">
        <f>+F65</f>
        <v>1496.9219999999996</v>
      </c>
      <c r="G18" s="4"/>
    </row>
    <row r="19" spans="3:7" ht="15" x14ac:dyDescent="0.25">
      <c r="C19" s="134">
        <v>2013</v>
      </c>
      <c r="D19" s="135"/>
      <c r="E19" s="44">
        <f>+E78</f>
        <v>4374.2251166666665</v>
      </c>
      <c r="F19" s="45">
        <f>+F78</f>
        <v>464.78399999999999</v>
      </c>
      <c r="G19" s="4"/>
    </row>
    <row r="20" spans="3:7" ht="15" x14ac:dyDescent="0.25">
      <c r="C20" s="134">
        <v>2014</v>
      </c>
      <c r="D20" s="135"/>
      <c r="E20" s="44">
        <f>+E91</f>
        <v>1693.4510166666666</v>
      </c>
      <c r="F20" s="45">
        <f>+F91</f>
        <v>207.47699999999992</v>
      </c>
      <c r="G20" s="4"/>
    </row>
    <row r="21" spans="3:7" ht="15" customHeight="1" x14ac:dyDescent="0.25">
      <c r="C21" s="134">
        <v>2015</v>
      </c>
      <c r="D21" s="135"/>
      <c r="E21" s="44">
        <f>+E104</f>
        <v>996.20355866666671</v>
      </c>
      <c r="F21" s="45">
        <f>+F104</f>
        <v>275.8657</v>
      </c>
      <c r="G21" s="4"/>
    </row>
    <row r="22" spans="3:7" ht="15" customHeight="1" x14ac:dyDescent="0.25">
      <c r="C22" s="134">
        <v>2016</v>
      </c>
      <c r="D22" s="135"/>
      <c r="E22" s="44">
        <f>+E117</f>
        <v>144.76748333333333</v>
      </c>
      <c r="F22" s="45">
        <f>+F117</f>
        <v>44.80699999999996</v>
      </c>
      <c r="G22" s="4"/>
    </row>
    <row r="23" spans="3:7" ht="15" customHeight="1" x14ac:dyDescent="0.25">
      <c r="C23" s="134">
        <v>2017</v>
      </c>
      <c r="D23" s="135"/>
      <c r="E23" s="44">
        <f>+E130</f>
        <v>117.42048333333332</v>
      </c>
      <c r="F23" s="45">
        <f>+F130</f>
        <v>55.297999999999981</v>
      </c>
      <c r="G23" s="4"/>
    </row>
    <row r="24" spans="3:7" ht="15" customHeight="1" x14ac:dyDescent="0.25">
      <c r="C24" s="134">
        <v>2018</v>
      </c>
      <c r="D24" s="135"/>
      <c r="E24" s="44">
        <f>+E143</f>
        <v>57.619699999999995</v>
      </c>
      <c r="F24" s="45">
        <f>+F143</f>
        <v>21.379999999999988</v>
      </c>
      <c r="G24" s="4"/>
    </row>
    <row r="25" spans="3:7" ht="15" customHeight="1" thickBot="1" x14ac:dyDescent="0.3">
      <c r="C25" s="130">
        <v>2019</v>
      </c>
      <c r="D25" s="131"/>
      <c r="E25" s="46">
        <f>+E156</f>
        <v>22.318850000000008</v>
      </c>
      <c r="F25" s="47">
        <f>+F156</f>
        <v>8.4469999999999992</v>
      </c>
      <c r="G25" s="4"/>
    </row>
    <row r="26" spans="3:7" ht="24.75" thickBot="1" x14ac:dyDescent="0.3">
      <c r="C26" s="125" t="s">
        <v>27</v>
      </c>
      <c r="D26" s="114" t="s">
        <v>28</v>
      </c>
      <c r="E26" s="110" t="s">
        <v>31</v>
      </c>
      <c r="F26" s="116" t="s">
        <v>32</v>
      </c>
    </row>
    <row r="27" spans="3:7" ht="15" x14ac:dyDescent="0.25">
      <c r="C27" s="17">
        <v>2010</v>
      </c>
      <c r="D27" s="52" t="s">
        <v>6</v>
      </c>
      <c r="E27" s="8">
        <v>8532.9924833333353</v>
      </c>
      <c r="F27" s="42">
        <v>218.27400000000009</v>
      </c>
    </row>
    <row r="28" spans="3:7" ht="15" x14ac:dyDescent="0.25">
      <c r="C28" s="16"/>
      <c r="D28" s="53" t="s">
        <v>17</v>
      </c>
      <c r="E28" s="11">
        <v>6907.6932666666626</v>
      </c>
      <c r="F28" s="43">
        <v>176.13899999999998</v>
      </c>
    </row>
    <row r="29" spans="3:7" ht="15" x14ac:dyDescent="0.25">
      <c r="C29" s="16"/>
      <c r="D29" s="53" t="s">
        <v>7</v>
      </c>
      <c r="E29" s="11">
        <v>6586.7598666666654</v>
      </c>
      <c r="F29" s="43">
        <v>167.20299999999997</v>
      </c>
    </row>
    <row r="30" spans="3:7" ht="15" x14ac:dyDescent="0.25">
      <c r="C30" s="16"/>
      <c r="D30" s="53" t="s">
        <v>8</v>
      </c>
      <c r="E30" s="11">
        <v>6075.4942833333353</v>
      </c>
      <c r="F30" s="43">
        <v>189.58100000000007</v>
      </c>
    </row>
    <row r="31" spans="3:7" ht="15" x14ac:dyDescent="0.25">
      <c r="C31" s="16"/>
      <c r="D31" s="53" t="s">
        <v>9</v>
      </c>
      <c r="E31" s="11">
        <v>6035.8484666666691</v>
      </c>
      <c r="F31" s="43">
        <v>174.06600000000003</v>
      </c>
    </row>
    <row r="32" spans="3:7" ht="15" x14ac:dyDescent="0.25">
      <c r="C32" s="16"/>
      <c r="D32" s="53" t="s">
        <v>10</v>
      </c>
      <c r="E32" s="11">
        <v>5742.1258166666676</v>
      </c>
      <c r="F32" s="43">
        <v>164.49000000000009</v>
      </c>
    </row>
    <row r="33" spans="3:6" ht="15" x14ac:dyDescent="0.25">
      <c r="C33" s="16"/>
      <c r="D33" s="53" t="s">
        <v>11</v>
      </c>
      <c r="E33" s="11">
        <v>4294.1243833333301</v>
      </c>
      <c r="F33" s="43">
        <v>137.11200000000002</v>
      </c>
    </row>
    <row r="34" spans="3:6" ht="15" x14ac:dyDescent="0.25">
      <c r="C34" s="16"/>
      <c r="D34" s="53" t="s">
        <v>12</v>
      </c>
      <c r="E34" s="11">
        <v>4334.0241333333342</v>
      </c>
      <c r="F34" s="43">
        <v>136.94500000000011</v>
      </c>
    </row>
    <row r="35" spans="3:6" ht="15" x14ac:dyDescent="0.25">
      <c r="C35" s="16"/>
      <c r="D35" s="53" t="s">
        <v>13</v>
      </c>
      <c r="E35" s="11">
        <v>3972.6225166666668</v>
      </c>
      <c r="F35" s="43">
        <v>123.79400000000014</v>
      </c>
    </row>
    <row r="36" spans="3:6" ht="15" x14ac:dyDescent="0.25">
      <c r="C36" s="16"/>
      <c r="D36" s="53" t="s">
        <v>14</v>
      </c>
      <c r="E36" s="11">
        <v>3954.6358833333352</v>
      </c>
      <c r="F36" s="43">
        <v>121.8910000000001</v>
      </c>
    </row>
    <row r="37" spans="3:6" ht="15" x14ac:dyDescent="0.25">
      <c r="C37" s="16"/>
      <c r="D37" s="53" t="s">
        <v>15</v>
      </c>
      <c r="E37" s="11">
        <v>4001.8945666666659</v>
      </c>
      <c r="F37" s="43">
        <v>130.767</v>
      </c>
    </row>
    <row r="38" spans="3:6" ht="15" x14ac:dyDescent="0.25">
      <c r="C38" s="16"/>
      <c r="D38" s="53" t="s">
        <v>16</v>
      </c>
      <c r="E38" s="11">
        <v>3901.4306166666656</v>
      </c>
      <c r="F38" s="43">
        <v>129.67399999999998</v>
      </c>
    </row>
    <row r="39" spans="3:6" ht="15.75" thickBot="1" x14ac:dyDescent="0.3">
      <c r="C39" s="13" t="s">
        <v>18</v>
      </c>
      <c r="D39" s="14"/>
      <c r="E39" s="104">
        <f>SUM(E27:E38)</f>
        <v>64339.646283333335</v>
      </c>
      <c r="F39" s="105">
        <f>SUM(F27:F38)</f>
        <v>1869.9360000000006</v>
      </c>
    </row>
    <row r="40" spans="3:6" ht="15" x14ac:dyDescent="0.25">
      <c r="C40" s="16">
        <v>2011</v>
      </c>
      <c r="D40" s="53" t="s">
        <v>6</v>
      </c>
      <c r="E40" s="11">
        <v>3606.6377766666701</v>
      </c>
      <c r="F40" s="43">
        <v>116.23500000000013</v>
      </c>
    </row>
    <row r="41" spans="3:6" ht="15" x14ac:dyDescent="0.25">
      <c r="C41" s="16"/>
      <c r="D41" s="53" t="s">
        <v>17</v>
      </c>
      <c r="E41" s="11">
        <v>3009.0119666666665</v>
      </c>
      <c r="F41" s="43">
        <v>99.378000000000014</v>
      </c>
    </row>
    <row r="42" spans="3:6" ht="15" x14ac:dyDescent="0.25">
      <c r="C42" s="16"/>
      <c r="D42" s="53" t="s">
        <v>7</v>
      </c>
      <c r="E42" s="11">
        <v>3602.9125566666667</v>
      </c>
      <c r="F42" s="43">
        <v>132.11400000000003</v>
      </c>
    </row>
    <row r="43" spans="3:6" ht="15" x14ac:dyDescent="0.25">
      <c r="C43" s="16"/>
      <c r="D43" s="53" t="s">
        <v>8</v>
      </c>
      <c r="E43" s="11">
        <v>3034.2732233333304</v>
      </c>
      <c r="F43" s="43">
        <v>130.68400000000008</v>
      </c>
    </row>
    <row r="44" spans="3:6" ht="15" x14ac:dyDescent="0.25">
      <c r="C44" s="16"/>
      <c r="D44" s="53" t="s">
        <v>9</v>
      </c>
      <c r="E44" s="11">
        <v>2766.761890000002</v>
      </c>
      <c r="F44" s="43">
        <v>92.189000000000007</v>
      </c>
    </row>
    <row r="45" spans="3:6" ht="15" x14ac:dyDescent="0.25">
      <c r="C45" s="16"/>
      <c r="D45" s="53" t="s">
        <v>10</v>
      </c>
      <c r="E45" s="11">
        <v>2389.1212699999992</v>
      </c>
      <c r="F45" s="43">
        <v>114.17300000000003</v>
      </c>
    </row>
    <row r="46" spans="3:6" ht="15" x14ac:dyDescent="0.25">
      <c r="C46" s="16"/>
      <c r="D46" s="53" t="s">
        <v>11</v>
      </c>
      <c r="E46" s="11">
        <v>2118.3532433333339</v>
      </c>
      <c r="F46" s="43">
        <v>117.14000000000009</v>
      </c>
    </row>
    <row r="47" spans="3:6" ht="15" x14ac:dyDescent="0.25">
      <c r="C47" s="16"/>
      <c r="D47" s="53" t="s">
        <v>12</v>
      </c>
      <c r="E47" s="11">
        <v>2287.3411566666646</v>
      </c>
      <c r="F47" s="43">
        <v>76.234000000000009</v>
      </c>
    </row>
    <row r="48" spans="3:6" ht="15" x14ac:dyDescent="0.25">
      <c r="C48" s="16"/>
      <c r="D48" s="53" t="s">
        <v>13</v>
      </c>
      <c r="E48" s="11">
        <v>2136.8007033333329</v>
      </c>
      <c r="F48" s="43">
        <v>62.444000000000017</v>
      </c>
    </row>
    <row r="49" spans="3:6" ht="15" x14ac:dyDescent="0.25">
      <c r="C49" s="16"/>
      <c r="D49" s="53" t="s">
        <v>14</v>
      </c>
      <c r="E49" s="11">
        <v>1997.8184266666674</v>
      </c>
      <c r="F49" s="43">
        <v>59.363999999999976</v>
      </c>
    </row>
    <row r="50" spans="3:6" ht="15" x14ac:dyDescent="0.25">
      <c r="C50" s="16"/>
      <c r="D50" s="53" t="s">
        <v>15</v>
      </c>
      <c r="E50" s="11">
        <v>1978.6255233333327</v>
      </c>
      <c r="F50" s="43">
        <v>58.659000000000013</v>
      </c>
    </row>
    <row r="51" spans="3:6" ht="15" x14ac:dyDescent="0.25">
      <c r="C51" s="16"/>
      <c r="D51" s="53" t="s">
        <v>16</v>
      </c>
      <c r="E51" s="11">
        <v>1252.8519366666669</v>
      </c>
      <c r="F51" s="43">
        <v>48.853999999999999</v>
      </c>
    </row>
    <row r="52" spans="3:6" ht="15.75" thickBot="1" x14ac:dyDescent="0.3">
      <c r="C52" s="13" t="s">
        <v>19</v>
      </c>
      <c r="D52" s="14"/>
      <c r="E52" s="104">
        <f>SUM(E40:E51)</f>
        <v>30180.509673333334</v>
      </c>
      <c r="F52" s="105">
        <f>SUM(F40:F51)</f>
        <v>1107.4680000000005</v>
      </c>
    </row>
    <row r="53" spans="3:6" ht="15" x14ac:dyDescent="0.25">
      <c r="C53" s="17">
        <v>2012</v>
      </c>
      <c r="D53" s="52" t="s">
        <v>6</v>
      </c>
      <c r="E53" s="8">
        <v>1677.4292833333332</v>
      </c>
      <c r="F53" s="42">
        <v>112.78300000000003</v>
      </c>
    </row>
    <row r="54" spans="3:6" ht="15" x14ac:dyDescent="0.25">
      <c r="C54" s="16"/>
      <c r="D54" s="53" t="s">
        <v>17</v>
      </c>
      <c r="E54" s="11">
        <v>1293.5291999999997</v>
      </c>
      <c r="F54" s="43">
        <v>71.206000000000017</v>
      </c>
    </row>
    <row r="55" spans="3:6" ht="15" x14ac:dyDescent="0.25">
      <c r="C55" s="16"/>
      <c r="D55" s="53" t="s">
        <v>7</v>
      </c>
      <c r="E55" s="11">
        <v>1374.2057666666665</v>
      </c>
      <c r="F55" s="43">
        <v>133.07100000000005</v>
      </c>
    </row>
    <row r="56" spans="3:6" ht="15" x14ac:dyDescent="0.25">
      <c r="C56" s="16"/>
      <c r="D56" s="53" t="s">
        <v>8</v>
      </c>
      <c r="E56" s="11">
        <v>1171.1455166666667</v>
      </c>
      <c r="F56" s="43">
        <v>83.072000000000031</v>
      </c>
    </row>
    <row r="57" spans="3:6" ht="15" x14ac:dyDescent="0.25">
      <c r="C57" s="16"/>
      <c r="D57" s="53" t="s">
        <v>9</v>
      </c>
      <c r="E57" s="11">
        <v>1206.2085499999998</v>
      </c>
      <c r="F57" s="43">
        <v>108.25500000000002</v>
      </c>
    </row>
    <row r="58" spans="3:6" ht="15" x14ac:dyDescent="0.25">
      <c r="C58" s="16"/>
      <c r="D58" s="53" t="s">
        <v>10</v>
      </c>
      <c r="E58" s="11">
        <v>1036.1030833333325</v>
      </c>
      <c r="F58" s="43">
        <v>48.713000000000008</v>
      </c>
    </row>
    <row r="59" spans="3:6" ht="15" x14ac:dyDescent="0.25">
      <c r="C59" s="16"/>
      <c r="D59" s="53" t="s">
        <v>11</v>
      </c>
      <c r="E59" s="11">
        <v>1017.0438500000004</v>
      </c>
      <c r="F59" s="43">
        <v>174.58900000000008</v>
      </c>
    </row>
    <row r="60" spans="3:6" ht="15" x14ac:dyDescent="0.25">
      <c r="C60" s="16"/>
      <c r="D60" s="53" t="s">
        <v>12</v>
      </c>
      <c r="E60" s="11">
        <v>1015.8048499999998</v>
      </c>
      <c r="F60" s="43">
        <v>334.19499999999931</v>
      </c>
    </row>
    <row r="61" spans="3:6" ht="15" x14ac:dyDescent="0.25">
      <c r="C61" s="16"/>
      <c r="D61" s="53" t="s">
        <v>13</v>
      </c>
      <c r="E61" s="11">
        <v>865.56820000000016</v>
      </c>
      <c r="F61" s="43">
        <v>217.96099999999998</v>
      </c>
    </row>
    <row r="62" spans="3:6" ht="15" x14ac:dyDescent="0.25">
      <c r="C62" s="16"/>
      <c r="D62" s="53" t="s">
        <v>14</v>
      </c>
      <c r="E62" s="11">
        <v>868.47151666666718</v>
      </c>
      <c r="F62" s="43">
        <v>118.63200000000003</v>
      </c>
    </row>
    <row r="63" spans="3:6" ht="15" x14ac:dyDescent="0.25">
      <c r="C63" s="16"/>
      <c r="D63" s="53" t="s">
        <v>15</v>
      </c>
      <c r="E63" s="18">
        <v>672.98996666666721</v>
      </c>
      <c r="F63" s="48">
        <v>71.14200000000001</v>
      </c>
    </row>
    <row r="64" spans="3:6" ht="15" x14ac:dyDescent="0.25">
      <c r="C64" s="16"/>
      <c r="D64" s="53" t="s">
        <v>16</v>
      </c>
      <c r="E64" s="18">
        <v>381.90845000000002</v>
      </c>
      <c r="F64" s="48">
        <v>23.303000000000004</v>
      </c>
    </row>
    <row r="65" spans="3:6" ht="15.75" thickBot="1" x14ac:dyDescent="0.3">
      <c r="C65" s="13" t="s">
        <v>20</v>
      </c>
      <c r="D65" s="14"/>
      <c r="E65" s="104">
        <f>SUM(E53:E64)</f>
        <v>12580.408233333335</v>
      </c>
      <c r="F65" s="105">
        <f>SUM(F53:F64)</f>
        <v>1496.9219999999996</v>
      </c>
    </row>
    <row r="66" spans="3:6" ht="15" x14ac:dyDescent="0.25">
      <c r="C66" s="16">
        <v>2013</v>
      </c>
      <c r="D66" s="53" t="s">
        <v>6</v>
      </c>
      <c r="E66" s="11">
        <v>584.57058333333327</v>
      </c>
      <c r="F66" s="43">
        <v>34.041000000000011</v>
      </c>
    </row>
    <row r="67" spans="3:6" ht="15" x14ac:dyDescent="0.25">
      <c r="C67" s="16"/>
      <c r="D67" s="53" t="s">
        <v>17</v>
      </c>
      <c r="E67" s="11">
        <v>474.87000000000006</v>
      </c>
      <c r="F67" s="43">
        <v>36.825000000000003</v>
      </c>
    </row>
    <row r="68" spans="3:6" ht="15" x14ac:dyDescent="0.25">
      <c r="C68" s="16"/>
      <c r="D68" s="53" t="s">
        <v>7</v>
      </c>
      <c r="E68" s="11">
        <v>476.52328333333332</v>
      </c>
      <c r="F68" s="43">
        <v>37.46600000000003</v>
      </c>
    </row>
    <row r="69" spans="3:6" ht="15" x14ac:dyDescent="0.25">
      <c r="C69" s="16"/>
      <c r="D69" s="53" t="s">
        <v>8</v>
      </c>
      <c r="E69" s="11">
        <v>457.6289666666666</v>
      </c>
      <c r="F69" s="43">
        <v>38.393000000000001</v>
      </c>
    </row>
    <row r="70" spans="3:6" ht="15" x14ac:dyDescent="0.25">
      <c r="C70" s="16"/>
      <c r="D70" s="53" t="s">
        <v>9</v>
      </c>
      <c r="E70" s="11">
        <v>416.22704999999996</v>
      </c>
      <c r="F70" s="43">
        <v>39.13000000000001</v>
      </c>
    </row>
    <row r="71" spans="3:6" ht="15" x14ac:dyDescent="0.25">
      <c r="C71" s="16"/>
      <c r="D71" s="53" t="s">
        <v>10</v>
      </c>
      <c r="E71" s="11">
        <v>419.5605333333333</v>
      </c>
      <c r="F71" s="43">
        <v>54.595999999999982</v>
      </c>
    </row>
    <row r="72" spans="3:6" ht="15" x14ac:dyDescent="0.25">
      <c r="C72" s="16"/>
      <c r="D72" s="53" t="s">
        <v>11</v>
      </c>
      <c r="E72" s="11">
        <v>336.33108333333325</v>
      </c>
      <c r="F72" s="43">
        <v>36.383999999999993</v>
      </c>
    </row>
    <row r="73" spans="3:6" ht="15" x14ac:dyDescent="0.25">
      <c r="C73" s="16"/>
      <c r="D73" s="53" t="s">
        <v>12</v>
      </c>
      <c r="E73" s="11">
        <v>334.75140000000016</v>
      </c>
      <c r="F73" s="43">
        <v>35.053000000000004</v>
      </c>
    </row>
    <row r="74" spans="3:6" ht="15" x14ac:dyDescent="0.25">
      <c r="C74" s="16"/>
      <c r="D74" s="53" t="s">
        <v>13</v>
      </c>
      <c r="E74" s="11">
        <v>266.98111666666665</v>
      </c>
      <c r="F74" s="43">
        <v>31.928999999999995</v>
      </c>
    </row>
    <row r="75" spans="3:6" ht="15" x14ac:dyDescent="0.25">
      <c r="C75" s="16"/>
      <c r="D75" s="53" t="s">
        <v>14</v>
      </c>
      <c r="E75" s="11">
        <v>209.81816666666668</v>
      </c>
      <c r="F75" s="43">
        <v>31.40900000000001</v>
      </c>
    </row>
    <row r="76" spans="3:6" ht="15" x14ac:dyDescent="0.25">
      <c r="C76" s="16"/>
      <c r="D76" s="53" t="s">
        <v>15</v>
      </c>
      <c r="E76" s="11">
        <v>213.74499999999995</v>
      </c>
      <c r="F76" s="43">
        <v>54.813999999999993</v>
      </c>
    </row>
    <row r="77" spans="3:6" ht="15" x14ac:dyDescent="0.25">
      <c r="C77" s="16"/>
      <c r="D77" s="53" t="s">
        <v>16</v>
      </c>
      <c r="E77" s="11">
        <v>183.21793333333332</v>
      </c>
      <c r="F77" s="43">
        <v>34.744</v>
      </c>
    </row>
    <row r="78" spans="3:6" ht="15.75" thickBot="1" x14ac:dyDescent="0.3">
      <c r="C78" s="13" t="s">
        <v>21</v>
      </c>
      <c r="D78" s="14"/>
      <c r="E78" s="104">
        <f>SUM(E66:E77)</f>
        <v>4374.2251166666665</v>
      </c>
      <c r="F78" s="105">
        <f>SUM(F66:F77)</f>
        <v>464.78399999999999</v>
      </c>
    </row>
    <row r="79" spans="3:6" ht="15" x14ac:dyDescent="0.25">
      <c r="C79" s="16">
        <v>2014</v>
      </c>
      <c r="D79" s="53" t="s">
        <v>6</v>
      </c>
      <c r="E79" s="11">
        <v>217.5772166666666</v>
      </c>
      <c r="F79" s="43">
        <v>37.760999999999981</v>
      </c>
    </row>
    <row r="80" spans="3:6" ht="15" x14ac:dyDescent="0.25">
      <c r="C80" s="16"/>
      <c r="D80" s="53" t="s">
        <v>17</v>
      </c>
      <c r="E80" s="11">
        <v>212.51561666666666</v>
      </c>
      <c r="F80" s="43">
        <v>33.574999999999989</v>
      </c>
    </row>
    <row r="81" spans="3:6" ht="15" x14ac:dyDescent="0.25">
      <c r="C81" s="16"/>
      <c r="D81" s="53" t="s">
        <v>7</v>
      </c>
      <c r="E81" s="11">
        <v>175.4876166666667</v>
      </c>
      <c r="F81" s="43">
        <v>22.514999999999986</v>
      </c>
    </row>
    <row r="82" spans="3:6" ht="15" x14ac:dyDescent="0.25">
      <c r="C82" s="16"/>
      <c r="D82" s="53" t="s">
        <v>8</v>
      </c>
      <c r="E82" s="11">
        <v>148.47059999999999</v>
      </c>
      <c r="F82" s="43">
        <v>19.964999999999989</v>
      </c>
    </row>
    <row r="83" spans="3:6" ht="15" x14ac:dyDescent="0.25">
      <c r="C83" s="16"/>
      <c r="D83" s="53" t="s">
        <v>9</v>
      </c>
      <c r="E83" s="11">
        <v>160.43376666666666</v>
      </c>
      <c r="F83" s="43">
        <v>18.287999999999997</v>
      </c>
    </row>
    <row r="84" spans="3:6" ht="15" x14ac:dyDescent="0.25">
      <c r="C84" s="16"/>
      <c r="D84" s="53" t="s">
        <v>10</v>
      </c>
      <c r="E84" s="11">
        <v>42.396566666666665</v>
      </c>
      <c r="F84" s="43">
        <v>14.058999999999996</v>
      </c>
    </row>
    <row r="85" spans="3:6" ht="15" x14ac:dyDescent="0.25">
      <c r="C85" s="16"/>
      <c r="D85" s="53" t="s">
        <v>11</v>
      </c>
      <c r="E85" s="11">
        <v>248.10716666666656</v>
      </c>
      <c r="F85" s="43">
        <v>15.870999999999995</v>
      </c>
    </row>
    <row r="86" spans="3:6" ht="15" x14ac:dyDescent="0.25">
      <c r="C86" s="16"/>
      <c r="D86" s="53" t="s">
        <v>12</v>
      </c>
      <c r="E86" s="11">
        <v>201.62140000000002</v>
      </c>
      <c r="F86" s="43">
        <v>11.560999999999993</v>
      </c>
    </row>
    <row r="87" spans="3:6" ht="15" x14ac:dyDescent="0.25">
      <c r="C87" s="16"/>
      <c r="D87" s="53" t="s">
        <v>13</v>
      </c>
      <c r="E87" s="11">
        <v>196.40476666666672</v>
      </c>
      <c r="F87" s="43">
        <v>10.530999999999999</v>
      </c>
    </row>
    <row r="88" spans="3:6" ht="15" x14ac:dyDescent="0.25">
      <c r="C88" s="16"/>
      <c r="D88" s="53" t="s">
        <v>14</v>
      </c>
      <c r="E88" s="11">
        <v>29.025616666666675</v>
      </c>
      <c r="F88" s="43">
        <v>8.4969999999999963</v>
      </c>
    </row>
    <row r="89" spans="3:6" ht="15" x14ac:dyDescent="0.25">
      <c r="C89" s="16"/>
      <c r="D89" s="53" t="s">
        <v>15</v>
      </c>
      <c r="E89" s="11">
        <v>29.919083333333333</v>
      </c>
      <c r="F89" s="43">
        <v>7.8709999999999987</v>
      </c>
    </row>
    <row r="90" spans="3:6" ht="15" x14ac:dyDescent="0.25">
      <c r="C90" s="16"/>
      <c r="D90" s="53" t="s">
        <v>16</v>
      </c>
      <c r="E90" s="11">
        <v>31.491599999999991</v>
      </c>
      <c r="F90" s="43">
        <v>6.9829999999999934</v>
      </c>
    </row>
    <row r="91" spans="3:6" ht="15.75" thickBot="1" x14ac:dyDescent="0.3">
      <c r="C91" s="13" t="s">
        <v>29</v>
      </c>
      <c r="D91" s="14"/>
      <c r="E91" s="104">
        <f>SUM(E79:E90)</f>
        <v>1693.4510166666666</v>
      </c>
      <c r="F91" s="105">
        <f>SUM(F79:F90)</f>
        <v>207.47699999999992</v>
      </c>
    </row>
    <row r="92" spans="3:6" ht="15" x14ac:dyDescent="0.25">
      <c r="C92" s="17">
        <v>2015</v>
      </c>
      <c r="D92" s="52" t="s">
        <v>6</v>
      </c>
      <c r="E92" s="8">
        <v>735.10097533333339</v>
      </c>
      <c r="F92" s="42">
        <v>225.77870000000001</v>
      </c>
    </row>
    <row r="93" spans="3:6" ht="15" x14ac:dyDescent="0.25">
      <c r="C93" s="16"/>
      <c r="D93" s="53" t="s">
        <v>17</v>
      </c>
      <c r="E93" s="11">
        <v>25.370549999999998</v>
      </c>
      <c r="F93" s="43">
        <v>4.4430000000000005</v>
      </c>
    </row>
    <row r="94" spans="3:6" ht="15" x14ac:dyDescent="0.25">
      <c r="C94" s="16"/>
      <c r="D94" s="53" t="s">
        <v>7</v>
      </c>
      <c r="E94" s="11">
        <v>22.226583333333334</v>
      </c>
      <c r="F94" s="43">
        <v>5.1189999999999998</v>
      </c>
    </row>
    <row r="95" spans="3:6" ht="15" x14ac:dyDescent="0.25">
      <c r="C95" s="16"/>
      <c r="D95" s="53" t="s">
        <v>8</v>
      </c>
      <c r="E95" s="11">
        <v>29.04111666666666</v>
      </c>
      <c r="F95" s="43">
        <v>5.1439999999999948</v>
      </c>
    </row>
    <row r="96" spans="3:6" ht="15" x14ac:dyDescent="0.25">
      <c r="C96" s="16"/>
      <c r="D96" s="53" t="s">
        <v>9</v>
      </c>
      <c r="E96" s="11">
        <v>22.394616666666671</v>
      </c>
      <c r="F96" s="43">
        <v>4.7260000000000035</v>
      </c>
    </row>
    <row r="97" spans="3:6" ht="15" x14ac:dyDescent="0.25">
      <c r="C97" s="16"/>
      <c r="D97" s="53" t="s">
        <v>10</v>
      </c>
      <c r="E97" s="11">
        <v>22.194133333333344</v>
      </c>
      <c r="F97" s="43">
        <v>4.7199999999999962</v>
      </c>
    </row>
    <row r="98" spans="3:6" ht="15" x14ac:dyDescent="0.25">
      <c r="C98" s="16"/>
      <c r="D98" s="53" t="s">
        <v>11</v>
      </c>
      <c r="E98" s="11">
        <v>22.535383333333332</v>
      </c>
      <c r="F98" s="43">
        <v>5.0009999999999994</v>
      </c>
    </row>
    <row r="99" spans="3:6" ht="15" x14ac:dyDescent="0.25">
      <c r="C99" s="16"/>
      <c r="D99" s="53" t="s">
        <v>12</v>
      </c>
      <c r="E99" s="11">
        <v>19.409199999999991</v>
      </c>
      <c r="F99" s="43">
        <v>4.1189999999999989</v>
      </c>
    </row>
    <row r="100" spans="3:6" ht="15" x14ac:dyDescent="0.25">
      <c r="C100" s="16"/>
      <c r="D100" s="53" t="s">
        <v>13</v>
      </c>
      <c r="E100" s="11">
        <v>22.94133333333334</v>
      </c>
      <c r="F100" s="43">
        <v>4.0869999999999962</v>
      </c>
    </row>
    <row r="101" spans="3:6" ht="15" x14ac:dyDescent="0.25">
      <c r="C101" s="16"/>
      <c r="D101" s="53" t="s">
        <v>14</v>
      </c>
      <c r="E101" s="11">
        <v>23.932433333333343</v>
      </c>
      <c r="F101" s="43">
        <v>4.2899999999999965</v>
      </c>
    </row>
    <row r="102" spans="3:6" ht="15" x14ac:dyDescent="0.25">
      <c r="C102" s="16"/>
      <c r="D102" s="53" t="s">
        <v>15</v>
      </c>
      <c r="E102" s="11">
        <v>24.866950000000006</v>
      </c>
      <c r="F102" s="43">
        <v>4.0069999999999952</v>
      </c>
    </row>
    <row r="103" spans="3:6" ht="15" x14ac:dyDescent="0.25">
      <c r="C103" s="16"/>
      <c r="D103" s="53" t="s">
        <v>16</v>
      </c>
      <c r="E103" s="11">
        <v>26.190283333333344</v>
      </c>
      <c r="F103" s="43">
        <v>4.4309999999999974</v>
      </c>
    </row>
    <row r="104" spans="3:6" ht="15.75" thickBot="1" x14ac:dyDescent="0.3">
      <c r="C104" s="13" t="s">
        <v>62</v>
      </c>
      <c r="D104" s="14"/>
      <c r="E104" s="104">
        <f>SUM(E92:E103)</f>
        <v>996.20355866666671</v>
      </c>
      <c r="F104" s="105">
        <f>SUM(F92:F103)</f>
        <v>275.8657</v>
      </c>
    </row>
    <row r="105" spans="3:6" ht="15" x14ac:dyDescent="0.25">
      <c r="C105" s="17">
        <v>2016</v>
      </c>
      <c r="D105" s="52" t="s">
        <v>6</v>
      </c>
      <c r="E105" s="8">
        <v>19.190816666666667</v>
      </c>
      <c r="F105" s="42">
        <v>4.163999999999997</v>
      </c>
    </row>
    <row r="106" spans="3:6" ht="15" x14ac:dyDescent="0.25">
      <c r="C106" s="16"/>
      <c r="D106" s="53" t="s">
        <v>17</v>
      </c>
      <c r="E106" s="11">
        <v>15.395416666666666</v>
      </c>
      <c r="F106" s="43">
        <v>4.7099999999999982</v>
      </c>
    </row>
    <row r="107" spans="3:6" ht="15" x14ac:dyDescent="0.25">
      <c r="C107" s="16"/>
      <c r="D107" s="53" t="s">
        <v>7</v>
      </c>
      <c r="E107" s="11">
        <v>17.387200000000007</v>
      </c>
      <c r="F107" s="43">
        <v>4.1249999999999947</v>
      </c>
    </row>
    <row r="108" spans="3:6" ht="15" x14ac:dyDescent="0.25">
      <c r="C108" s="16"/>
      <c r="D108" s="53" t="s">
        <v>8</v>
      </c>
      <c r="E108" s="11">
        <v>11.324450000000002</v>
      </c>
      <c r="F108" s="43">
        <v>3.4809999999999963</v>
      </c>
    </row>
    <row r="109" spans="3:6" ht="15" x14ac:dyDescent="0.25">
      <c r="C109" s="16"/>
      <c r="D109" s="53" t="s">
        <v>9</v>
      </c>
      <c r="E109" s="11">
        <v>10.484366666666668</v>
      </c>
      <c r="F109" s="43">
        <v>3.1049999999999969</v>
      </c>
    </row>
    <row r="110" spans="3:6" ht="15" x14ac:dyDescent="0.25">
      <c r="C110" s="16"/>
      <c r="D110" s="53" t="s">
        <v>10</v>
      </c>
      <c r="E110" s="11">
        <v>10.096449999999997</v>
      </c>
      <c r="F110" s="43">
        <v>2.8479999999999972</v>
      </c>
    </row>
    <row r="111" spans="3:6" ht="15" x14ac:dyDescent="0.25">
      <c r="C111" s="16"/>
      <c r="D111" s="53" t="s">
        <v>11</v>
      </c>
      <c r="E111" s="11">
        <v>10.103150000000001</v>
      </c>
      <c r="F111" s="43">
        <v>3.2839999999999985</v>
      </c>
    </row>
    <row r="112" spans="3:6" ht="15" x14ac:dyDescent="0.25">
      <c r="C112" s="16"/>
      <c r="D112" s="53" t="s">
        <v>12</v>
      </c>
      <c r="E112" s="11">
        <v>10.420050000000002</v>
      </c>
      <c r="F112" s="43">
        <v>3.6619999999999964</v>
      </c>
    </row>
    <row r="113" spans="3:6" ht="15" x14ac:dyDescent="0.25">
      <c r="C113" s="16"/>
      <c r="D113" s="53" t="s">
        <v>13</v>
      </c>
      <c r="E113" s="11">
        <v>9.856466666666666</v>
      </c>
      <c r="F113" s="43">
        <v>3.5139999999999967</v>
      </c>
    </row>
    <row r="114" spans="3:6" ht="15" x14ac:dyDescent="0.25">
      <c r="C114" s="16"/>
      <c r="D114" s="53" t="s">
        <v>14</v>
      </c>
      <c r="E114" s="11">
        <v>9.4956833333333375</v>
      </c>
      <c r="F114" s="43">
        <v>3.2399999999999975</v>
      </c>
    </row>
    <row r="115" spans="3:6" ht="15" x14ac:dyDescent="0.25">
      <c r="C115" s="16"/>
      <c r="D115" s="53" t="s">
        <v>15</v>
      </c>
      <c r="E115" s="11">
        <v>10.753516666666666</v>
      </c>
      <c r="F115" s="43">
        <v>3.6639999999999966</v>
      </c>
    </row>
    <row r="116" spans="3:6" ht="15" x14ac:dyDescent="0.25">
      <c r="C116" s="16"/>
      <c r="D116" s="53" t="s">
        <v>16</v>
      </c>
      <c r="E116" s="11">
        <v>10.259916666666667</v>
      </c>
      <c r="F116" s="43">
        <v>5.0099999999999962</v>
      </c>
    </row>
    <row r="117" spans="3:6" ht="15.75" thickBot="1" x14ac:dyDescent="0.3">
      <c r="C117" s="78" t="s">
        <v>63</v>
      </c>
      <c r="D117" s="84"/>
      <c r="E117" s="97">
        <f>SUM(E105:E116)</f>
        <v>144.76748333333333</v>
      </c>
      <c r="F117" s="98">
        <f>SUM(F105:F116)</f>
        <v>44.80699999999996</v>
      </c>
    </row>
    <row r="118" spans="3:6" ht="15" x14ac:dyDescent="0.25">
      <c r="C118" s="17">
        <v>2017</v>
      </c>
      <c r="D118" s="52" t="s">
        <v>6</v>
      </c>
      <c r="E118" s="8">
        <v>13.059183333333335</v>
      </c>
      <c r="F118" s="42">
        <v>4.6079999999999988</v>
      </c>
    </row>
    <row r="119" spans="3:6" ht="15" x14ac:dyDescent="0.25">
      <c r="C119" s="16"/>
      <c r="D119" s="53" t="s">
        <v>17</v>
      </c>
      <c r="E119" s="11">
        <v>8.3381333333333298</v>
      </c>
      <c r="F119" s="43">
        <v>3.6859999999999977</v>
      </c>
    </row>
    <row r="120" spans="3:6" ht="15" x14ac:dyDescent="0.25">
      <c r="C120" s="16"/>
      <c r="D120" s="53" t="s">
        <v>7</v>
      </c>
      <c r="E120" s="11">
        <v>9.559549999999998</v>
      </c>
      <c r="F120" s="43">
        <v>3.7069999999999976</v>
      </c>
    </row>
    <row r="121" spans="3:6" ht="15" x14ac:dyDescent="0.25">
      <c r="C121" s="16"/>
      <c r="D121" s="53" t="s">
        <v>8</v>
      </c>
      <c r="E121" s="11">
        <v>9.654516666666666</v>
      </c>
      <c r="F121" s="43">
        <v>3.6409999999999987</v>
      </c>
    </row>
    <row r="122" spans="3:6" ht="15" x14ac:dyDescent="0.25">
      <c r="C122" s="16"/>
      <c r="D122" s="53" t="s">
        <v>9</v>
      </c>
      <c r="E122" s="11">
        <v>8.3370666666666686</v>
      </c>
      <c r="F122" s="43">
        <v>4.7949999999999964</v>
      </c>
    </row>
    <row r="123" spans="3:6" ht="15" x14ac:dyDescent="0.25">
      <c r="C123" s="16"/>
      <c r="D123" s="53" t="s">
        <v>10</v>
      </c>
      <c r="E123" s="11">
        <v>14.068000000000003</v>
      </c>
      <c r="F123" s="43">
        <v>5.3890000000000011</v>
      </c>
    </row>
    <row r="124" spans="3:6" ht="15" x14ac:dyDescent="0.25">
      <c r="C124" s="16"/>
      <c r="D124" s="53" t="s">
        <v>11</v>
      </c>
      <c r="E124" s="11">
        <v>8.9280666666666626</v>
      </c>
      <c r="F124" s="43">
        <v>4.2259999999999991</v>
      </c>
    </row>
    <row r="125" spans="3:6" ht="15" x14ac:dyDescent="0.25">
      <c r="C125" s="16"/>
      <c r="D125" s="53" t="s">
        <v>12</v>
      </c>
      <c r="E125" s="11">
        <v>9.1441666666666706</v>
      </c>
      <c r="F125" s="43">
        <v>7.6959999999999988</v>
      </c>
    </row>
    <row r="126" spans="3:6" ht="15" x14ac:dyDescent="0.25">
      <c r="C126" s="16"/>
      <c r="D126" s="53" t="s">
        <v>13</v>
      </c>
      <c r="E126" s="11">
        <v>7.3395166666666674</v>
      </c>
      <c r="F126" s="43">
        <v>6.1649999999999983</v>
      </c>
    </row>
    <row r="127" spans="3:6" ht="15" x14ac:dyDescent="0.25">
      <c r="C127" s="16"/>
      <c r="D127" s="53" t="s">
        <v>14</v>
      </c>
      <c r="E127" s="11">
        <v>9.6748833333333319</v>
      </c>
      <c r="F127" s="43">
        <v>5.0250000000000021</v>
      </c>
    </row>
    <row r="128" spans="3:6" ht="15" x14ac:dyDescent="0.25">
      <c r="C128" s="16"/>
      <c r="D128" s="53" t="s">
        <v>15</v>
      </c>
      <c r="E128" s="11">
        <v>10.883466666666665</v>
      </c>
      <c r="F128" s="43">
        <v>3.5949999999999971</v>
      </c>
    </row>
    <row r="129" spans="3:6" ht="15" x14ac:dyDescent="0.25">
      <c r="C129" s="16"/>
      <c r="D129" s="53" t="s">
        <v>16</v>
      </c>
      <c r="E129" s="11">
        <v>8.4339333333333304</v>
      </c>
      <c r="F129" s="43">
        <v>2.7649999999999966</v>
      </c>
    </row>
    <row r="130" spans="3:6" ht="15.75" thickBot="1" x14ac:dyDescent="0.3">
      <c r="C130" s="78" t="s">
        <v>64</v>
      </c>
      <c r="D130" s="84"/>
      <c r="E130" s="97">
        <f>SUM(E118:E129)</f>
        <v>117.42048333333332</v>
      </c>
      <c r="F130" s="98">
        <f>SUM(F118:F129)</f>
        <v>55.297999999999981</v>
      </c>
    </row>
    <row r="131" spans="3:6" ht="15" x14ac:dyDescent="0.25">
      <c r="C131" s="17">
        <v>2018</v>
      </c>
      <c r="D131" s="52" t="s">
        <v>6</v>
      </c>
      <c r="E131" s="8">
        <v>7.5368166666666676</v>
      </c>
      <c r="F131" s="42">
        <v>2.3779999999999974</v>
      </c>
    </row>
    <row r="132" spans="3:6" ht="15" x14ac:dyDescent="0.25">
      <c r="C132" s="16"/>
      <c r="D132" s="53" t="s">
        <v>17</v>
      </c>
      <c r="E132" s="11">
        <v>7.5049666666666699</v>
      </c>
      <c r="F132" s="43">
        <v>2.3709999999999973</v>
      </c>
    </row>
    <row r="133" spans="3:6" ht="15" x14ac:dyDescent="0.25">
      <c r="C133" s="16"/>
      <c r="D133" s="53" t="s">
        <v>7</v>
      </c>
      <c r="E133" s="11">
        <v>6.5337833333333313</v>
      </c>
      <c r="F133" s="43">
        <v>2.5949999999999975</v>
      </c>
    </row>
    <row r="134" spans="3:6" ht="15" x14ac:dyDescent="0.25">
      <c r="C134" s="16"/>
      <c r="D134" s="53" t="s">
        <v>8</v>
      </c>
      <c r="E134" s="11">
        <v>3.9036000000000004</v>
      </c>
      <c r="F134" s="43">
        <v>2.2919999999999989</v>
      </c>
    </row>
    <row r="135" spans="3:6" ht="15" x14ac:dyDescent="0.25">
      <c r="C135" s="16"/>
      <c r="D135" s="53" t="s">
        <v>9</v>
      </c>
      <c r="E135" s="11">
        <v>3.9385833333333342</v>
      </c>
      <c r="F135" s="43">
        <v>1.9499999999999991</v>
      </c>
    </row>
    <row r="136" spans="3:6" ht="15" x14ac:dyDescent="0.25">
      <c r="C136" s="16"/>
      <c r="D136" s="53" t="s">
        <v>10</v>
      </c>
      <c r="E136" s="11">
        <v>4.0677500000000002</v>
      </c>
      <c r="F136" s="43">
        <v>1.4849999999999985</v>
      </c>
    </row>
    <row r="137" spans="3:6" ht="15" x14ac:dyDescent="0.25">
      <c r="C137" s="16"/>
      <c r="D137" s="53" t="s">
        <v>11</v>
      </c>
      <c r="E137" s="11">
        <v>4.0185333333333331</v>
      </c>
      <c r="F137" s="43">
        <v>1.4479999999999991</v>
      </c>
    </row>
    <row r="138" spans="3:6" ht="15" x14ac:dyDescent="0.25">
      <c r="C138" s="16"/>
      <c r="D138" s="53" t="s">
        <v>12</v>
      </c>
      <c r="E138" s="11">
        <v>4.9196999999999989</v>
      </c>
      <c r="F138" s="43">
        <v>1.7009999999999983</v>
      </c>
    </row>
    <row r="139" spans="3:6" ht="15" x14ac:dyDescent="0.25">
      <c r="C139" s="16"/>
      <c r="D139" s="53" t="s">
        <v>13</v>
      </c>
      <c r="E139" s="11">
        <v>3.7471666666666663</v>
      </c>
      <c r="F139" s="43">
        <v>1.3779999999999997</v>
      </c>
    </row>
    <row r="140" spans="3:6" ht="15" x14ac:dyDescent="0.25">
      <c r="C140" s="16"/>
      <c r="D140" s="53" t="s">
        <v>14</v>
      </c>
      <c r="E140" s="11">
        <v>3.9454000000000002</v>
      </c>
      <c r="F140" s="43">
        <v>1.3279999999999996</v>
      </c>
    </row>
    <row r="141" spans="3:6" ht="15" x14ac:dyDescent="0.25">
      <c r="C141" s="16"/>
      <c r="D141" s="53" t="s">
        <v>15</v>
      </c>
      <c r="E141" s="11">
        <v>3.5311500000000002</v>
      </c>
      <c r="F141" s="43">
        <v>1.1629999999999991</v>
      </c>
    </row>
    <row r="142" spans="3:6" ht="15" x14ac:dyDescent="0.25">
      <c r="C142" s="16"/>
      <c r="D142" s="53" t="s">
        <v>16</v>
      </c>
      <c r="E142" s="11">
        <v>3.9722499999999998</v>
      </c>
      <c r="F142" s="43">
        <v>1.2909999999999988</v>
      </c>
    </row>
    <row r="143" spans="3:6" ht="15.75" thickBot="1" x14ac:dyDescent="0.3">
      <c r="C143" s="78" t="s">
        <v>65</v>
      </c>
      <c r="D143" s="84"/>
      <c r="E143" s="97">
        <f>SUM(E131:E142)</f>
        <v>57.619699999999995</v>
      </c>
      <c r="F143" s="98">
        <f>SUM(F131:F142)</f>
        <v>21.379999999999988</v>
      </c>
    </row>
    <row r="144" spans="3:6" ht="15" x14ac:dyDescent="0.25">
      <c r="C144" s="17">
        <v>2019</v>
      </c>
      <c r="D144" s="52" t="s">
        <v>6</v>
      </c>
      <c r="E144" s="8">
        <v>4.7878666666666696</v>
      </c>
      <c r="F144" s="42">
        <v>1.4459999999999991</v>
      </c>
    </row>
    <row r="145" spans="3:6" ht="15" x14ac:dyDescent="0.25">
      <c r="C145" s="16"/>
      <c r="D145" s="53" t="s">
        <v>17</v>
      </c>
      <c r="E145" s="11">
        <v>3.1679500000000003</v>
      </c>
      <c r="F145" s="43">
        <v>0.9790000000000002</v>
      </c>
    </row>
    <row r="146" spans="3:6" ht="15" x14ac:dyDescent="0.25">
      <c r="C146" s="16"/>
      <c r="D146" s="53" t="s">
        <v>7</v>
      </c>
      <c r="E146" s="11">
        <v>3.5602000000000005</v>
      </c>
      <c r="F146" s="43">
        <v>1.089</v>
      </c>
    </row>
    <row r="147" spans="3:6" ht="15" x14ac:dyDescent="0.25">
      <c r="C147" s="16"/>
      <c r="D147" s="53" t="s">
        <v>8</v>
      </c>
      <c r="E147" s="11">
        <v>3.3059833333333328</v>
      </c>
      <c r="F147" s="43">
        <v>1.0909999999999993</v>
      </c>
    </row>
    <row r="148" spans="3:6" ht="15" x14ac:dyDescent="0.25">
      <c r="C148" s="16"/>
      <c r="D148" s="53" t="s">
        <v>9</v>
      </c>
      <c r="E148" s="11">
        <v>3.7300166666666672</v>
      </c>
      <c r="F148" s="43">
        <v>1.1109999999999995</v>
      </c>
    </row>
    <row r="149" spans="3:6" ht="15" x14ac:dyDescent="0.25">
      <c r="C149" s="16"/>
      <c r="D149" s="53" t="s">
        <v>10</v>
      </c>
      <c r="E149" s="11">
        <v>2.5894333333333335</v>
      </c>
      <c r="F149" s="43">
        <v>1.034</v>
      </c>
    </row>
    <row r="150" spans="3:6" ht="15" x14ac:dyDescent="0.25">
      <c r="C150" s="16"/>
      <c r="D150" s="53" t="s">
        <v>11</v>
      </c>
      <c r="E150" s="11">
        <v>0.29135</v>
      </c>
      <c r="F150" s="43">
        <v>0.44400000000000017</v>
      </c>
    </row>
    <row r="151" spans="3:6" ht="15" x14ac:dyDescent="0.25">
      <c r="C151" s="16"/>
      <c r="D151" s="53" t="s">
        <v>12</v>
      </c>
      <c r="E151" s="11">
        <v>0.1418166666666667</v>
      </c>
      <c r="F151" s="43">
        <v>0.26800000000000007</v>
      </c>
    </row>
    <row r="152" spans="3:6" ht="15" x14ac:dyDescent="0.25">
      <c r="C152" s="16"/>
      <c r="D152" s="53" t="s">
        <v>13</v>
      </c>
      <c r="E152" s="11">
        <v>0.18346666666666667</v>
      </c>
      <c r="F152" s="43">
        <v>0.20600000000000007</v>
      </c>
    </row>
    <row r="153" spans="3:6" ht="15" x14ac:dyDescent="0.25">
      <c r="C153" s="16"/>
      <c r="D153" s="53" t="s">
        <v>14</v>
      </c>
      <c r="E153" s="11">
        <v>0.14138333333333333</v>
      </c>
      <c r="F153" s="43">
        <v>0.21200000000000008</v>
      </c>
    </row>
    <row r="154" spans="3:6" ht="15" x14ac:dyDescent="0.25">
      <c r="C154" s="16"/>
      <c r="D154" s="53" t="s">
        <v>15</v>
      </c>
      <c r="E154" s="11">
        <v>0.16024999999999998</v>
      </c>
      <c r="F154" s="43">
        <v>0.21800000000000003</v>
      </c>
    </row>
    <row r="155" spans="3:6" ht="15" x14ac:dyDescent="0.25">
      <c r="C155" s="16"/>
      <c r="D155" s="53" t="s">
        <v>16</v>
      </c>
      <c r="E155" s="11">
        <v>0.25913333333333327</v>
      </c>
      <c r="F155" s="43">
        <v>0.34900000000000009</v>
      </c>
    </row>
    <row r="156" spans="3:6" ht="15.75" thickBot="1" x14ac:dyDescent="0.3">
      <c r="C156" s="78" t="s">
        <v>66</v>
      </c>
      <c r="D156" s="79"/>
      <c r="E156" s="97">
        <f>SUM(E144:E155)</f>
        <v>22.318850000000008</v>
      </c>
      <c r="F156" s="98">
        <f>SUM(F144:F155)</f>
        <v>8.4469999999999992</v>
      </c>
    </row>
    <row r="157" spans="3:6" ht="15" x14ac:dyDescent="0.25">
      <c r="C157" s="17">
        <v>2020</v>
      </c>
      <c r="D157" s="52" t="s">
        <v>6</v>
      </c>
      <c r="E157" s="8">
        <v>0.2074333333333333</v>
      </c>
      <c r="F157" s="42">
        <v>0.13700000000000004</v>
      </c>
    </row>
    <row r="158" spans="3:6" ht="15" x14ac:dyDescent="0.25">
      <c r="C158" s="16"/>
      <c r="D158" s="53" t="s">
        <v>17</v>
      </c>
      <c r="E158" s="11">
        <v>7.4683333333333338E-2</v>
      </c>
      <c r="F158" s="43">
        <v>0.12000000000000002</v>
      </c>
    </row>
    <row r="159" spans="3:6" ht="15" x14ac:dyDescent="0.25">
      <c r="C159" s="16"/>
      <c r="D159" s="53" t="s">
        <v>7</v>
      </c>
      <c r="E159" s="11">
        <v>0.17173333333333327</v>
      </c>
      <c r="F159" s="43">
        <v>0.20000000000000004</v>
      </c>
    </row>
    <row r="160" spans="3:6" ht="15" x14ac:dyDescent="0.25">
      <c r="C160" s="16"/>
      <c r="D160" s="53" t="s">
        <v>8</v>
      </c>
      <c r="E160" s="11">
        <v>0.52081666666666671</v>
      </c>
      <c r="F160" s="43">
        <v>0.25600000000000006</v>
      </c>
    </row>
    <row r="161" spans="3:6" ht="15" x14ac:dyDescent="0.25">
      <c r="C161" s="16"/>
      <c r="D161" s="53" t="s">
        <v>9</v>
      </c>
      <c r="E161" s="11">
        <v>0.34249999999999997</v>
      </c>
      <c r="F161" s="43">
        <v>0.19000000000000003</v>
      </c>
    </row>
    <row r="162" spans="3:6" ht="15" x14ac:dyDescent="0.25">
      <c r="C162" s="16"/>
      <c r="D162" s="53" t="s">
        <v>10</v>
      </c>
      <c r="E162" s="11">
        <v>0.26798333333333335</v>
      </c>
      <c r="F162" s="43">
        <v>0.13500000000000004</v>
      </c>
    </row>
    <row r="163" spans="3:6" ht="15" x14ac:dyDescent="0.25">
      <c r="C163" s="16"/>
      <c r="D163" s="53" t="s">
        <v>11</v>
      </c>
      <c r="E163" s="11">
        <v>0.27144999999999997</v>
      </c>
      <c r="F163" s="43">
        <v>0.14800000000000005</v>
      </c>
    </row>
    <row r="164" spans="3:6" ht="15" x14ac:dyDescent="0.25">
      <c r="C164" s="16"/>
      <c r="D164" s="53" t="s">
        <v>12</v>
      </c>
      <c r="E164" s="11">
        <v>0.34910000000000002</v>
      </c>
      <c r="F164" s="43">
        <v>0.16500000000000001</v>
      </c>
    </row>
    <row r="165" spans="3:6" ht="15" x14ac:dyDescent="0.25">
      <c r="C165" s="16"/>
      <c r="D165" s="53" t="s">
        <v>13</v>
      </c>
      <c r="E165" s="11">
        <v>0.2251166666666666</v>
      </c>
      <c r="F165" s="43">
        <v>0.14200000000000002</v>
      </c>
    </row>
    <row r="166" spans="3:6" ht="15" x14ac:dyDescent="0.25">
      <c r="C166" s="16"/>
      <c r="D166" s="53" t="s">
        <v>14</v>
      </c>
      <c r="E166" s="11">
        <v>0.22114999999999993</v>
      </c>
      <c r="F166" s="43">
        <v>0.14100000000000004</v>
      </c>
    </row>
    <row r="167" spans="3:6" ht="15" x14ac:dyDescent="0.25">
      <c r="C167" s="16"/>
      <c r="D167" s="53" t="s">
        <v>15</v>
      </c>
      <c r="E167" s="11">
        <v>0.19048333333333337</v>
      </c>
      <c r="F167" s="43">
        <v>7.2000000000000022E-2</v>
      </c>
    </row>
    <row r="168" spans="3:6" ht="15" x14ac:dyDescent="0.25">
      <c r="C168" s="16"/>
      <c r="D168" s="53" t="s">
        <v>16</v>
      </c>
      <c r="E168" s="11">
        <v>0.14151666666666668</v>
      </c>
      <c r="F168" s="43">
        <v>6.8000000000000005E-2</v>
      </c>
    </row>
    <row r="169" spans="3:6" ht="15.75" thickBot="1" x14ac:dyDescent="0.3">
      <c r="C169" s="78" t="s">
        <v>67</v>
      </c>
      <c r="D169" s="79"/>
      <c r="E169" s="97">
        <f>SUM(E157:E168)</f>
        <v>2.9839666666666664</v>
      </c>
      <c r="F169" s="98">
        <f>SUM(F157:F168)</f>
        <v>1.7740000000000005</v>
      </c>
    </row>
    <row r="170" spans="3:6" ht="15" x14ac:dyDescent="0.25">
      <c r="C170" s="17">
        <v>2021</v>
      </c>
      <c r="D170" s="54" t="s">
        <v>6</v>
      </c>
      <c r="E170" s="11">
        <v>0.17595</v>
      </c>
      <c r="F170" s="43">
        <v>7.1000000000000021E-2</v>
      </c>
    </row>
    <row r="171" spans="3:6" ht="15" x14ac:dyDescent="0.25">
      <c r="C171" s="21"/>
      <c r="D171" s="55" t="s">
        <v>17</v>
      </c>
      <c r="E171" s="11">
        <v>0.16158333333333327</v>
      </c>
      <c r="F171" s="43">
        <v>4.9000000000000009E-2</v>
      </c>
    </row>
    <row r="172" spans="3:6" ht="15" x14ac:dyDescent="0.25">
      <c r="C172" s="21"/>
      <c r="D172" s="55" t="s">
        <v>7</v>
      </c>
      <c r="E172" s="11">
        <v>0.22443333333333335</v>
      </c>
      <c r="F172" s="43">
        <v>8.2000000000000017E-2</v>
      </c>
    </row>
    <row r="173" spans="3:6" ht="15" x14ac:dyDescent="0.25">
      <c r="C173" s="21"/>
      <c r="D173" s="53" t="s">
        <v>8</v>
      </c>
      <c r="E173" s="11">
        <v>0.18561666666666665</v>
      </c>
      <c r="F173" s="43">
        <v>0.32700000000000007</v>
      </c>
    </row>
    <row r="174" spans="3:6" ht="15" x14ac:dyDescent="0.25">
      <c r="C174" s="21"/>
      <c r="D174" s="53" t="s">
        <v>9</v>
      </c>
      <c r="E174" s="11">
        <v>3.6483333333333333E-2</v>
      </c>
      <c r="F174" s="43">
        <v>2.1999999999999999E-2</v>
      </c>
    </row>
    <row r="175" spans="3:6" ht="15" x14ac:dyDescent="0.25">
      <c r="C175" s="21"/>
      <c r="D175" s="53" t="s">
        <v>10</v>
      </c>
      <c r="E175" s="11">
        <v>7.6833333333333345E-3</v>
      </c>
      <c r="F175" s="43">
        <v>1.3000000000000001E-2</v>
      </c>
    </row>
    <row r="176" spans="3:6" ht="15" x14ac:dyDescent="0.25">
      <c r="C176" s="21"/>
      <c r="D176" s="53" t="s">
        <v>11</v>
      </c>
      <c r="E176" s="11">
        <v>6.9650000000000004E-2</v>
      </c>
      <c r="F176" s="43">
        <v>3.7000000000000012E-2</v>
      </c>
    </row>
    <row r="177" spans="3:6" ht="15" x14ac:dyDescent="0.25">
      <c r="C177" s="21"/>
      <c r="D177" s="53" t="s">
        <v>12</v>
      </c>
      <c r="E177" s="11">
        <v>3.9583333333333338E-2</v>
      </c>
      <c r="F177" s="43">
        <v>1.8000000000000002E-2</v>
      </c>
    </row>
    <row r="178" spans="3:6" ht="15" x14ac:dyDescent="0.25">
      <c r="C178" s="21"/>
      <c r="D178" s="53" t="s">
        <v>13</v>
      </c>
      <c r="E178" s="11">
        <v>0.35449999999999998</v>
      </c>
      <c r="F178" s="43">
        <v>0.17299999999999999</v>
      </c>
    </row>
    <row r="179" spans="3:6" ht="15.75" thickBot="1" x14ac:dyDescent="0.3">
      <c r="C179" s="78" t="s">
        <v>68</v>
      </c>
      <c r="D179" s="79"/>
      <c r="E179" s="141">
        <f>SUM(E170:E178)</f>
        <v>1.2554833333333333</v>
      </c>
      <c r="F179" s="127">
        <f>SUM(F170:F178)</f>
        <v>0.79200000000000026</v>
      </c>
    </row>
    <row r="180" spans="3:6" ht="15" x14ac:dyDescent="0.25">
      <c r="E180" s="4"/>
    </row>
    <row r="181" spans="3:6" ht="15" x14ac:dyDescent="0.25"/>
    <row r="182" spans="3:6" ht="15" x14ac:dyDescent="0.25"/>
    <row r="183" spans="3:6" ht="15" x14ac:dyDescent="0.25"/>
    <row r="184" spans="3:6" ht="15" x14ac:dyDescent="0.25"/>
    <row r="185" spans="3:6" ht="15" x14ac:dyDescent="0.25"/>
    <row r="186" spans="3:6" ht="15" x14ac:dyDescent="0.25"/>
    <row r="187" spans="3:6" ht="15" x14ac:dyDescent="0.25"/>
    <row r="188" spans="3:6" ht="15" x14ac:dyDescent="0.25"/>
    <row r="189" spans="3:6" ht="15" x14ac:dyDescent="0.25"/>
    <row r="190" spans="3:6" ht="15" x14ac:dyDescent="0.25"/>
    <row r="191" spans="3:6" ht="15" x14ac:dyDescent="0.25"/>
    <row r="192" spans="3:6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</sheetData>
  <mergeCells count="21">
    <mergeCell ref="C25:D25"/>
    <mergeCell ref="C24:D24"/>
    <mergeCell ref="C10:D10"/>
    <mergeCell ref="C11:D11"/>
    <mergeCell ref="C12:D12"/>
    <mergeCell ref="C13:D13"/>
    <mergeCell ref="C14:D14"/>
    <mergeCell ref="C18:D18"/>
    <mergeCell ref="C19:D19"/>
    <mergeCell ref="C21:D21"/>
    <mergeCell ref="C23:D23"/>
    <mergeCell ref="C15:D15"/>
    <mergeCell ref="C20:D20"/>
    <mergeCell ref="C16:D16"/>
    <mergeCell ref="C22:D22"/>
    <mergeCell ref="C17:D17"/>
    <mergeCell ref="C5:D5"/>
    <mergeCell ref="C6:D6"/>
    <mergeCell ref="C7:D7"/>
    <mergeCell ref="C8:D8"/>
    <mergeCell ref="C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2.1. L-L</vt:lpstr>
      <vt:lpstr>2.1.1. L-L_EMP</vt:lpstr>
      <vt:lpstr>2.3. L-M</vt:lpstr>
      <vt:lpstr>2.3.1. L-M_EMP</vt:lpstr>
      <vt:lpstr>2.4. NAC-INT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 Muñoz</dc:creator>
  <cp:lastModifiedBy>Alejandro Vera Muñoz</cp:lastModifiedBy>
  <dcterms:created xsi:type="dcterms:W3CDTF">2015-03-19T12:45:50Z</dcterms:created>
  <dcterms:modified xsi:type="dcterms:W3CDTF">2021-11-23T15:09:26Z</dcterms:modified>
</cp:coreProperties>
</file>